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cansu yedekler\Desktop\Bültenler\TEPAV İstihdam İzleme Bülteni\2020\Ekim\"/>
    </mc:Choice>
  </mc:AlternateContent>
  <bookViews>
    <workbookView xWindow="0" yWindow="0" windowWidth="4620" windowHeight="7260" tabRatio="869"/>
  </bookViews>
  <sheets>
    <sheet name="Endeksler2" sheetId="36" r:id="rId1"/>
    <sheet name="4a-4b-4c" sheetId="35" r:id="rId2"/>
    <sheet name="4a_Sektör" sheetId="2" r:id="rId3"/>
    <sheet name="4a_İmalat_Sektör" sheetId="21" r:id="rId4"/>
    <sheet name="4a_İl" sheetId="3" r:id="rId5"/>
    <sheet name="4b_Esnaf_İl" sheetId="24" r:id="rId6"/>
    <sheet name="4b_Tarım_İl" sheetId="25" r:id="rId7"/>
    <sheet name="4c_Kamu_İl " sheetId="26" r:id="rId8"/>
    <sheet name="4a_İşyeri_Sektör" sheetId="17" r:id="rId9"/>
    <sheet name="4a_İşyeri_İl" sheetId="18" r:id="rId10"/>
    <sheet name="4a_Kadın_Sektör" sheetId="5" r:id="rId11"/>
    <sheet name="4a_Kadın_İmalat_Sektör" sheetId="23" r:id="rId12"/>
    <sheet name="4a_Kadın_İl" sheetId="30" r:id="rId13"/>
    <sheet name="İşsizlikSigortası_Başvuru" sheetId="8" r:id="rId14"/>
    <sheet name="İşsizlikSigortası_Ödeme" sheetId="9" r:id="rId15"/>
    <sheet name="Ortalama_Günlük_Kazanç_Sektör" sheetId="28" r:id="rId16"/>
    <sheet name="Ortalama_Günlük_Kazanç_İl" sheetId="29" r:id="rId17"/>
    <sheet name="KOBİ_İşyeri_İl" sheetId="31" r:id="rId18"/>
    <sheet name="KOBİ_İşyeri_Sektör" sheetId="32" r:id="rId19"/>
    <sheet name="KOBİ_Sigortalı_İl" sheetId="33" r:id="rId20"/>
    <sheet name="KOBİ_Sigortalı_Sektör" sheetId="34" r:id="rId21"/>
  </sheets>
  <definedNames>
    <definedName name="_xlnm._FilterDatabase" localSheetId="4" hidden="1">'4a_İl'!$A$2:$K$85</definedName>
    <definedName name="_xlnm._FilterDatabase" localSheetId="3" hidden="1">'4a_İmalat_Sektör'!$A$2:$K$27</definedName>
    <definedName name="_xlnm._FilterDatabase" localSheetId="9" hidden="1">'4a_İşyeri_İl'!$A$2:$K$91</definedName>
    <definedName name="_xlnm._FilterDatabase" localSheetId="8" hidden="1">'4a_İşyeri_Sektör'!$A$2:$K$97</definedName>
    <definedName name="_xlnm._FilterDatabase" localSheetId="11" hidden="1">'4a_Kadın_İmalat_Sektör'!$A$2:$K$16</definedName>
    <definedName name="_xlnm._FilterDatabase" localSheetId="10" hidden="1">'4a_Kadın_Sektör'!$A$2:$K$92</definedName>
    <definedName name="_xlnm._FilterDatabase" localSheetId="2" hidden="1">'4a_Sektör'!$A$2:$K$92</definedName>
    <definedName name="_xlnm._FilterDatabase" localSheetId="5" hidden="1">'4b_Esnaf_İl'!$A$2:$K$85</definedName>
    <definedName name="_xlnm._FilterDatabase" localSheetId="6" hidden="1">'4b_Tarım_İl'!$A$2:$K$84</definedName>
    <definedName name="_xlnm._FilterDatabase" localSheetId="7" hidden="1">'4c_Kamu_İl '!$A$2:$K$84</definedName>
    <definedName name="_xlnm._FilterDatabase" localSheetId="13" hidden="1">İşsizlikSigortası_Başvuru!$A$2:$H$84</definedName>
    <definedName name="_xlnm._FilterDatabase" localSheetId="14" hidden="1">İşsizlikSigortası_Ödeme!$A$2:$I$84</definedName>
  </definedNames>
  <calcPr calcId="152511"/>
  <fileRecoveryPr autoRecover="0"/>
</workbook>
</file>

<file path=xl/calcChain.xml><?xml version="1.0" encoding="utf-8"?>
<calcChain xmlns="http://schemas.openxmlformats.org/spreadsheetml/2006/main">
  <c r="C95" i="36" l="1"/>
  <c r="E95" i="36"/>
  <c r="G95" i="36"/>
  <c r="H95" i="36"/>
  <c r="H94" i="36" l="1"/>
  <c r="G94" i="36"/>
  <c r="C94" i="36"/>
  <c r="E94" i="36"/>
  <c r="M3" i="3" l="1"/>
  <c r="H93" i="36" l="1"/>
  <c r="G93" i="36"/>
  <c r="E93" i="36"/>
  <c r="C93" i="36"/>
  <c r="H92" i="36" l="1"/>
  <c r="G92" i="36"/>
  <c r="C92" i="36"/>
  <c r="E92" i="36"/>
  <c r="H91" i="36" l="1"/>
  <c r="G91" i="36"/>
  <c r="E91" i="36"/>
  <c r="C91" i="36"/>
  <c r="H90" i="36" l="1"/>
  <c r="G90" i="36"/>
  <c r="E90" i="36"/>
  <c r="C90" i="36"/>
  <c r="H89" i="36" l="1"/>
  <c r="G89" i="36"/>
  <c r="E89" i="36"/>
  <c r="C89" i="36"/>
  <c r="H84" i="36" l="1"/>
  <c r="H88" i="36"/>
  <c r="G88" i="36"/>
  <c r="C88" i="36"/>
  <c r="E88" i="36"/>
  <c r="H87" i="36" l="1"/>
  <c r="G87" i="36"/>
  <c r="E87" i="36"/>
  <c r="C87" i="36"/>
  <c r="H86" i="36" l="1"/>
  <c r="G86" i="36"/>
  <c r="E86" i="36"/>
  <c r="C86" i="36"/>
  <c r="H85" i="36" l="1"/>
  <c r="G85" i="36"/>
  <c r="E85" i="36"/>
  <c r="C85" i="36"/>
  <c r="G84" i="36" l="1"/>
  <c r="E84" i="36"/>
  <c r="C84" i="36"/>
  <c r="G83" i="36" l="1"/>
  <c r="H83" i="36"/>
  <c r="E83" i="36"/>
  <c r="C83" i="36"/>
  <c r="M24" i="23" l="1"/>
  <c r="M25" i="23"/>
  <c r="K24" i="23"/>
  <c r="K25" i="23"/>
  <c r="K26" i="23"/>
  <c r="J24" i="23"/>
  <c r="J25" i="23"/>
  <c r="J26" i="23"/>
  <c r="J27" i="23"/>
  <c r="I4" i="23"/>
  <c r="I5" i="23"/>
  <c r="I6" i="23"/>
  <c r="I7" i="23"/>
  <c r="I8" i="23"/>
  <c r="I9" i="23"/>
  <c r="I10" i="23"/>
  <c r="I11" i="23"/>
  <c r="I12" i="23"/>
  <c r="I13" i="23"/>
  <c r="I14" i="23"/>
  <c r="I15" i="23"/>
  <c r="I16" i="23"/>
  <c r="I17" i="23"/>
  <c r="I18" i="23"/>
  <c r="I19" i="23"/>
  <c r="I20" i="23"/>
  <c r="I21" i="23"/>
  <c r="I22" i="23"/>
  <c r="I23" i="23"/>
  <c r="I24" i="23"/>
  <c r="I25" i="23"/>
  <c r="I26" i="23"/>
  <c r="C82" i="36" l="1"/>
  <c r="E82" i="36"/>
  <c r="H82" i="36"/>
  <c r="G82" i="36"/>
  <c r="H49" i="8" l="1"/>
  <c r="H81" i="36"/>
  <c r="G81" i="36"/>
  <c r="E81" i="36"/>
  <c r="C81" i="36"/>
  <c r="H80" i="36" l="1"/>
  <c r="G80" i="36"/>
  <c r="E80" i="36"/>
  <c r="C80" i="36"/>
  <c r="H79" i="36" l="1"/>
  <c r="G79" i="36"/>
  <c r="E79" i="36"/>
  <c r="C79" i="36"/>
  <c r="L84" i="9" l="1"/>
  <c r="K84" i="9"/>
  <c r="J84" i="9"/>
  <c r="I84" i="9"/>
  <c r="H84" i="9"/>
  <c r="L83" i="9"/>
  <c r="K83" i="9"/>
  <c r="J83" i="9"/>
  <c r="I83" i="9"/>
  <c r="H83" i="9"/>
  <c r="L82" i="9"/>
  <c r="K82" i="9"/>
  <c r="J82" i="9"/>
  <c r="I82" i="9"/>
  <c r="H82" i="9"/>
  <c r="L81" i="9"/>
  <c r="K81" i="9"/>
  <c r="J81" i="9"/>
  <c r="I81" i="9"/>
  <c r="H81" i="9"/>
  <c r="L80" i="9"/>
  <c r="K80" i="9"/>
  <c r="J80" i="9"/>
  <c r="I80" i="9"/>
  <c r="H80" i="9"/>
  <c r="L79" i="9"/>
  <c r="K79" i="9"/>
  <c r="J79" i="9"/>
  <c r="I79" i="9"/>
  <c r="H79" i="9"/>
  <c r="L78" i="9"/>
  <c r="K78" i="9"/>
  <c r="J78" i="9"/>
  <c r="I78" i="9"/>
  <c r="H78" i="9"/>
  <c r="L77" i="9"/>
  <c r="K77" i="9"/>
  <c r="J77" i="9"/>
  <c r="I77" i="9"/>
  <c r="H77" i="9"/>
  <c r="L76" i="9"/>
  <c r="K76" i="9"/>
  <c r="J76" i="9"/>
  <c r="I76" i="9"/>
  <c r="H76" i="9"/>
  <c r="L75" i="9"/>
  <c r="K75" i="9"/>
  <c r="J75" i="9"/>
  <c r="I75" i="9"/>
  <c r="H75" i="9"/>
  <c r="L74" i="9"/>
  <c r="K74" i="9"/>
  <c r="J74" i="9"/>
  <c r="I74" i="9"/>
  <c r="H74" i="9"/>
  <c r="L73" i="9"/>
  <c r="K73" i="9"/>
  <c r="J73" i="9"/>
  <c r="I73" i="9"/>
  <c r="H73" i="9"/>
  <c r="L72" i="9"/>
  <c r="K72" i="9"/>
  <c r="J72" i="9"/>
  <c r="I72" i="9"/>
  <c r="H72" i="9"/>
  <c r="L71" i="9"/>
  <c r="K71" i="9"/>
  <c r="J71" i="9"/>
  <c r="I71" i="9"/>
  <c r="H71" i="9"/>
  <c r="L70" i="9"/>
  <c r="K70" i="9"/>
  <c r="J70" i="9"/>
  <c r="I70" i="9"/>
  <c r="H70" i="9"/>
  <c r="L69" i="9"/>
  <c r="K69" i="9"/>
  <c r="J69" i="9"/>
  <c r="I69" i="9"/>
  <c r="H69" i="9"/>
  <c r="L68" i="9"/>
  <c r="K68" i="9"/>
  <c r="J68" i="9"/>
  <c r="I68" i="9"/>
  <c r="H68" i="9"/>
  <c r="L67" i="9"/>
  <c r="K67" i="9"/>
  <c r="J67" i="9"/>
  <c r="I67" i="9"/>
  <c r="H67" i="9"/>
  <c r="L66" i="9"/>
  <c r="K66" i="9"/>
  <c r="J66" i="9"/>
  <c r="I66" i="9"/>
  <c r="H66" i="9"/>
  <c r="L65" i="9"/>
  <c r="K65" i="9"/>
  <c r="J65" i="9"/>
  <c r="I65" i="9"/>
  <c r="H65" i="9"/>
  <c r="L64" i="9"/>
  <c r="K64" i="9"/>
  <c r="J64" i="9"/>
  <c r="I64" i="9"/>
  <c r="H64" i="9"/>
  <c r="L63" i="9"/>
  <c r="K63" i="9"/>
  <c r="J63" i="9"/>
  <c r="I63" i="9"/>
  <c r="H63" i="9"/>
  <c r="L62" i="9"/>
  <c r="K62" i="9"/>
  <c r="J62" i="9"/>
  <c r="I62" i="9"/>
  <c r="H62" i="9"/>
  <c r="L61" i="9"/>
  <c r="K61" i="9"/>
  <c r="J61" i="9"/>
  <c r="I61" i="9"/>
  <c r="H61" i="9"/>
  <c r="L60" i="9"/>
  <c r="K60" i="9"/>
  <c r="J60" i="9"/>
  <c r="I60" i="9"/>
  <c r="H60" i="9"/>
  <c r="L59" i="9"/>
  <c r="K59" i="9"/>
  <c r="J59" i="9"/>
  <c r="I59" i="9"/>
  <c r="H59" i="9"/>
  <c r="L58" i="9"/>
  <c r="K58" i="9"/>
  <c r="J58" i="9"/>
  <c r="I58" i="9"/>
  <c r="H58" i="9"/>
  <c r="L57" i="9"/>
  <c r="K57" i="9"/>
  <c r="J57" i="9"/>
  <c r="I57" i="9"/>
  <c r="H57" i="9"/>
  <c r="L56" i="9"/>
  <c r="K56" i="9"/>
  <c r="J56" i="9"/>
  <c r="I56" i="9"/>
  <c r="H56" i="9"/>
  <c r="L55" i="9"/>
  <c r="K55" i="9"/>
  <c r="J55" i="9"/>
  <c r="I55" i="9"/>
  <c r="H55" i="9"/>
  <c r="L54" i="9"/>
  <c r="K54" i="9"/>
  <c r="J54" i="9"/>
  <c r="I54" i="9"/>
  <c r="H54" i="9"/>
  <c r="L53" i="9"/>
  <c r="K53" i="9"/>
  <c r="J53" i="9"/>
  <c r="I53" i="9"/>
  <c r="H53" i="9"/>
  <c r="L52" i="9"/>
  <c r="K52" i="9"/>
  <c r="J52" i="9"/>
  <c r="I52" i="9"/>
  <c r="H52" i="9"/>
  <c r="L51" i="9"/>
  <c r="K51" i="9"/>
  <c r="J51" i="9"/>
  <c r="I51" i="9"/>
  <c r="H51" i="9"/>
  <c r="L50" i="9"/>
  <c r="K50" i="9"/>
  <c r="J50" i="9"/>
  <c r="I50" i="9"/>
  <c r="H50" i="9"/>
  <c r="L49" i="9"/>
  <c r="K49" i="9"/>
  <c r="J49" i="9"/>
  <c r="I49" i="9"/>
  <c r="H49" i="9"/>
  <c r="L48" i="9"/>
  <c r="K48" i="9"/>
  <c r="J48" i="9"/>
  <c r="I48" i="9"/>
  <c r="H48" i="9"/>
  <c r="L47" i="9"/>
  <c r="K47" i="9"/>
  <c r="J47" i="9"/>
  <c r="I47" i="9"/>
  <c r="H47" i="9"/>
  <c r="L46" i="9"/>
  <c r="K46" i="9"/>
  <c r="J46" i="9"/>
  <c r="I46" i="9"/>
  <c r="H46" i="9"/>
  <c r="L45" i="9"/>
  <c r="K45" i="9"/>
  <c r="J45" i="9"/>
  <c r="I45" i="9"/>
  <c r="H45" i="9"/>
  <c r="L44" i="9"/>
  <c r="K44" i="9"/>
  <c r="J44" i="9"/>
  <c r="I44" i="9"/>
  <c r="H44" i="9"/>
  <c r="L43" i="9"/>
  <c r="K43" i="9"/>
  <c r="J43" i="9"/>
  <c r="I43" i="9"/>
  <c r="H43" i="9"/>
  <c r="L42" i="9"/>
  <c r="K42" i="9"/>
  <c r="J42" i="9"/>
  <c r="I42" i="9"/>
  <c r="H42" i="9"/>
  <c r="L41" i="9"/>
  <c r="K41" i="9"/>
  <c r="J41" i="9"/>
  <c r="I41" i="9"/>
  <c r="H41" i="9"/>
  <c r="L40" i="9"/>
  <c r="K40" i="9"/>
  <c r="J40" i="9"/>
  <c r="I40" i="9"/>
  <c r="H40" i="9"/>
  <c r="L39" i="9"/>
  <c r="K39" i="9"/>
  <c r="J39" i="9"/>
  <c r="I39" i="9"/>
  <c r="H39" i="9"/>
  <c r="L38" i="9"/>
  <c r="K38" i="9"/>
  <c r="J38" i="9"/>
  <c r="I38" i="9"/>
  <c r="H38" i="9"/>
  <c r="L37" i="9"/>
  <c r="K37" i="9"/>
  <c r="J37" i="9"/>
  <c r="I37" i="9"/>
  <c r="H37" i="9"/>
  <c r="L36" i="9"/>
  <c r="K36" i="9"/>
  <c r="J36" i="9"/>
  <c r="I36" i="9"/>
  <c r="H36" i="9"/>
  <c r="L35" i="9"/>
  <c r="K35" i="9"/>
  <c r="J35" i="9"/>
  <c r="I35" i="9"/>
  <c r="H35" i="9"/>
  <c r="L34" i="9"/>
  <c r="K34" i="9"/>
  <c r="J34" i="9"/>
  <c r="I34" i="9"/>
  <c r="H34" i="9"/>
  <c r="L33" i="9"/>
  <c r="K33" i="9"/>
  <c r="J33" i="9"/>
  <c r="I33" i="9"/>
  <c r="H33" i="9"/>
  <c r="L32" i="9"/>
  <c r="K32" i="9"/>
  <c r="J32" i="9"/>
  <c r="I32" i="9"/>
  <c r="H32" i="9"/>
  <c r="L31" i="9"/>
  <c r="K31" i="9"/>
  <c r="J31" i="9"/>
  <c r="I31" i="9"/>
  <c r="H31" i="9"/>
  <c r="L30" i="9"/>
  <c r="K30" i="9"/>
  <c r="J30" i="9"/>
  <c r="I30" i="9"/>
  <c r="H30" i="9"/>
  <c r="L29" i="9"/>
  <c r="K29" i="9"/>
  <c r="J29" i="9"/>
  <c r="I29" i="9"/>
  <c r="H29" i="9"/>
  <c r="L28" i="9"/>
  <c r="K28" i="9"/>
  <c r="J28" i="9"/>
  <c r="I28" i="9"/>
  <c r="H28" i="9"/>
  <c r="L27" i="9"/>
  <c r="K27" i="9"/>
  <c r="J27" i="9"/>
  <c r="I27" i="9"/>
  <c r="H27" i="9"/>
  <c r="L26" i="9"/>
  <c r="K26" i="9"/>
  <c r="J26" i="9"/>
  <c r="I26" i="9"/>
  <c r="H26" i="9"/>
  <c r="L25" i="9"/>
  <c r="K25" i="9"/>
  <c r="J25" i="9"/>
  <c r="I25" i="9"/>
  <c r="H25" i="9"/>
  <c r="L24" i="9"/>
  <c r="K24" i="9"/>
  <c r="J24" i="9"/>
  <c r="I24" i="9"/>
  <c r="H24" i="9"/>
  <c r="L23" i="9"/>
  <c r="K23" i="9"/>
  <c r="J23" i="9"/>
  <c r="I23" i="9"/>
  <c r="H23" i="9"/>
  <c r="L22" i="9"/>
  <c r="K22" i="9"/>
  <c r="J22" i="9"/>
  <c r="I22" i="9"/>
  <c r="H22" i="9"/>
  <c r="L21" i="9"/>
  <c r="K21" i="9"/>
  <c r="J21" i="9"/>
  <c r="I21" i="9"/>
  <c r="H21" i="9"/>
  <c r="L20" i="9"/>
  <c r="K20" i="9"/>
  <c r="J20" i="9"/>
  <c r="I20" i="9"/>
  <c r="H20" i="9"/>
  <c r="L19" i="9"/>
  <c r="K19" i="9"/>
  <c r="J19" i="9"/>
  <c r="I19" i="9"/>
  <c r="H19" i="9"/>
  <c r="L18" i="9"/>
  <c r="K18" i="9"/>
  <c r="J18" i="9"/>
  <c r="I18" i="9"/>
  <c r="H18" i="9"/>
  <c r="L17" i="9"/>
  <c r="K17" i="9"/>
  <c r="J17" i="9"/>
  <c r="I17" i="9"/>
  <c r="H17" i="9"/>
  <c r="L16" i="9"/>
  <c r="K16" i="9"/>
  <c r="J16" i="9"/>
  <c r="I16" i="9"/>
  <c r="H16" i="9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J11" i="9"/>
  <c r="I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L5" i="9"/>
  <c r="K5" i="9"/>
  <c r="J5" i="9"/>
  <c r="I5" i="9"/>
  <c r="H5" i="9"/>
  <c r="L4" i="9"/>
  <c r="K4" i="9"/>
  <c r="J4" i="9"/>
  <c r="I4" i="9"/>
  <c r="H4" i="9"/>
  <c r="L3" i="9"/>
  <c r="K3" i="9"/>
  <c r="J3" i="9"/>
  <c r="I3" i="9"/>
  <c r="H3" i="9"/>
  <c r="L84" i="8"/>
  <c r="K84" i="8"/>
  <c r="J84" i="8"/>
  <c r="I84" i="8"/>
  <c r="H84" i="8"/>
  <c r="L83" i="8"/>
  <c r="K83" i="8"/>
  <c r="J83" i="8"/>
  <c r="I83" i="8"/>
  <c r="H83" i="8"/>
  <c r="L82" i="8"/>
  <c r="K82" i="8"/>
  <c r="J82" i="8"/>
  <c r="I82" i="8"/>
  <c r="H82" i="8"/>
  <c r="L81" i="8"/>
  <c r="K81" i="8"/>
  <c r="J81" i="8"/>
  <c r="I81" i="8"/>
  <c r="H81" i="8"/>
  <c r="L80" i="8"/>
  <c r="K80" i="8"/>
  <c r="J80" i="8"/>
  <c r="I80" i="8"/>
  <c r="H80" i="8"/>
  <c r="L79" i="8"/>
  <c r="K79" i="8"/>
  <c r="J79" i="8"/>
  <c r="I79" i="8"/>
  <c r="H79" i="8"/>
  <c r="L78" i="8"/>
  <c r="K78" i="8"/>
  <c r="J78" i="8"/>
  <c r="I78" i="8"/>
  <c r="H78" i="8"/>
  <c r="L77" i="8"/>
  <c r="K77" i="8"/>
  <c r="J77" i="8"/>
  <c r="I77" i="8"/>
  <c r="H77" i="8"/>
  <c r="L76" i="8"/>
  <c r="K76" i="8"/>
  <c r="J76" i="8"/>
  <c r="I76" i="8"/>
  <c r="H76" i="8"/>
  <c r="L75" i="8"/>
  <c r="K75" i="8"/>
  <c r="J75" i="8"/>
  <c r="I75" i="8"/>
  <c r="H75" i="8"/>
  <c r="L74" i="8"/>
  <c r="K74" i="8"/>
  <c r="J74" i="8"/>
  <c r="I74" i="8"/>
  <c r="H74" i="8"/>
  <c r="L73" i="8"/>
  <c r="K73" i="8"/>
  <c r="J73" i="8"/>
  <c r="I73" i="8"/>
  <c r="H73" i="8"/>
  <c r="L72" i="8"/>
  <c r="K72" i="8"/>
  <c r="J72" i="8"/>
  <c r="I72" i="8"/>
  <c r="H72" i="8"/>
  <c r="L71" i="8"/>
  <c r="K71" i="8"/>
  <c r="J71" i="8"/>
  <c r="I71" i="8"/>
  <c r="H71" i="8"/>
  <c r="L70" i="8"/>
  <c r="K70" i="8"/>
  <c r="J70" i="8"/>
  <c r="I70" i="8"/>
  <c r="H70" i="8"/>
  <c r="L69" i="8"/>
  <c r="K69" i="8"/>
  <c r="J69" i="8"/>
  <c r="I69" i="8"/>
  <c r="H69" i="8"/>
  <c r="L68" i="8"/>
  <c r="K68" i="8"/>
  <c r="J68" i="8"/>
  <c r="I68" i="8"/>
  <c r="H68" i="8"/>
  <c r="L67" i="8"/>
  <c r="K67" i="8"/>
  <c r="J67" i="8"/>
  <c r="I67" i="8"/>
  <c r="H67" i="8"/>
  <c r="L66" i="8"/>
  <c r="K66" i="8"/>
  <c r="J66" i="8"/>
  <c r="I66" i="8"/>
  <c r="H66" i="8"/>
  <c r="L65" i="8"/>
  <c r="K65" i="8"/>
  <c r="J65" i="8"/>
  <c r="I65" i="8"/>
  <c r="H65" i="8"/>
  <c r="L64" i="8"/>
  <c r="K64" i="8"/>
  <c r="J64" i="8"/>
  <c r="I64" i="8"/>
  <c r="H64" i="8"/>
  <c r="L63" i="8"/>
  <c r="K63" i="8"/>
  <c r="J63" i="8"/>
  <c r="I63" i="8"/>
  <c r="H63" i="8"/>
  <c r="L62" i="8"/>
  <c r="K62" i="8"/>
  <c r="J62" i="8"/>
  <c r="I62" i="8"/>
  <c r="H62" i="8"/>
  <c r="L61" i="8"/>
  <c r="K61" i="8"/>
  <c r="J61" i="8"/>
  <c r="I61" i="8"/>
  <c r="H61" i="8"/>
  <c r="L60" i="8"/>
  <c r="K60" i="8"/>
  <c r="J60" i="8"/>
  <c r="I60" i="8"/>
  <c r="H60" i="8"/>
  <c r="L59" i="8"/>
  <c r="K59" i="8"/>
  <c r="J59" i="8"/>
  <c r="I59" i="8"/>
  <c r="H59" i="8"/>
  <c r="L58" i="8"/>
  <c r="K58" i="8"/>
  <c r="J58" i="8"/>
  <c r="I58" i="8"/>
  <c r="H58" i="8"/>
  <c r="L57" i="8"/>
  <c r="K57" i="8"/>
  <c r="J57" i="8"/>
  <c r="I57" i="8"/>
  <c r="H57" i="8"/>
  <c r="L56" i="8"/>
  <c r="K56" i="8"/>
  <c r="J56" i="8"/>
  <c r="I56" i="8"/>
  <c r="H56" i="8"/>
  <c r="L55" i="8"/>
  <c r="K55" i="8"/>
  <c r="J55" i="8"/>
  <c r="I55" i="8"/>
  <c r="H55" i="8"/>
  <c r="L54" i="8"/>
  <c r="K54" i="8"/>
  <c r="J54" i="8"/>
  <c r="I54" i="8"/>
  <c r="H54" i="8"/>
  <c r="L53" i="8"/>
  <c r="K53" i="8"/>
  <c r="J53" i="8"/>
  <c r="I53" i="8"/>
  <c r="H53" i="8"/>
  <c r="L52" i="8"/>
  <c r="K52" i="8"/>
  <c r="J52" i="8"/>
  <c r="I52" i="8"/>
  <c r="H52" i="8"/>
  <c r="L51" i="8"/>
  <c r="K51" i="8"/>
  <c r="J51" i="8"/>
  <c r="I51" i="8"/>
  <c r="H51" i="8"/>
  <c r="L50" i="8"/>
  <c r="K50" i="8"/>
  <c r="J50" i="8"/>
  <c r="I50" i="8"/>
  <c r="H50" i="8"/>
  <c r="L49" i="8"/>
  <c r="K49" i="8"/>
  <c r="J49" i="8"/>
  <c r="I49" i="8"/>
  <c r="L48" i="8"/>
  <c r="K48" i="8"/>
  <c r="J48" i="8"/>
  <c r="I48" i="8"/>
  <c r="H48" i="8"/>
  <c r="L47" i="8"/>
  <c r="K47" i="8"/>
  <c r="J47" i="8"/>
  <c r="I47" i="8"/>
  <c r="H47" i="8"/>
  <c r="L46" i="8"/>
  <c r="K46" i="8"/>
  <c r="J46" i="8"/>
  <c r="I46" i="8"/>
  <c r="H46" i="8"/>
  <c r="L45" i="8"/>
  <c r="K45" i="8"/>
  <c r="J45" i="8"/>
  <c r="I45" i="8"/>
  <c r="H45" i="8"/>
  <c r="L44" i="8"/>
  <c r="K44" i="8"/>
  <c r="J44" i="8"/>
  <c r="I44" i="8"/>
  <c r="H44" i="8"/>
  <c r="L43" i="8"/>
  <c r="K43" i="8"/>
  <c r="J43" i="8"/>
  <c r="I43" i="8"/>
  <c r="H43" i="8"/>
  <c r="L42" i="8"/>
  <c r="K42" i="8"/>
  <c r="J42" i="8"/>
  <c r="I42" i="8"/>
  <c r="H42" i="8"/>
  <c r="L41" i="8"/>
  <c r="K41" i="8"/>
  <c r="J41" i="8"/>
  <c r="I41" i="8"/>
  <c r="H41" i="8"/>
  <c r="L40" i="8"/>
  <c r="K40" i="8"/>
  <c r="J40" i="8"/>
  <c r="I40" i="8"/>
  <c r="H40" i="8"/>
  <c r="L39" i="8"/>
  <c r="K39" i="8"/>
  <c r="J39" i="8"/>
  <c r="I39" i="8"/>
  <c r="H39" i="8"/>
  <c r="L38" i="8"/>
  <c r="K38" i="8"/>
  <c r="J38" i="8"/>
  <c r="I38" i="8"/>
  <c r="H38" i="8"/>
  <c r="L37" i="8"/>
  <c r="K37" i="8"/>
  <c r="J37" i="8"/>
  <c r="I37" i="8"/>
  <c r="H37" i="8"/>
  <c r="L36" i="8"/>
  <c r="K36" i="8"/>
  <c r="J36" i="8"/>
  <c r="I36" i="8"/>
  <c r="H36" i="8"/>
  <c r="L35" i="8"/>
  <c r="K35" i="8"/>
  <c r="J35" i="8"/>
  <c r="I35" i="8"/>
  <c r="H35" i="8"/>
  <c r="L34" i="8"/>
  <c r="K34" i="8"/>
  <c r="J34" i="8"/>
  <c r="I34" i="8"/>
  <c r="H34" i="8"/>
  <c r="L33" i="8"/>
  <c r="K33" i="8"/>
  <c r="J33" i="8"/>
  <c r="I33" i="8"/>
  <c r="H33" i="8"/>
  <c r="L32" i="8"/>
  <c r="K32" i="8"/>
  <c r="J32" i="8"/>
  <c r="I32" i="8"/>
  <c r="H32" i="8"/>
  <c r="L31" i="8"/>
  <c r="K31" i="8"/>
  <c r="J31" i="8"/>
  <c r="I31" i="8"/>
  <c r="H31" i="8"/>
  <c r="L30" i="8"/>
  <c r="K30" i="8"/>
  <c r="J30" i="8"/>
  <c r="I30" i="8"/>
  <c r="H30" i="8"/>
  <c r="L29" i="8"/>
  <c r="K29" i="8"/>
  <c r="J29" i="8"/>
  <c r="I29" i="8"/>
  <c r="H29" i="8"/>
  <c r="L28" i="8"/>
  <c r="K28" i="8"/>
  <c r="J28" i="8"/>
  <c r="I28" i="8"/>
  <c r="H28" i="8"/>
  <c r="L27" i="8"/>
  <c r="K27" i="8"/>
  <c r="J27" i="8"/>
  <c r="I27" i="8"/>
  <c r="H27" i="8"/>
  <c r="L26" i="8"/>
  <c r="K26" i="8"/>
  <c r="J26" i="8"/>
  <c r="I26" i="8"/>
  <c r="H26" i="8"/>
  <c r="L25" i="8"/>
  <c r="K25" i="8"/>
  <c r="J25" i="8"/>
  <c r="I25" i="8"/>
  <c r="H25" i="8"/>
  <c r="L24" i="8"/>
  <c r="K24" i="8"/>
  <c r="J24" i="8"/>
  <c r="I24" i="8"/>
  <c r="H24" i="8"/>
  <c r="L23" i="8"/>
  <c r="K23" i="8"/>
  <c r="J23" i="8"/>
  <c r="I23" i="8"/>
  <c r="H23" i="8"/>
  <c r="L22" i="8"/>
  <c r="K22" i="8"/>
  <c r="J22" i="8"/>
  <c r="I22" i="8"/>
  <c r="H22" i="8"/>
  <c r="L21" i="8"/>
  <c r="K21" i="8"/>
  <c r="J21" i="8"/>
  <c r="I21" i="8"/>
  <c r="H21" i="8"/>
  <c r="L20" i="8"/>
  <c r="K20" i="8"/>
  <c r="J20" i="8"/>
  <c r="I20" i="8"/>
  <c r="H20" i="8"/>
  <c r="L19" i="8"/>
  <c r="K19" i="8"/>
  <c r="J19" i="8"/>
  <c r="I19" i="8"/>
  <c r="H19" i="8"/>
  <c r="L18" i="8"/>
  <c r="K18" i="8"/>
  <c r="J18" i="8"/>
  <c r="I18" i="8"/>
  <c r="H18" i="8"/>
  <c r="L17" i="8"/>
  <c r="K17" i="8"/>
  <c r="J17" i="8"/>
  <c r="I17" i="8"/>
  <c r="H17" i="8"/>
  <c r="L16" i="8"/>
  <c r="K16" i="8"/>
  <c r="J16" i="8"/>
  <c r="I16" i="8"/>
  <c r="H16" i="8"/>
  <c r="L15" i="8"/>
  <c r="K15" i="8"/>
  <c r="J15" i="8"/>
  <c r="I15" i="8"/>
  <c r="H15" i="8"/>
  <c r="L14" i="8"/>
  <c r="K14" i="8"/>
  <c r="J14" i="8"/>
  <c r="I14" i="8"/>
  <c r="H14" i="8"/>
  <c r="L13" i="8"/>
  <c r="K13" i="8"/>
  <c r="J13" i="8"/>
  <c r="I13" i="8"/>
  <c r="H13" i="8"/>
  <c r="L12" i="8"/>
  <c r="K12" i="8"/>
  <c r="J12" i="8"/>
  <c r="I12" i="8"/>
  <c r="H12" i="8"/>
  <c r="L11" i="8"/>
  <c r="K11" i="8"/>
  <c r="J11" i="8"/>
  <c r="I11" i="8"/>
  <c r="H11" i="8"/>
  <c r="L10" i="8"/>
  <c r="K10" i="8"/>
  <c r="J10" i="8"/>
  <c r="I10" i="8"/>
  <c r="H10" i="8"/>
  <c r="L9" i="8"/>
  <c r="K9" i="8"/>
  <c r="J9" i="8"/>
  <c r="I9" i="8"/>
  <c r="H9" i="8"/>
  <c r="L8" i="8"/>
  <c r="K8" i="8"/>
  <c r="J8" i="8"/>
  <c r="I8" i="8"/>
  <c r="H8" i="8"/>
  <c r="L7" i="8"/>
  <c r="K7" i="8"/>
  <c r="J7" i="8"/>
  <c r="I7" i="8"/>
  <c r="H7" i="8"/>
  <c r="L6" i="8"/>
  <c r="K6" i="8"/>
  <c r="J6" i="8"/>
  <c r="I6" i="8"/>
  <c r="H6" i="8"/>
  <c r="L5" i="8"/>
  <c r="K5" i="8"/>
  <c r="J5" i="8"/>
  <c r="I5" i="8"/>
  <c r="H5" i="8"/>
  <c r="L4" i="8"/>
  <c r="K4" i="8"/>
  <c r="J4" i="8"/>
  <c r="I4" i="8"/>
  <c r="H4" i="8"/>
  <c r="L3" i="8"/>
  <c r="K3" i="8"/>
  <c r="J3" i="8"/>
  <c r="I3" i="8"/>
  <c r="H3" i="8"/>
  <c r="H74" i="36" l="1"/>
  <c r="H75" i="36"/>
  <c r="H76" i="36"/>
  <c r="H77" i="36"/>
  <c r="H78" i="36"/>
  <c r="G74" i="36"/>
  <c r="G75" i="36"/>
  <c r="G76" i="36"/>
  <c r="G77" i="36"/>
  <c r="G78" i="36"/>
  <c r="E74" i="36"/>
  <c r="E75" i="36"/>
  <c r="E76" i="36"/>
  <c r="E77" i="36"/>
  <c r="E78" i="36"/>
  <c r="C74" i="36"/>
  <c r="C75" i="36"/>
  <c r="C76" i="36"/>
  <c r="C77" i="36"/>
  <c r="C78" i="36"/>
  <c r="H73" i="36" l="1"/>
  <c r="G73" i="36"/>
  <c r="C73" i="36"/>
  <c r="E73" i="36"/>
  <c r="H72" i="36" l="1"/>
  <c r="G72" i="36"/>
  <c r="E72" i="36"/>
  <c r="C72" i="36"/>
  <c r="K92" i="34" l="1"/>
  <c r="J92" i="34"/>
  <c r="I92" i="34"/>
  <c r="K91" i="34"/>
  <c r="J91" i="34"/>
  <c r="I91" i="34"/>
  <c r="K90" i="34"/>
  <c r="J90" i="34"/>
  <c r="I90" i="34"/>
  <c r="K89" i="34"/>
  <c r="J89" i="34"/>
  <c r="I89" i="34"/>
  <c r="K88" i="34"/>
  <c r="J88" i="34"/>
  <c r="I88" i="34"/>
  <c r="K87" i="34"/>
  <c r="J87" i="34"/>
  <c r="I87" i="34"/>
  <c r="K86" i="34"/>
  <c r="J86" i="34"/>
  <c r="I86" i="34"/>
  <c r="K85" i="34"/>
  <c r="J85" i="34"/>
  <c r="I85" i="34"/>
  <c r="K84" i="34"/>
  <c r="J84" i="34"/>
  <c r="I84" i="34"/>
  <c r="K83" i="34"/>
  <c r="J83" i="34"/>
  <c r="I83" i="34"/>
  <c r="K82" i="34"/>
  <c r="J82" i="34"/>
  <c r="I82" i="34"/>
  <c r="K81" i="34"/>
  <c r="J81" i="34"/>
  <c r="I81" i="34"/>
  <c r="K80" i="34"/>
  <c r="J80" i="34"/>
  <c r="I80" i="34"/>
  <c r="K79" i="34"/>
  <c r="J79" i="34"/>
  <c r="I79" i="34"/>
  <c r="K78" i="34"/>
  <c r="J78" i="34"/>
  <c r="I78" i="34"/>
  <c r="K77" i="34"/>
  <c r="J77" i="34"/>
  <c r="I77" i="34"/>
  <c r="K76" i="34"/>
  <c r="J76" i="34"/>
  <c r="I76" i="34"/>
  <c r="K75" i="34"/>
  <c r="J75" i="34"/>
  <c r="I75" i="34"/>
  <c r="K74" i="34"/>
  <c r="J74" i="34"/>
  <c r="I74" i="34"/>
  <c r="K73" i="34"/>
  <c r="J73" i="34"/>
  <c r="I73" i="34"/>
  <c r="K72" i="34"/>
  <c r="J72" i="34"/>
  <c r="I72" i="34"/>
  <c r="K71" i="34"/>
  <c r="J71" i="34"/>
  <c r="I71" i="34"/>
  <c r="K70" i="34"/>
  <c r="J70" i="34"/>
  <c r="I70" i="34"/>
  <c r="K69" i="34"/>
  <c r="J69" i="34"/>
  <c r="I69" i="34"/>
  <c r="K68" i="34"/>
  <c r="J68" i="34"/>
  <c r="I68" i="34"/>
  <c r="K67" i="34"/>
  <c r="J67" i="34"/>
  <c r="I67" i="34"/>
  <c r="K66" i="34"/>
  <c r="J66" i="34"/>
  <c r="I66" i="34"/>
  <c r="K65" i="34"/>
  <c r="J65" i="34"/>
  <c r="I65" i="34"/>
  <c r="K64" i="34"/>
  <c r="J64" i="34"/>
  <c r="I64" i="34"/>
  <c r="K63" i="34"/>
  <c r="J63" i="34"/>
  <c r="I63" i="34"/>
  <c r="K62" i="34"/>
  <c r="J62" i="34"/>
  <c r="I62" i="34"/>
  <c r="K61" i="34"/>
  <c r="J61" i="34"/>
  <c r="I61" i="34"/>
  <c r="K60" i="34"/>
  <c r="J60" i="34"/>
  <c r="I60" i="34"/>
  <c r="K59" i="34"/>
  <c r="J59" i="34"/>
  <c r="I59" i="34"/>
  <c r="K58" i="34"/>
  <c r="J58" i="34"/>
  <c r="I58" i="34"/>
  <c r="K57" i="34"/>
  <c r="J57" i="34"/>
  <c r="I57" i="34"/>
  <c r="K56" i="34"/>
  <c r="J56" i="34"/>
  <c r="I56" i="34"/>
  <c r="K55" i="34"/>
  <c r="J55" i="34"/>
  <c r="I55" i="34"/>
  <c r="K54" i="34"/>
  <c r="J54" i="34"/>
  <c r="I54" i="34"/>
  <c r="K53" i="34"/>
  <c r="J53" i="34"/>
  <c r="I53" i="34"/>
  <c r="K52" i="34"/>
  <c r="J52" i="34"/>
  <c r="I52" i="34"/>
  <c r="K51" i="34"/>
  <c r="J51" i="34"/>
  <c r="I51" i="34"/>
  <c r="K50" i="34"/>
  <c r="J50" i="34"/>
  <c r="I50" i="34"/>
  <c r="K49" i="34"/>
  <c r="J49" i="34"/>
  <c r="I49" i="34"/>
  <c r="K48" i="34"/>
  <c r="J48" i="34"/>
  <c r="I48" i="34"/>
  <c r="K47" i="34"/>
  <c r="J47" i="34"/>
  <c r="I47" i="34"/>
  <c r="K46" i="34"/>
  <c r="J46" i="34"/>
  <c r="I46" i="34"/>
  <c r="K45" i="34"/>
  <c r="J45" i="34"/>
  <c r="I45" i="34"/>
  <c r="K44" i="34"/>
  <c r="J44" i="34"/>
  <c r="I44" i="34"/>
  <c r="K43" i="34"/>
  <c r="J43" i="34"/>
  <c r="I43" i="34"/>
  <c r="K42" i="34"/>
  <c r="J42" i="34"/>
  <c r="I42" i="34"/>
  <c r="K41" i="34"/>
  <c r="J41" i="34"/>
  <c r="I41" i="34"/>
  <c r="K40" i="34"/>
  <c r="J40" i="34"/>
  <c r="I40" i="34"/>
  <c r="K39" i="34"/>
  <c r="J39" i="34"/>
  <c r="I39" i="34"/>
  <c r="K38" i="34"/>
  <c r="J38" i="34"/>
  <c r="I38" i="34"/>
  <c r="K37" i="34"/>
  <c r="J37" i="34"/>
  <c r="I37" i="34"/>
  <c r="K36" i="34"/>
  <c r="J36" i="34"/>
  <c r="I36" i="34"/>
  <c r="K35" i="34"/>
  <c r="J35" i="34"/>
  <c r="I35" i="34"/>
  <c r="K34" i="34"/>
  <c r="J34" i="34"/>
  <c r="I34" i="34"/>
  <c r="K33" i="34"/>
  <c r="J33" i="34"/>
  <c r="I33" i="34"/>
  <c r="K32" i="34"/>
  <c r="J32" i="34"/>
  <c r="I32" i="34"/>
  <c r="K31" i="34"/>
  <c r="J31" i="34"/>
  <c r="I31" i="34"/>
  <c r="K30" i="34"/>
  <c r="J30" i="34"/>
  <c r="I30" i="34"/>
  <c r="K29" i="34"/>
  <c r="J29" i="34"/>
  <c r="I29" i="34"/>
  <c r="K28" i="34"/>
  <c r="J28" i="34"/>
  <c r="I28" i="34"/>
  <c r="K27" i="34"/>
  <c r="J27" i="34"/>
  <c r="I27" i="34"/>
  <c r="K26" i="34"/>
  <c r="J26" i="34"/>
  <c r="I26" i="34"/>
  <c r="K25" i="34"/>
  <c r="J25" i="34"/>
  <c r="I25" i="34"/>
  <c r="K24" i="34"/>
  <c r="J24" i="34"/>
  <c r="I24" i="34"/>
  <c r="K23" i="34"/>
  <c r="J23" i="34"/>
  <c r="I23" i="34"/>
  <c r="K22" i="34"/>
  <c r="J22" i="34"/>
  <c r="I22" i="34"/>
  <c r="K21" i="34"/>
  <c r="J21" i="34"/>
  <c r="I21" i="34"/>
  <c r="K20" i="34"/>
  <c r="J20" i="34"/>
  <c r="I20" i="34"/>
  <c r="K19" i="34"/>
  <c r="J19" i="34"/>
  <c r="I19" i="34"/>
  <c r="K18" i="34"/>
  <c r="J18" i="34"/>
  <c r="I18" i="34"/>
  <c r="K17" i="34"/>
  <c r="J17" i="34"/>
  <c r="I17" i="34"/>
  <c r="K16" i="34"/>
  <c r="J16" i="34"/>
  <c r="I16" i="34"/>
  <c r="K15" i="34"/>
  <c r="J15" i="34"/>
  <c r="I15" i="34"/>
  <c r="K14" i="34"/>
  <c r="J14" i="34"/>
  <c r="I14" i="34"/>
  <c r="K13" i="34"/>
  <c r="J13" i="34"/>
  <c r="I13" i="34"/>
  <c r="K12" i="34"/>
  <c r="J12" i="34"/>
  <c r="I12" i="34"/>
  <c r="K11" i="34"/>
  <c r="J11" i="34"/>
  <c r="I11" i="34"/>
  <c r="K10" i="34"/>
  <c r="J10" i="34"/>
  <c r="I10" i="34"/>
  <c r="K9" i="34"/>
  <c r="J9" i="34"/>
  <c r="I9" i="34"/>
  <c r="K8" i="34"/>
  <c r="J8" i="34"/>
  <c r="I8" i="34"/>
  <c r="K7" i="34"/>
  <c r="J7" i="34"/>
  <c r="I7" i="34"/>
  <c r="K6" i="34"/>
  <c r="J6" i="34"/>
  <c r="I6" i="34"/>
  <c r="K5" i="34"/>
  <c r="J5" i="34"/>
  <c r="I5" i="34"/>
  <c r="K4" i="34"/>
  <c r="J4" i="34"/>
  <c r="I4" i="34"/>
  <c r="K3" i="34"/>
  <c r="J3" i="34"/>
  <c r="I3" i="34"/>
  <c r="K84" i="33"/>
  <c r="J84" i="33"/>
  <c r="I84" i="33"/>
  <c r="K83" i="33"/>
  <c r="J83" i="33"/>
  <c r="I83" i="33"/>
  <c r="K82" i="33"/>
  <c r="J82" i="33"/>
  <c r="I82" i="33"/>
  <c r="K81" i="33"/>
  <c r="J81" i="33"/>
  <c r="I81" i="33"/>
  <c r="K80" i="33"/>
  <c r="J80" i="33"/>
  <c r="I80" i="33"/>
  <c r="K79" i="33"/>
  <c r="J79" i="33"/>
  <c r="I79" i="33"/>
  <c r="K78" i="33"/>
  <c r="J78" i="33"/>
  <c r="I78" i="33"/>
  <c r="K77" i="33"/>
  <c r="J77" i="33"/>
  <c r="I77" i="33"/>
  <c r="K76" i="33"/>
  <c r="J76" i="33"/>
  <c r="I76" i="33"/>
  <c r="K75" i="33"/>
  <c r="J75" i="33"/>
  <c r="I75" i="33"/>
  <c r="K74" i="33"/>
  <c r="J74" i="33"/>
  <c r="I74" i="33"/>
  <c r="K73" i="33"/>
  <c r="J73" i="33"/>
  <c r="I73" i="33"/>
  <c r="K72" i="33"/>
  <c r="J72" i="33"/>
  <c r="I72" i="33"/>
  <c r="K71" i="33"/>
  <c r="J71" i="33"/>
  <c r="I71" i="33"/>
  <c r="K70" i="33"/>
  <c r="J70" i="33"/>
  <c r="I70" i="33"/>
  <c r="K69" i="33"/>
  <c r="J69" i="33"/>
  <c r="I69" i="33"/>
  <c r="K68" i="33"/>
  <c r="J68" i="33"/>
  <c r="I68" i="33"/>
  <c r="K67" i="33"/>
  <c r="J67" i="33"/>
  <c r="I67" i="33"/>
  <c r="K66" i="33"/>
  <c r="J66" i="33"/>
  <c r="I66" i="33"/>
  <c r="K65" i="33"/>
  <c r="J65" i="33"/>
  <c r="I65" i="33"/>
  <c r="K64" i="33"/>
  <c r="J64" i="33"/>
  <c r="I64" i="33"/>
  <c r="K63" i="33"/>
  <c r="J63" i="33"/>
  <c r="I63" i="33"/>
  <c r="K62" i="33"/>
  <c r="J62" i="33"/>
  <c r="I62" i="33"/>
  <c r="K61" i="33"/>
  <c r="J61" i="33"/>
  <c r="I61" i="33"/>
  <c r="K60" i="33"/>
  <c r="J60" i="33"/>
  <c r="I60" i="33"/>
  <c r="K59" i="33"/>
  <c r="J59" i="33"/>
  <c r="I59" i="33"/>
  <c r="K58" i="33"/>
  <c r="J58" i="33"/>
  <c r="I58" i="33"/>
  <c r="K57" i="33"/>
  <c r="J57" i="33"/>
  <c r="I57" i="33"/>
  <c r="K56" i="33"/>
  <c r="J56" i="33"/>
  <c r="I56" i="33"/>
  <c r="K55" i="33"/>
  <c r="J55" i="33"/>
  <c r="I55" i="33"/>
  <c r="K54" i="33"/>
  <c r="J54" i="33"/>
  <c r="I54" i="33"/>
  <c r="K53" i="33"/>
  <c r="J53" i="33"/>
  <c r="I53" i="33"/>
  <c r="K52" i="33"/>
  <c r="J52" i="33"/>
  <c r="I52" i="33"/>
  <c r="K51" i="33"/>
  <c r="J51" i="33"/>
  <c r="I51" i="33"/>
  <c r="K50" i="33"/>
  <c r="J50" i="33"/>
  <c r="I50" i="33"/>
  <c r="K49" i="33"/>
  <c r="J49" i="33"/>
  <c r="I49" i="33"/>
  <c r="K48" i="33"/>
  <c r="J48" i="33"/>
  <c r="I48" i="33"/>
  <c r="K47" i="33"/>
  <c r="J47" i="33"/>
  <c r="I47" i="33"/>
  <c r="K46" i="33"/>
  <c r="J46" i="33"/>
  <c r="I46" i="33"/>
  <c r="K45" i="33"/>
  <c r="J45" i="33"/>
  <c r="I45" i="33"/>
  <c r="K44" i="33"/>
  <c r="J44" i="33"/>
  <c r="I44" i="33"/>
  <c r="K43" i="33"/>
  <c r="J43" i="33"/>
  <c r="I43" i="33"/>
  <c r="K42" i="33"/>
  <c r="J42" i="33"/>
  <c r="I42" i="33"/>
  <c r="K41" i="33"/>
  <c r="J41" i="33"/>
  <c r="I41" i="33"/>
  <c r="K40" i="33"/>
  <c r="J40" i="33"/>
  <c r="I40" i="33"/>
  <c r="K39" i="33"/>
  <c r="J39" i="33"/>
  <c r="I39" i="33"/>
  <c r="K38" i="33"/>
  <c r="J38" i="33"/>
  <c r="I38" i="33"/>
  <c r="K37" i="33"/>
  <c r="J37" i="33"/>
  <c r="I37" i="33"/>
  <c r="K36" i="33"/>
  <c r="J36" i="33"/>
  <c r="I36" i="33"/>
  <c r="K35" i="33"/>
  <c r="J35" i="33"/>
  <c r="I35" i="33"/>
  <c r="K34" i="33"/>
  <c r="J34" i="33"/>
  <c r="I34" i="33"/>
  <c r="K33" i="33"/>
  <c r="J33" i="33"/>
  <c r="I33" i="33"/>
  <c r="K32" i="33"/>
  <c r="J32" i="33"/>
  <c r="I32" i="33"/>
  <c r="K31" i="33"/>
  <c r="J31" i="33"/>
  <c r="I31" i="33"/>
  <c r="K30" i="33"/>
  <c r="J30" i="33"/>
  <c r="I30" i="33"/>
  <c r="K29" i="33"/>
  <c r="J29" i="33"/>
  <c r="I29" i="33"/>
  <c r="K28" i="33"/>
  <c r="J28" i="33"/>
  <c r="I28" i="33"/>
  <c r="K27" i="33"/>
  <c r="J27" i="33"/>
  <c r="I27" i="33"/>
  <c r="K26" i="33"/>
  <c r="J26" i="33"/>
  <c r="I26" i="33"/>
  <c r="K25" i="33"/>
  <c r="J25" i="33"/>
  <c r="I25" i="33"/>
  <c r="K24" i="33"/>
  <c r="J24" i="33"/>
  <c r="I24" i="33"/>
  <c r="K23" i="33"/>
  <c r="J23" i="33"/>
  <c r="I23" i="33"/>
  <c r="K22" i="33"/>
  <c r="J22" i="33"/>
  <c r="I22" i="33"/>
  <c r="K21" i="33"/>
  <c r="J21" i="33"/>
  <c r="I21" i="33"/>
  <c r="K20" i="33"/>
  <c r="J20" i="33"/>
  <c r="I20" i="33"/>
  <c r="K19" i="33"/>
  <c r="J19" i="33"/>
  <c r="I19" i="33"/>
  <c r="K18" i="33"/>
  <c r="J18" i="33"/>
  <c r="I18" i="33"/>
  <c r="K17" i="33"/>
  <c r="J17" i="33"/>
  <c r="I17" i="33"/>
  <c r="K16" i="33"/>
  <c r="J16" i="33"/>
  <c r="I16" i="33"/>
  <c r="K15" i="33"/>
  <c r="J15" i="33"/>
  <c r="I15" i="33"/>
  <c r="K14" i="33"/>
  <c r="J14" i="33"/>
  <c r="I14" i="33"/>
  <c r="K13" i="33"/>
  <c r="J13" i="33"/>
  <c r="I13" i="33"/>
  <c r="K12" i="33"/>
  <c r="J12" i="33"/>
  <c r="I12" i="33"/>
  <c r="K11" i="33"/>
  <c r="J11" i="33"/>
  <c r="I11" i="33"/>
  <c r="K10" i="33"/>
  <c r="J10" i="33"/>
  <c r="I10" i="33"/>
  <c r="K9" i="33"/>
  <c r="J9" i="33"/>
  <c r="I9" i="33"/>
  <c r="K8" i="33"/>
  <c r="J8" i="33"/>
  <c r="I8" i="33"/>
  <c r="K7" i="33"/>
  <c r="J7" i="33"/>
  <c r="I7" i="33"/>
  <c r="K6" i="33"/>
  <c r="J6" i="33"/>
  <c r="I6" i="33"/>
  <c r="K5" i="33"/>
  <c r="J5" i="33"/>
  <c r="I5" i="33"/>
  <c r="K4" i="33"/>
  <c r="J4" i="33"/>
  <c r="I4" i="33"/>
  <c r="K3" i="33"/>
  <c r="J3" i="33"/>
  <c r="I3" i="33"/>
  <c r="K92" i="32"/>
  <c r="J92" i="32"/>
  <c r="I92" i="32"/>
  <c r="K91" i="32"/>
  <c r="J91" i="32"/>
  <c r="I91" i="32"/>
  <c r="K90" i="32"/>
  <c r="J90" i="32"/>
  <c r="I90" i="32"/>
  <c r="K89" i="32"/>
  <c r="J89" i="32"/>
  <c r="I89" i="32"/>
  <c r="K88" i="32"/>
  <c r="J88" i="32"/>
  <c r="I88" i="32"/>
  <c r="K87" i="32"/>
  <c r="J87" i="32"/>
  <c r="I87" i="32"/>
  <c r="K86" i="32"/>
  <c r="J86" i="32"/>
  <c r="I86" i="32"/>
  <c r="K85" i="32"/>
  <c r="J85" i="32"/>
  <c r="I85" i="32"/>
  <c r="K84" i="32"/>
  <c r="J84" i="32"/>
  <c r="I84" i="32"/>
  <c r="K83" i="32"/>
  <c r="J83" i="32"/>
  <c r="I83" i="32"/>
  <c r="K82" i="32"/>
  <c r="J82" i="32"/>
  <c r="I82" i="32"/>
  <c r="K81" i="32"/>
  <c r="J81" i="32"/>
  <c r="I81" i="32"/>
  <c r="K80" i="32"/>
  <c r="J80" i="32"/>
  <c r="I80" i="32"/>
  <c r="K79" i="32"/>
  <c r="J79" i="32"/>
  <c r="I79" i="32"/>
  <c r="K78" i="32"/>
  <c r="J78" i="32"/>
  <c r="I78" i="32"/>
  <c r="K77" i="32"/>
  <c r="J77" i="32"/>
  <c r="I77" i="32"/>
  <c r="K76" i="32"/>
  <c r="J76" i="32"/>
  <c r="I76" i="32"/>
  <c r="K75" i="32"/>
  <c r="J75" i="32"/>
  <c r="I75" i="32"/>
  <c r="K74" i="32"/>
  <c r="J74" i="32"/>
  <c r="I74" i="32"/>
  <c r="K73" i="32"/>
  <c r="J73" i="32"/>
  <c r="I73" i="32"/>
  <c r="K72" i="32"/>
  <c r="J72" i="32"/>
  <c r="I72" i="32"/>
  <c r="K71" i="32"/>
  <c r="J71" i="32"/>
  <c r="I71" i="32"/>
  <c r="K70" i="32"/>
  <c r="J70" i="32"/>
  <c r="I70" i="32"/>
  <c r="K69" i="32"/>
  <c r="J69" i="32"/>
  <c r="I69" i="32"/>
  <c r="K68" i="32"/>
  <c r="J68" i="32"/>
  <c r="I68" i="32"/>
  <c r="K67" i="32"/>
  <c r="J67" i="32"/>
  <c r="I67" i="32"/>
  <c r="K66" i="32"/>
  <c r="J66" i="32"/>
  <c r="I66" i="32"/>
  <c r="K65" i="32"/>
  <c r="J65" i="32"/>
  <c r="I65" i="32"/>
  <c r="K64" i="32"/>
  <c r="J64" i="32"/>
  <c r="I64" i="32"/>
  <c r="K63" i="32"/>
  <c r="J63" i="32"/>
  <c r="I63" i="32"/>
  <c r="K62" i="32"/>
  <c r="J62" i="32"/>
  <c r="I62" i="32"/>
  <c r="K61" i="32"/>
  <c r="J61" i="32"/>
  <c r="I61" i="32"/>
  <c r="K60" i="32"/>
  <c r="J60" i="32"/>
  <c r="I60" i="32"/>
  <c r="K59" i="32"/>
  <c r="J59" i="32"/>
  <c r="I59" i="32"/>
  <c r="K58" i="32"/>
  <c r="J58" i="32"/>
  <c r="I58" i="32"/>
  <c r="K57" i="32"/>
  <c r="J57" i="32"/>
  <c r="I57" i="32"/>
  <c r="K56" i="32"/>
  <c r="J56" i="32"/>
  <c r="I56" i="32"/>
  <c r="K55" i="32"/>
  <c r="J55" i="32"/>
  <c r="I55" i="32"/>
  <c r="K54" i="32"/>
  <c r="J54" i="32"/>
  <c r="I54" i="32"/>
  <c r="K53" i="32"/>
  <c r="J53" i="32"/>
  <c r="I53" i="32"/>
  <c r="K52" i="32"/>
  <c r="J52" i="32"/>
  <c r="I52" i="32"/>
  <c r="K51" i="32"/>
  <c r="J51" i="32"/>
  <c r="I51" i="32"/>
  <c r="K50" i="32"/>
  <c r="J50" i="32"/>
  <c r="I50" i="32"/>
  <c r="K49" i="32"/>
  <c r="J49" i="32"/>
  <c r="I49" i="32"/>
  <c r="K48" i="32"/>
  <c r="J48" i="32"/>
  <c r="I48" i="32"/>
  <c r="K47" i="32"/>
  <c r="J47" i="32"/>
  <c r="I47" i="32"/>
  <c r="K46" i="32"/>
  <c r="J46" i="32"/>
  <c r="I46" i="32"/>
  <c r="K45" i="32"/>
  <c r="J45" i="32"/>
  <c r="I45" i="32"/>
  <c r="K44" i="32"/>
  <c r="J44" i="32"/>
  <c r="I44" i="32"/>
  <c r="K43" i="32"/>
  <c r="J43" i="32"/>
  <c r="I43" i="32"/>
  <c r="K42" i="32"/>
  <c r="J42" i="32"/>
  <c r="I42" i="32"/>
  <c r="K41" i="32"/>
  <c r="J41" i="32"/>
  <c r="I41" i="32"/>
  <c r="K40" i="32"/>
  <c r="J40" i="32"/>
  <c r="I40" i="32"/>
  <c r="K39" i="32"/>
  <c r="J39" i="32"/>
  <c r="I39" i="32"/>
  <c r="K38" i="32"/>
  <c r="J38" i="32"/>
  <c r="I38" i="32"/>
  <c r="K37" i="32"/>
  <c r="J37" i="32"/>
  <c r="I37" i="32"/>
  <c r="K36" i="32"/>
  <c r="J36" i="32"/>
  <c r="I36" i="32"/>
  <c r="K35" i="32"/>
  <c r="J35" i="32"/>
  <c r="I35" i="32"/>
  <c r="K34" i="32"/>
  <c r="J34" i="32"/>
  <c r="I34" i="32"/>
  <c r="K33" i="32"/>
  <c r="J33" i="32"/>
  <c r="I33" i="32"/>
  <c r="K32" i="32"/>
  <c r="J32" i="32"/>
  <c r="I32" i="32"/>
  <c r="K31" i="32"/>
  <c r="J31" i="32"/>
  <c r="I31" i="32"/>
  <c r="K30" i="32"/>
  <c r="J30" i="32"/>
  <c r="I30" i="32"/>
  <c r="K29" i="32"/>
  <c r="J29" i="32"/>
  <c r="I29" i="32"/>
  <c r="K28" i="32"/>
  <c r="J28" i="32"/>
  <c r="I28" i="32"/>
  <c r="K27" i="32"/>
  <c r="J27" i="32"/>
  <c r="I27" i="32"/>
  <c r="K26" i="32"/>
  <c r="J26" i="32"/>
  <c r="I26" i="32"/>
  <c r="K25" i="32"/>
  <c r="J25" i="32"/>
  <c r="I25" i="32"/>
  <c r="K24" i="32"/>
  <c r="J24" i="32"/>
  <c r="I24" i="32"/>
  <c r="K23" i="32"/>
  <c r="J23" i="32"/>
  <c r="I23" i="32"/>
  <c r="K22" i="32"/>
  <c r="J22" i="32"/>
  <c r="I22" i="32"/>
  <c r="K21" i="32"/>
  <c r="J21" i="32"/>
  <c r="I21" i="32"/>
  <c r="K20" i="32"/>
  <c r="J20" i="32"/>
  <c r="I20" i="32"/>
  <c r="K19" i="32"/>
  <c r="J19" i="32"/>
  <c r="I19" i="32"/>
  <c r="K18" i="32"/>
  <c r="J18" i="32"/>
  <c r="I18" i="32"/>
  <c r="K17" i="32"/>
  <c r="J17" i="32"/>
  <c r="I17" i="32"/>
  <c r="K16" i="32"/>
  <c r="J16" i="32"/>
  <c r="I16" i="32"/>
  <c r="K15" i="32"/>
  <c r="J15" i="32"/>
  <c r="I15" i="32"/>
  <c r="K14" i="32"/>
  <c r="J14" i="32"/>
  <c r="I14" i="32"/>
  <c r="K13" i="32"/>
  <c r="J13" i="32"/>
  <c r="I13" i="32"/>
  <c r="K12" i="32"/>
  <c r="J12" i="32"/>
  <c r="I12" i="32"/>
  <c r="K11" i="32"/>
  <c r="J11" i="32"/>
  <c r="I11" i="32"/>
  <c r="K10" i="32"/>
  <c r="J10" i="32"/>
  <c r="I10" i="32"/>
  <c r="K9" i="32"/>
  <c r="J9" i="32"/>
  <c r="I9" i="32"/>
  <c r="K8" i="32"/>
  <c r="J8" i="32"/>
  <c r="I8" i="32"/>
  <c r="K7" i="32"/>
  <c r="J7" i="32"/>
  <c r="I7" i="32"/>
  <c r="K6" i="32"/>
  <c r="J6" i="32"/>
  <c r="I6" i="32"/>
  <c r="K5" i="32"/>
  <c r="J5" i="32"/>
  <c r="I5" i="32"/>
  <c r="K4" i="32"/>
  <c r="J4" i="32"/>
  <c r="I4" i="32"/>
  <c r="K3" i="32"/>
  <c r="J3" i="32"/>
  <c r="I3" i="32"/>
  <c r="K84" i="31"/>
  <c r="J84" i="31"/>
  <c r="I84" i="31"/>
  <c r="K83" i="31"/>
  <c r="J83" i="31"/>
  <c r="I83" i="31"/>
  <c r="K82" i="31"/>
  <c r="J82" i="31"/>
  <c r="I82" i="31"/>
  <c r="K81" i="31"/>
  <c r="J81" i="31"/>
  <c r="I81" i="31"/>
  <c r="K80" i="31"/>
  <c r="J80" i="31"/>
  <c r="I80" i="31"/>
  <c r="K79" i="31"/>
  <c r="J79" i="31"/>
  <c r="I79" i="31"/>
  <c r="K78" i="31"/>
  <c r="J78" i="31"/>
  <c r="I78" i="31"/>
  <c r="K77" i="31"/>
  <c r="J77" i="31"/>
  <c r="I77" i="31"/>
  <c r="K76" i="31"/>
  <c r="J76" i="31"/>
  <c r="I76" i="31"/>
  <c r="K75" i="31"/>
  <c r="J75" i="31"/>
  <c r="I75" i="31"/>
  <c r="K74" i="31"/>
  <c r="J74" i="31"/>
  <c r="I74" i="31"/>
  <c r="K73" i="31"/>
  <c r="J73" i="31"/>
  <c r="I73" i="31"/>
  <c r="K72" i="31"/>
  <c r="J72" i="31"/>
  <c r="I72" i="31"/>
  <c r="K71" i="31"/>
  <c r="J71" i="31"/>
  <c r="I71" i="31"/>
  <c r="K70" i="31"/>
  <c r="J70" i="31"/>
  <c r="I70" i="31"/>
  <c r="K69" i="31"/>
  <c r="J69" i="31"/>
  <c r="I69" i="31"/>
  <c r="K68" i="31"/>
  <c r="J68" i="31"/>
  <c r="I68" i="31"/>
  <c r="K67" i="31"/>
  <c r="J67" i="31"/>
  <c r="I67" i="31"/>
  <c r="K66" i="31"/>
  <c r="J66" i="31"/>
  <c r="I66" i="31"/>
  <c r="K65" i="31"/>
  <c r="J65" i="31"/>
  <c r="I65" i="31"/>
  <c r="K64" i="31"/>
  <c r="J64" i="31"/>
  <c r="I64" i="31"/>
  <c r="K63" i="31"/>
  <c r="J63" i="31"/>
  <c r="I63" i="31"/>
  <c r="K62" i="31"/>
  <c r="J62" i="31"/>
  <c r="I62" i="31"/>
  <c r="K61" i="31"/>
  <c r="J61" i="31"/>
  <c r="I61" i="31"/>
  <c r="K60" i="31"/>
  <c r="J60" i="31"/>
  <c r="I60" i="31"/>
  <c r="K59" i="31"/>
  <c r="J59" i="31"/>
  <c r="I59" i="31"/>
  <c r="K58" i="31"/>
  <c r="J58" i="31"/>
  <c r="I58" i="31"/>
  <c r="K57" i="31"/>
  <c r="J57" i="31"/>
  <c r="I57" i="31"/>
  <c r="K56" i="31"/>
  <c r="J56" i="31"/>
  <c r="I56" i="31"/>
  <c r="K55" i="31"/>
  <c r="J55" i="31"/>
  <c r="I55" i="31"/>
  <c r="K54" i="31"/>
  <c r="J54" i="31"/>
  <c r="I54" i="31"/>
  <c r="K53" i="31"/>
  <c r="J53" i="31"/>
  <c r="I53" i="31"/>
  <c r="K52" i="31"/>
  <c r="J52" i="31"/>
  <c r="I52" i="31"/>
  <c r="K51" i="31"/>
  <c r="J51" i="31"/>
  <c r="I51" i="31"/>
  <c r="K50" i="31"/>
  <c r="J50" i="31"/>
  <c r="I50" i="31"/>
  <c r="K49" i="31"/>
  <c r="J49" i="31"/>
  <c r="I49" i="31"/>
  <c r="K48" i="31"/>
  <c r="J48" i="31"/>
  <c r="I48" i="31"/>
  <c r="K47" i="31"/>
  <c r="J47" i="31"/>
  <c r="I47" i="31"/>
  <c r="K46" i="31"/>
  <c r="J46" i="31"/>
  <c r="I46" i="31"/>
  <c r="K45" i="31"/>
  <c r="J45" i="31"/>
  <c r="I45" i="31"/>
  <c r="K44" i="31"/>
  <c r="J44" i="31"/>
  <c r="I44" i="31"/>
  <c r="K43" i="31"/>
  <c r="J43" i="31"/>
  <c r="I43" i="31"/>
  <c r="K42" i="31"/>
  <c r="J42" i="31"/>
  <c r="I42" i="31"/>
  <c r="K41" i="31"/>
  <c r="J41" i="31"/>
  <c r="I41" i="31"/>
  <c r="K40" i="31"/>
  <c r="J40" i="31"/>
  <c r="I40" i="31"/>
  <c r="K39" i="31"/>
  <c r="J39" i="31"/>
  <c r="I39" i="31"/>
  <c r="K38" i="31"/>
  <c r="J38" i="31"/>
  <c r="I38" i="31"/>
  <c r="K37" i="31"/>
  <c r="J37" i="31"/>
  <c r="I37" i="31"/>
  <c r="K36" i="31"/>
  <c r="J36" i="31"/>
  <c r="I36" i="31"/>
  <c r="K35" i="31"/>
  <c r="J35" i="31"/>
  <c r="I35" i="31"/>
  <c r="K34" i="31"/>
  <c r="J34" i="31"/>
  <c r="I34" i="31"/>
  <c r="K33" i="31"/>
  <c r="J33" i="31"/>
  <c r="I33" i="31"/>
  <c r="K32" i="31"/>
  <c r="J32" i="31"/>
  <c r="I32" i="31"/>
  <c r="K31" i="31"/>
  <c r="J31" i="31"/>
  <c r="I31" i="31"/>
  <c r="K30" i="31"/>
  <c r="J30" i="31"/>
  <c r="I30" i="31"/>
  <c r="K29" i="31"/>
  <c r="J29" i="31"/>
  <c r="I29" i="31"/>
  <c r="K28" i="31"/>
  <c r="J28" i="31"/>
  <c r="I28" i="31"/>
  <c r="K27" i="31"/>
  <c r="J27" i="31"/>
  <c r="I27" i="31"/>
  <c r="K26" i="31"/>
  <c r="J26" i="31"/>
  <c r="I26" i="31"/>
  <c r="K25" i="31"/>
  <c r="J25" i="31"/>
  <c r="I25" i="31"/>
  <c r="K24" i="31"/>
  <c r="J24" i="31"/>
  <c r="I24" i="31"/>
  <c r="K23" i="31"/>
  <c r="J23" i="31"/>
  <c r="I23" i="31"/>
  <c r="K22" i="31"/>
  <c r="J22" i="31"/>
  <c r="I22" i="31"/>
  <c r="K21" i="31"/>
  <c r="J21" i="31"/>
  <c r="I21" i="31"/>
  <c r="K20" i="31"/>
  <c r="J20" i="31"/>
  <c r="I20" i="31"/>
  <c r="K19" i="31"/>
  <c r="J19" i="31"/>
  <c r="I19" i="31"/>
  <c r="K18" i="31"/>
  <c r="J18" i="31"/>
  <c r="I18" i="31"/>
  <c r="K17" i="31"/>
  <c r="J17" i="31"/>
  <c r="I17" i="31"/>
  <c r="K16" i="31"/>
  <c r="J16" i="31"/>
  <c r="I16" i="31"/>
  <c r="K15" i="31"/>
  <c r="J15" i="31"/>
  <c r="I15" i="31"/>
  <c r="K14" i="31"/>
  <c r="J14" i="31"/>
  <c r="I14" i="31"/>
  <c r="K13" i="31"/>
  <c r="J13" i="31"/>
  <c r="I13" i="31"/>
  <c r="K12" i="31"/>
  <c r="J12" i="31"/>
  <c r="I12" i="31"/>
  <c r="K11" i="31"/>
  <c r="J11" i="31"/>
  <c r="I11" i="31"/>
  <c r="K10" i="31"/>
  <c r="J10" i="31"/>
  <c r="I10" i="31"/>
  <c r="K9" i="31"/>
  <c r="J9" i="31"/>
  <c r="I9" i="31"/>
  <c r="K8" i="31"/>
  <c r="J8" i="31"/>
  <c r="I8" i="31"/>
  <c r="K7" i="31"/>
  <c r="J7" i="31"/>
  <c r="I7" i="31"/>
  <c r="K6" i="31"/>
  <c r="J6" i="31"/>
  <c r="I6" i="31"/>
  <c r="K5" i="31"/>
  <c r="J5" i="31"/>
  <c r="I5" i="31"/>
  <c r="K4" i="31"/>
  <c r="J4" i="31"/>
  <c r="I4" i="31"/>
  <c r="K3" i="31"/>
  <c r="J3" i="31"/>
  <c r="I3" i="31"/>
  <c r="J84" i="29"/>
  <c r="I84" i="29"/>
  <c r="H84" i="29"/>
  <c r="J83" i="29"/>
  <c r="I83" i="29"/>
  <c r="H83" i="29"/>
  <c r="J82" i="29"/>
  <c r="I82" i="29"/>
  <c r="H82" i="29"/>
  <c r="J81" i="29"/>
  <c r="I81" i="29"/>
  <c r="H81" i="29"/>
  <c r="J80" i="29"/>
  <c r="I80" i="29"/>
  <c r="H80" i="29"/>
  <c r="J79" i="29"/>
  <c r="I79" i="29"/>
  <c r="H79" i="29"/>
  <c r="J78" i="29"/>
  <c r="I78" i="29"/>
  <c r="H78" i="29"/>
  <c r="J77" i="29"/>
  <c r="I77" i="29"/>
  <c r="H77" i="29"/>
  <c r="J76" i="29"/>
  <c r="I76" i="29"/>
  <c r="H76" i="29"/>
  <c r="J75" i="29"/>
  <c r="I75" i="29"/>
  <c r="H75" i="29"/>
  <c r="J74" i="29"/>
  <c r="I74" i="29"/>
  <c r="H74" i="29"/>
  <c r="J73" i="29"/>
  <c r="I73" i="29"/>
  <c r="H73" i="29"/>
  <c r="J72" i="29"/>
  <c r="I72" i="29"/>
  <c r="H72" i="29"/>
  <c r="J71" i="29"/>
  <c r="I71" i="29"/>
  <c r="H71" i="29"/>
  <c r="J70" i="29"/>
  <c r="I70" i="29"/>
  <c r="H70" i="29"/>
  <c r="J69" i="29"/>
  <c r="I69" i="29"/>
  <c r="H69" i="29"/>
  <c r="J68" i="29"/>
  <c r="I68" i="29"/>
  <c r="H68" i="29"/>
  <c r="J67" i="29"/>
  <c r="I67" i="29"/>
  <c r="H67" i="29"/>
  <c r="J66" i="29"/>
  <c r="I66" i="29"/>
  <c r="H66" i="29"/>
  <c r="J65" i="29"/>
  <c r="I65" i="29"/>
  <c r="H65" i="29"/>
  <c r="J64" i="29"/>
  <c r="I64" i="29"/>
  <c r="H64" i="29"/>
  <c r="J63" i="29"/>
  <c r="I63" i="29"/>
  <c r="H63" i="29"/>
  <c r="J62" i="29"/>
  <c r="I62" i="29"/>
  <c r="H62" i="29"/>
  <c r="J61" i="29"/>
  <c r="I61" i="29"/>
  <c r="H61" i="29"/>
  <c r="J60" i="29"/>
  <c r="I60" i="29"/>
  <c r="H60" i="29"/>
  <c r="J59" i="29"/>
  <c r="I59" i="29"/>
  <c r="H59" i="29"/>
  <c r="J58" i="29"/>
  <c r="I58" i="29"/>
  <c r="H58" i="29"/>
  <c r="J57" i="29"/>
  <c r="I57" i="29"/>
  <c r="H57" i="29"/>
  <c r="J56" i="29"/>
  <c r="I56" i="29"/>
  <c r="H56" i="29"/>
  <c r="J55" i="29"/>
  <c r="I55" i="29"/>
  <c r="H55" i="29"/>
  <c r="J54" i="29"/>
  <c r="I54" i="29"/>
  <c r="H54" i="29"/>
  <c r="J53" i="29"/>
  <c r="I53" i="29"/>
  <c r="H53" i="29"/>
  <c r="J52" i="29"/>
  <c r="I52" i="29"/>
  <c r="H52" i="29"/>
  <c r="J51" i="29"/>
  <c r="I51" i="29"/>
  <c r="H51" i="29"/>
  <c r="J50" i="29"/>
  <c r="I50" i="29"/>
  <c r="H50" i="29"/>
  <c r="J49" i="29"/>
  <c r="I49" i="29"/>
  <c r="H49" i="29"/>
  <c r="J48" i="29"/>
  <c r="I48" i="29"/>
  <c r="H48" i="29"/>
  <c r="J47" i="29"/>
  <c r="I47" i="29"/>
  <c r="H47" i="29"/>
  <c r="J46" i="29"/>
  <c r="I46" i="29"/>
  <c r="H46" i="29"/>
  <c r="J45" i="29"/>
  <c r="I45" i="29"/>
  <c r="H45" i="29"/>
  <c r="J44" i="29"/>
  <c r="I44" i="29"/>
  <c r="H44" i="29"/>
  <c r="J43" i="29"/>
  <c r="I43" i="29"/>
  <c r="H43" i="29"/>
  <c r="J42" i="29"/>
  <c r="I42" i="29"/>
  <c r="H42" i="29"/>
  <c r="J41" i="29"/>
  <c r="I41" i="29"/>
  <c r="H41" i="29"/>
  <c r="J40" i="29"/>
  <c r="I40" i="29"/>
  <c r="H40" i="29"/>
  <c r="J39" i="29"/>
  <c r="I39" i="29"/>
  <c r="H39" i="29"/>
  <c r="J38" i="29"/>
  <c r="I38" i="29"/>
  <c r="H38" i="29"/>
  <c r="J37" i="29"/>
  <c r="I37" i="29"/>
  <c r="H37" i="29"/>
  <c r="J36" i="29"/>
  <c r="I36" i="29"/>
  <c r="H36" i="29"/>
  <c r="J35" i="29"/>
  <c r="I35" i="29"/>
  <c r="H35" i="29"/>
  <c r="J34" i="29"/>
  <c r="I34" i="29"/>
  <c r="H34" i="29"/>
  <c r="J33" i="29"/>
  <c r="I33" i="29"/>
  <c r="H33" i="29"/>
  <c r="J32" i="29"/>
  <c r="I32" i="29"/>
  <c r="H32" i="29"/>
  <c r="J31" i="29"/>
  <c r="I31" i="29"/>
  <c r="H31" i="29"/>
  <c r="J30" i="29"/>
  <c r="I30" i="29"/>
  <c r="H30" i="29"/>
  <c r="J29" i="29"/>
  <c r="I29" i="29"/>
  <c r="H29" i="29"/>
  <c r="J28" i="29"/>
  <c r="I28" i="29"/>
  <c r="H28" i="29"/>
  <c r="J27" i="29"/>
  <c r="I27" i="29"/>
  <c r="H27" i="29"/>
  <c r="J26" i="29"/>
  <c r="I26" i="29"/>
  <c r="H26" i="29"/>
  <c r="J25" i="29"/>
  <c r="I25" i="29"/>
  <c r="H25" i="29"/>
  <c r="J24" i="29"/>
  <c r="I24" i="29"/>
  <c r="H24" i="29"/>
  <c r="J23" i="29"/>
  <c r="I23" i="29"/>
  <c r="H23" i="29"/>
  <c r="J22" i="29"/>
  <c r="I22" i="29"/>
  <c r="H22" i="29"/>
  <c r="J21" i="29"/>
  <c r="I21" i="29"/>
  <c r="H21" i="29"/>
  <c r="J20" i="29"/>
  <c r="I20" i="29"/>
  <c r="H20" i="29"/>
  <c r="J19" i="29"/>
  <c r="I19" i="29"/>
  <c r="H19" i="29"/>
  <c r="J18" i="29"/>
  <c r="I18" i="29"/>
  <c r="H18" i="29"/>
  <c r="J17" i="29"/>
  <c r="I17" i="29"/>
  <c r="H17" i="29"/>
  <c r="J16" i="29"/>
  <c r="I16" i="29"/>
  <c r="H16" i="29"/>
  <c r="J15" i="29"/>
  <c r="I15" i="29"/>
  <c r="H15" i="29"/>
  <c r="J14" i="29"/>
  <c r="I14" i="29"/>
  <c r="H14" i="29"/>
  <c r="J13" i="29"/>
  <c r="I13" i="29"/>
  <c r="H13" i="29"/>
  <c r="J12" i="29"/>
  <c r="I12" i="29"/>
  <c r="H12" i="29"/>
  <c r="J11" i="29"/>
  <c r="I11" i="29"/>
  <c r="H11" i="29"/>
  <c r="J10" i="29"/>
  <c r="I10" i="29"/>
  <c r="H10" i="29"/>
  <c r="J9" i="29"/>
  <c r="I9" i="29"/>
  <c r="H9" i="29"/>
  <c r="J8" i="29"/>
  <c r="I8" i="29"/>
  <c r="H8" i="29"/>
  <c r="J7" i="29"/>
  <c r="I7" i="29"/>
  <c r="H7" i="29"/>
  <c r="J6" i="29"/>
  <c r="I6" i="29"/>
  <c r="H6" i="29"/>
  <c r="J5" i="29"/>
  <c r="I5" i="29"/>
  <c r="H5" i="29"/>
  <c r="J4" i="29"/>
  <c r="I4" i="29"/>
  <c r="H4" i="29"/>
  <c r="J3" i="29"/>
  <c r="I3" i="29"/>
  <c r="H3" i="29"/>
  <c r="J92" i="28"/>
  <c r="I92" i="28"/>
  <c r="H92" i="28"/>
  <c r="J91" i="28"/>
  <c r="I91" i="28"/>
  <c r="H91" i="28"/>
  <c r="J90" i="28"/>
  <c r="I90" i="28"/>
  <c r="H90" i="28"/>
  <c r="J89" i="28"/>
  <c r="I89" i="28"/>
  <c r="H89" i="28"/>
  <c r="J88" i="28"/>
  <c r="I88" i="28"/>
  <c r="H88" i="28"/>
  <c r="J87" i="28"/>
  <c r="I87" i="28"/>
  <c r="H87" i="28"/>
  <c r="J86" i="28"/>
  <c r="I86" i="28"/>
  <c r="H86" i="28"/>
  <c r="J85" i="28"/>
  <c r="I85" i="28"/>
  <c r="H85" i="28"/>
  <c r="J84" i="28"/>
  <c r="I84" i="28"/>
  <c r="H84" i="28"/>
  <c r="J83" i="28"/>
  <c r="I83" i="28"/>
  <c r="H83" i="28"/>
  <c r="J82" i="28"/>
  <c r="I82" i="28"/>
  <c r="H82" i="28"/>
  <c r="J81" i="28"/>
  <c r="I81" i="28"/>
  <c r="H81" i="28"/>
  <c r="J80" i="28"/>
  <c r="I80" i="28"/>
  <c r="H80" i="28"/>
  <c r="J79" i="28"/>
  <c r="I79" i="28"/>
  <c r="H79" i="28"/>
  <c r="J78" i="28"/>
  <c r="I78" i="28"/>
  <c r="H78" i="28"/>
  <c r="J77" i="28"/>
  <c r="I77" i="28"/>
  <c r="H77" i="28"/>
  <c r="J76" i="28"/>
  <c r="I76" i="28"/>
  <c r="H76" i="28"/>
  <c r="J75" i="28"/>
  <c r="I75" i="28"/>
  <c r="H75" i="28"/>
  <c r="J74" i="28"/>
  <c r="I74" i="28"/>
  <c r="H74" i="28"/>
  <c r="J73" i="28"/>
  <c r="I73" i="28"/>
  <c r="H73" i="28"/>
  <c r="J72" i="28"/>
  <c r="I72" i="28"/>
  <c r="H72" i="28"/>
  <c r="J71" i="28"/>
  <c r="I71" i="28"/>
  <c r="H71" i="28"/>
  <c r="J70" i="28"/>
  <c r="I70" i="28"/>
  <c r="H70" i="28"/>
  <c r="J69" i="28"/>
  <c r="I69" i="28"/>
  <c r="H69" i="28"/>
  <c r="J68" i="28"/>
  <c r="I68" i="28"/>
  <c r="H68" i="28"/>
  <c r="J67" i="28"/>
  <c r="I67" i="28"/>
  <c r="H67" i="28"/>
  <c r="J66" i="28"/>
  <c r="I66" i="28"/>
  <c r="H66" i="28"/>
  <c r="J65" i="28"/>
  <c r="I65" i="28"/>
  <c r="H65" i="28"/>
  <c r="J64" i="28"/>
  <c r="I64" i="28"/>
  <c r="H64" i="28"/>
  <c r="J63" i="28"/>
  <c r="I63" i="28"/>
  <c r="H63" i="28"/>
  <c r="J62" i="28"/>
  <c r="I62" i="28"/>
  <c r="H62" i="28"/>
  <c r="J61" i="28"/>
  <c r="I61" i="28"/>
  <c r="H61" i="28"/>
  <c r="J60" i="28"/>
  <c r="I60" i="28"/>
  <c r="H60" i="28"/>
  <c r="J59" i="28"/>
  <c r="I59" i="28"/>
  <c r="H59" i="28"/>
  <c r="J58" i="28"/>
  <c r="I58" i="28"/>
  <c r="H58" i="28"/>
  <c r="J57" i="28"/>
  <c r="I57" i="28"/>
  <c r="H57" i="28"/>
  <c r="J56" i="28"/>
  <c r="I56" i="28"/>
  <c r="H56" i="28"/>
  <c r="J55" i="28"/>
  <c r="I55" i="28"/>
  <c r="H55" i="28"/>
  <c r="J54" i="28"/>
  <c r="I54" i="28"/>
  <c r="H54" i="28"/>
  <c r="J53" i="28"/>
  <c r="I53" i="28"/>
  <c r="H53" i="28"/>
  <c r="J52" i="28"/>
  <c r="I52" i="28"/>
  <c r="H52" i="28"/>
  <c r="J51" i="28"/>
  <c r="I51" i="28"/>
  <c r="H51" i="28"/>
  <c r="J50" i="28"/>
  <c r="I50" i="28"/>
  <c r="H50" i="28"/>
  <c r="J49" i="28"/>
  <c r="I49" i="28"/>
  <c r="H49" i="28"/>
  <c r="J48" i="28"/>
  <c r="I48" i="28"/>
  <c r="H48" i="28"/>
  <c r="J47" i="28"/>
  <c r="I47" i="28"/>
  <c r="H47" i="28"/>
  <c r="J46" i="28"/>
  <c r="I46" i="28"/>
  <c r="H46" i="28"/>
  <c r="J45" i="28"/>
  <c r="I45" i="28"/>
  <c r="H45" i="28"/>
  <c r="J44" i="28"/>
  <c r="I44" i="28"/>
  <c r="H44" i="28"/>
  <c r="J43" i="28"/>
  <c r="I43" i="28"/>
  <c r="H43" i="28"/>
  <c r="J42" i="28"/>
  <c r="I42" i="28"/>
  <c r="H42" i="28"/>
  <c r="J41" i="28"/>
  <c r="I41" i="28"/>
  <c r="H41" i="28"/>
  <c r="J40" i="28"/>
  <c r="I40" i="28"/>
  <c r="H40" i="28"/>
  <c r="J39" i="28"/>
  <c r="I39" i="28"/>
  <c r="H39" i="28"/>
  <c r="J38" i="28"/>
  <c r="I38" i="28"/>
  <c r="H38" i="28"/>
  <c r="J37" i="28"/>
  <c r="I37" i="28"/>
  <c r="H37" i="28"/>
  <c r="J36" i="28"/>
  <c r="I36" i="28"/>
  <c r="H36" i="28"/>
  <c r="J35" i="28"/>
  <c r="I35" i="28"/>
  <c r="H35" i="28"/>
  <c r="J34" i="28"/>
  <c r="I34" i="28"/>
  <c r="H34" i="28"/>
  <c r="J33" i="28"/>
  <c r="I33" i="28"/>
  <c r="H33" i="28"/>
  <c r="J32" i="28"/>
  <c r="I32" i="28"/>
  <c r="H32" i="28"/>
  <c r="J31" i="28"/>
  <c r="I31" i="28"/>
  <c r="H31" i="28"/>
  <c r="J30" i="28"/>
  <c r="I30" i="28"/>
  <c r="H30" i="28"/>
  <c r="J29" i="28"/>
  <c r="I29" i="28"/>
  <c r="H29" i="28"/>
  <c r="J28" i="28"/>
  <c r="I28" i="28"/>
  <c r="H28" i="28"/>
  <c r="J27" i="28"/>
  <c r="I27" i="28"/>
  <c r="H27" i="28"/>
  <c r="J26" i="28"/>
  <c r="I26" i="28"/>
  <c r="H26" i="28"/>
  <c r="J25" i="28"/>
  <c r="I25" i="28"/>
  <c r="H25" i="28"/>
  <c r="J24" i="28"/>
  <c r="I24" i="28"/>
  <c r="H24" i="28"/>
  <c r="J23" i="28"/>
  <c r="I23" i="28"/>
  <c r="H23" i="28"/>
  <c r="J22" i="28"/>
  <c r="I22" i="28"/>
  <c r="H22" i="28"/>
  <c r="J21" i="28"/>
  <c r="I21" i="28"/>
  <c r="H21" i="28"/>
  <c r="J20" i="28"/>
  <c r="I20" i="28"/>
  <c r="H20" i="28"/>
  <c r="J19" i="28"/>
  <c r="I19" i="28"/>
  <c r="H19" i="28"/>
  <c r="J18" i="28"/>
  <c r="I18" i="28"/>
  <c r="H18" i="28"/>
  <c r="J17" i="28"/>
  <c r="I17" i="28"/>
  <c r="H17" i="28"/>
  <c r="J16" i="28"/>
  <c r="I16" i="28"/>
  <c r="H16" i="28"/>
  <c r="J15" i="28"/>
  <c r="I15" i="28"/>
  <c r="H15" i="28"/>
  <c r="J14" i="28"/>
  <c r="I14" i="28"/>
  <c r="H14" i="28"/>
  <c r="J13" i="28"/>
  <c r="I13" i="28"/>
  <c r="H13" i="28"/>
  <c r="J12" i="28"/>
  <c r="I12" i="28"/>
  <c r="H12" i="28"/>
  <c r="J11" i="28"/>
  <c r="I11" i="28"/>
  <c r="H11" i="28"/>
  <c r="J10" i="28"/>
  <c r="I10" i="28"/>
  <c r="H10" i="28"/>
  <c r="J9" i="28"/>
  <c r="I9" i="28"/>
  <c r="H9" i="28"/>
  <c r="J8" i="28"/>
  <c r="I8" i="28"/>
  <c r="H8" i="28"/>
  <c r="J7" i="28"/>
  <c r="I7" i="28"/>
  <c r="H7" i="28"/>
  <c r="J6" i="28"/>
  <c r="I6" i="28"/>
  <c r="H6" i="28"/>
  <c r="J5" i="28"/>
  <c r="I5" i="28"/>
  <c r="H5" i="28"/>
  <c r="J4" i="28"/>
  <c r="I4" i="28"/>
  <c r="H4" i="28"/>
  <c r="J3" i="28"/>
  <c r="I3" i="28"/>
  <c r="H3" i="28"/>
  <c r="N84" i="30"/>
  <c r="L84" i="30"/>
  <c r="M84" i="30" s="1"/>
  <c r="K84" i="30"/>
  <c r="J84" i="30"/>
  <c r="N83" i="30"/>
  <c r="L83" i="30"/>
  <c r="K83" i="30"/>
  <c r="J83" i="30"/>
  <c r="N82" i="30"/>
  <c r="L82" i="30"/>
  <c r="K82" i="30"/>
  <c r="J82" i="30"/>
  <c r="N81" i="30"/>
  <c r="L81" i="30"/>
  <c r="K81" i="30"/>
  <c r="J81" i="30"/>
  <c r="N80" i="30"/>
  <c r="L80" i="30"/>
  <c r="K80" i="30"/>
  <c r="J80" i="30"/>
  <c r="N79" i="30"/>
  <c r="L79" i="30"/>
  <c r="K79" i="30"/>
  <c r="J79" i="30"/>
  <c r="N78" i="30"/>
  <c r="L78" i="30"/>
  <c r="K78" i="30"/>
  <c r="J78" i="30"/>
  <c r="N77" i="30"/>
  <c r="L77" i="30"/>
  <c r="K77" i="30"/>
  <c r="J77" i="30"/>
  <c r="N76" i="30"/>
  <c r="L76" i="30"/>
  <c r="K76" i="30"/>
  <c r="J76" i="30"/>
  <c r="N75" i="30"/>
  <c r="L75" i="30"/>
  <c r="K75" i="30"/>
  <c r="J75" i="30"/>
  <c r="N74" i="30"/>
  <c r="L74" i="30"/>
  <c r="K74" i="30"/>
  <c r="J74" i="30"/>
  <c r="N73" i="30"/>
  <c r="L73" i="30"/>
  <c r="K73" i="30"/>
  <c r="J73" i="30"/>
  <c r="N72" i="30"/>
  <c r="L72" i="30"/>
  <c r="M72" i="30" s="1"/>
  <c r="K72" i="30"/>
  <c r="J72" i="30"/>
  <c r="N71" i="30"/>
  <c r="L71" i="30"/>
  <c r="K71" i="30"/>
  <c r="J71" i="30"/>
  <c r="N70" i="30"/>
  <c r="L70" i="30"/>
  <c r="K70" i="30"/>
  <c r="J70" i="30"/>
  <c r="N69" i="30"/>
  <c r="L69" i="30"/>
  <c r="K69" i="30"/>
  <c r="J69" i="30"/>
  <c r="N68" i="30"/>
  <c r="L68" i="30"/>
  <c r="K68" i="30"/>
  <c r="J68" i="30"/>
  <c r="N67" i="30"/>
  <c r="L67" i="30"/>
  <c r="K67" i="30"/>
  <c r="J67" i="30"/>
  <c r="N66" i="30"/>
  <c r="L66" i="30"/>
  <c r="K66" i="30"/>
  <c r="J66" i="30"/>
  <c r="N65" i="30"/>
  <c r="L65" i="30"/>
  <c r="K65" i="30"/>
  <c r="J65" i="30"/>
  <c r="N64" i="30"/>
  <c r="L64" i="30"/>
  <c r="K64" i="30"/>
  <c r="J64" i="30"/>
  <c r="N63" i="30"/>
  <c r="L63" i="30"/>
  <c r="K63" i="30"/>
  <c r="J63" i="30"/>
  <c r="N62" i="30"/>
  <c r="L62" i="30"/>
  <c r="K62" i="30"/>
  <c r="J62" i="30"/>
  <c r="N61" i="30"/>
  <c r="L61" i="30"/>
  <c r="K61" i="30"/>
  <c r="J61" i="30"/>
  <c r="N60" i="30"/>
  <c r="L60" i="30"/>
  <c r="M60" i="30" s="1"/>
  <c r="K60" i="30"/>
  <c r="J60" i="30"/>
  <c r="N59" i="30"/>
  <c r="L59" i="30"/>
  <c r="K59" i="30"/>
  <c r="J59" i="30"/>
  <c r="N58" i="30"/>
  <c r="L58" i="30"/>
  <c r="K58" i="30"/>
  <c r="J58" i="30"/>
  <c r="N57" i="30"/>
  <c r="L57" i="30"/>
  <c r="K57" i="30"/>
  <c r="J57" i="30"/>
  <c r="N56" i="30"/>
  <c r="L56" i="30"/>
  <c r="K56" i="30"/>
  <c r="J56" i="30"/>
  <c r="N55" i="30"/>
  <c r="L55" i="30"/>
  <c r="K55" i="30"/>
  <c r="J55" i="30"/>
  <c r="N54" i="30"/>
  <c r="L54" i="30"/>
  <c r="K54" i="30"/>
  <c r="J54" i="30"/>
  <c r="N53" i="30"/>
  <c r="L53" i="30"/>
  <c r="K53" i="30"/>
  <c r="J53" i="30"/>
  <c r="N52" i="30"/>
  <c r="L52" i="30"/>
  <c r="K52" i="30"/>
  <c r="J52" i="30"/>
  <c r="N51" i="30"/>
  <c r="L51" i="30"/>
  <c r="K51" i="30"/>
  <c r="J51" i="30"/>
  <c r="N50" i="30"/>
  <c r="L50" i="30"/>
  <c r="K50" i="30"/>
  <c r="J50" i="30"/>
  <c r="N49" i="30"/>
  <c r="L49" i="30"/>
  <c r="K49" i="30"/>
  <c r="J49" i="30"/>
  <c r="N48" i="30"/>
  <c r="L48" i="30"/>
  <c r="M48" i="30" s="1"/>
  <c r="K48" i="30"/>
  <c r="J48" i="30"/>
  <c r="N47" i="30"/>
  <c r="L47" i="30"/>
  <c r="K47" i="30"/>
  <c r="J47" i="30"/>
  <c r="N46" i="30"/>
  <c r="L46" i="30"/>
  <c r="K46" i="30"/>
  <c r="J46" i="30"/>
  <c r="N45" i="30"/>
  <c r="L45" i="30"/>
  <c r="K45" i="30"/>
  <c r="J45" i="30"/>
  <c r="N44" i="30"/>
  <c r="L44" i="30"/>
  <c r="K44" i="30"/>
  <c r="J44" i="30"/>
  <c r="N43" i="30"/>
  <c r="L43" i="30"/>
  <c r="K43" i="30"/>
  <c r="J43" i="30"/>
  <c r="N42" i="30"/>
  <c r="L42" i="30"/>
  <c r="K42" i="30"/>
  <c r="J42" i="30"/>
  <c r="N41" i="30"/>
  <c r="L41" i="30"/>
  <c r="K41" i="30"/>
  <c r="J41" i="30"/>
  <c r="N40" i="30"/>
  <c r="L40" i="30"/>
  <c r="K40" i="30"/>
  <c r="J40" i="30"/>
  <c r="N39" i="30"/>
  <c r="L39" i="30"/>
  <c r="K39" i="30"/>
  <c r="J39" i="30"/>
  <c r="N38" i="30"/>
  <c r="L38" i="30"/>
  <c r="K38" i="30"/>
  <c r="J38" i="30"/>
  <c r="N37" i="30"/>
  <c r="L37" i="30"/>
  <c r="K37" i="30"/>
  <c r="J37" i="30"/>
  <c r="N36" i="30"/>
  <c r="L36" i="30"/>
  <c r="M36" i="30" s="1"/>
  <c r="K36" i="30"/>
  <c r="J36" i="30"/>
  <c r="N35" i="30"/>
  <c r="L35" i="30"/>
  <c r="K35" i="30"/>
  <c r="J35" i="30"/>
  <c r="N34" i="30"/>
  <c r="L34" i="30"/>
  <c r="K34" i="30"/>
  <c r="J34" i="30"/>
  <c r="N33" i="30"/>
  <c r="L33" i="30"/>
  <c r="K33" i="30"/>
  <c r="J33" i="30"/>
  <c r="N32" i="30"/>
  <c r="L32" i="30"/>
  <c r="K32" i="30"/>
  <c r="J32" i="30"/>
  <c r="N31" i="30"/>
  <c r="L31" i="30"/>
  <c r="K31" i="30"/>
  <c r="J31" i="30"/>
  <c r="N30" i="30"/>
  <c r="L30" i="30"/>
  <c r="K30" i="30"/>
  <c r="J30" i="30"/>
  <c r="N29" i="30"/>
  <c r="L29" i="30"/>
  <c r="K29" i="30"/>
  <c r="J29" i="30"/>
  <c r="N28" i="30"/>
  <c r="L28" i="30"/>
  <c r="K28" i="30"/>
  <c r="J28" i="30"/>
  <c r="N27" i="30"/>
  <c r="L27" i="30"/>
  <c r="K27" i="30"/>
  <c r="J27" i="30"/>
  <c r="N26" i="30"/>
  <c r="L26" i="30"/>
  <c r="K26" i="30"/>
  <c r="J26" i="30"/>
  <c r="N25" i="30"/>
  <c r="L25" i="30"/>
  <c r="K25" i="30"/>
  <c r="J25" i="30"/>
  <c r="N24" i="30"/>
  <c r="L24" i="30"/>
  <c r="M24" i="30" s="1"/>
  <c r="K24" i="30"/>
  <c r="J24" i="30"/>
  <c r="N23" i="30"/>
  <c r="L23" i="30"/>
  <c r="K23" i="30"/>
  <c r="J23" i="30"/>
  <c r="N22" i="30"/>
  <c r="L22" i="30"/>
  <c r="K22" i="30"/>
  <c r="J22" i="30"/>
  <c r="N21" i="30"/>
  <c r="L21" i="30"/>
  <c r="K21" i="30"/>
  <c r="J21" i="30"/>
  <c r="N20" i="30"/>
  <c r="L20" i="30"/>
  <c r="K20" i="30"/>
  <c r="J20" i="30"/>
  <c r="N19" i="30"/>
  <c r="L19" i="30"/>
  <c r="K19" i="30"/>
  <c r="J19" i="30"/>
  <c r="N18" i="30"/>
  <c r="L18" i="30"/>
  <c r="K18" i="30"/>
  <c r="J18" i="30"/>
  <c r="N17" i="30"/>
  <c r="L17" i="30"/>
  <c r="K17" i="30"/>
  <c r="J17" i="30"/>
  <c r="N16" i="30"/>
  <c r="L16" i="30"/>
  <c r="K16" i="30"/>
  <c r="J16" i="30"/>
  <c r="N15" i="30"/>
  <c r="L15" i="30"/>
  <c r="K15" i="30"/>
  <c r="J15" i="30"/>
  <c r="N14" i="30"/>
  <c r="L14" i="30"/>
  <c r="K14" i="30"/>
  <c r="J14" i="30"/>
  <c r="N13" i="30"/>
  <c r="L13" i="30"/>
  <c r="K13" i="30"/>
  <c r="J13" i="30"/>
  <c r="N12" i="30"/>
  <c r="L12" i="30"/>
  <c r="M12" i="30" s="1"/>
  <c r="K12" i="30"/>
  <c r="J12" i="30"/>
  <c r="N11" i="30"/>
  <c r="L11" i="30"/>
  <c r="K11" i="30"/>
  <c r="J11" i="30"/>
  <c r="N10" i="30"/>
  <c r="L10" i="30"/>
  <c r="K10" i="30"/>
  <c r="J10" i="30"/>
  <c r="N9" i="30"/>
  <c r="L9" i="30"/>
  <c r="K9" i="30"/>
  <c r="J9" i="30"/>
  <c r="N8" i="30"/>
  <c r="L8" i="30"/>
  <c r="K8" i="30"/>
  <c r="J8" i="30"/>
  <c r="N7" i="30"/>
  <c r="L7" i="30"/>
  <c r="K7" i="30"/>
  <c r="J7" i="30"/>
  <c r="N6" i="30"/>
  <c r="L6" i="30"/>
  <c r="K6" i="30"/>
  <c r="J6" i="30"/>
  <c r="N5" i="30"/>
  <c r="L5" i="30"/>
  <c r="K5" i="30"/>
  <c r="J5" i="30"/>
  <c r="N4" i="30"/>
  <c r="L4" i="30"/>
  <c r="K4" i="30"/>
  <c r="J4" i="30"/>
  <c r="N3" i="30"/>
  <c r="L3" i="30"/>
  <c r="K3" i="30"/>
  <c r="J3" i="30"/>
  <c r="M27" i="23"/>
  <c r="K27" i="23"/>
  <c r="I27" i="23"/>
  <c r="M26" i="23"/>
  <c r="M23" i="23"/>
  <c r="K23" i="23"/>
  <c r="J23" i="23"/>
  <c r="M22" i="23"/>
  <c r="K22" i="23"/>
  <c r="J22" i="23"/>
  <c r="M21" i="23"/>
  <c r="K21" i="23"/>
  <c r="J21" i="23"/>
  <c r="M20" i="23"/>
  <c r="K20" i="23"/>
  <c r="J20" i="23"/>
  <c r="M19" i="23"/>
  <c r="K19" i="23"/>
  <c r="J19" i="23"/>
  <c r="M18" i="23"/>
  <c r="K18" i="23"/>
  <c r="J18" i="23"/>
  <c r="M17" i="23"/>
  <c r="K17" i="23"/>
  <c r="J17" i="23"/>
  <c r="M16" i="23"/>
  <c r="K16" i="23"/>
  <c r="J16" i="23"/>
  <c r="M15" i="23"/>
  <c r="K15" i="23"/>
  <c r="J15" i="23"/>
  <c r="M14" i="23"/>
  <c r="K14" i="23"/>
  <c r="J14" i="23"/>
  <c r="M13" i="23"/>
  <c r="K13" i="23"/>
  <c r="J13" i="23"/>
  <c r="M12" i="23"/>
  <c r="K12" i="23"/>
  <c r="J12" i="23"/>
  <c r="M11" i="23"/>
  <c r="K11" i="23"/>
  <c r="J11" i="23"/>
  <c r="M10" i="23"/>
  <c r="K10" i="23"/>
  <c r="J10" i="23"/>
  <c r="M9" i="23"/>
  <c r="K9" i="23"/>
  <c r="J9" i="23"/>
  <c r="M8" i="23"/>
  <c r="K8" i="23"/>
  <c r="J8" i="23"/>
  <c r="M7" i="23"/>
  <c r="K7" i="23"/>
  <c r="J7" i="23"/>
  <c r="M6" i="23"/>
  <c r="K6" i="23"/>
  <c r="J6" i="23"/>
  <c r="M5" i="23"/>
  <c r="K5" i="23"/>
  <c r="J5" i="23"/>
  <c r="M4" i="23"/>
  <c r="K4" i="23"/>
  <c r="J4" i="23"/>
  <c r="M3" i="23"/>
  <c r="K3" i="23"/>
  <c r="J3" i="23"/>
  <c r="I3" i="23"/>
  <c r="M92" i="5"/>
  <c r="K92" i="5"/>
  <c r="L92" i="5" s="1"/>
  <c r="J92" i="5"/>
  <c r="I92" i="5"/>
  <c r="M91" i="5"/>
  <c r="K91" i="5"/>
  <c r="J91" i="5"/>
  <c r="I91" i="5"/>
  <c r="M90" i="5"/>
  <c r="K90" i="5"/>
  <c r="J90" i="5"/>
  <c r="I90" i="5"/>
  <c r="M89" i="5"/>
  <c r="K89" i="5"/>
  <c r="J89" i="5"/>
  <c r="I89" i="5"/>
  <c r="M88" i="5"/>
  <c r="K88" i="5"/>
  <c r="J88" i="5"/>
  <c r="I88" i="5"/>
  <c r="M87" i="5"/>
  <c r="K87" i="5"/>
  <c r="J87" i="5"/>
  <c r="I87" i="5"/>
  <c r="M86" i="5"/>
  <c r="K86" i="5"/>
  <c r="J86" i="5"/>
  <c r="I86" i="5"/>
  <c r="M85" i="5"/>
  <c r="K85" i="5"/>
  <c r="J85" i="5"/>
  <c r="I85" i="5"/>
  <c r="M84" i="5"/>
  <c r="K84" i="5"/>
  <c r="J84" i="5"/>
  <c r="I84" i="5"/>
  <c r="M83" i="5"/>
  <c r="K83" i="5"/>
  <c r="J83" i="5"/>
  <c r="I83" i="5"/>
  <c r="M82" i="5"/>
  <c r="K82" i="5"/>
  <c r="J82" i="5"/>
  <c r="I82" i="5"/>
  <c r="M81" i="5"/>
  <c r="K81" i="5"/>
  <c r="J81" i="5"/>
  <c r="I81" i="5"/>
  <c r="M80" i="5"/>
  <c r="K80" i="5"/>
  <c r="L80" i="5" s="1"/>
  <c r="J80" i="5"/>
  <c r="I80" i="5"/>
  <c r="M79" i="5"/>
  <c r="K79" i="5"/>
  <c r="J79" i="5"/>
  <c r="I79" i="5"/>
  <c r="M78" i="5"/>
  <c r="K78" i="5"/>
  <c r="J78" i="5"/>
  <c r="I78" i="5"/>
  <c r="M77" i="5"/>
  <c r="K77" i="5"/>
  <c r="J77" i="5"/>
  <c r="I77" i="5"/>
  <c r="M76" i="5"/>
  <c r="K76" i="5"/>
  <c r="J76" i="5"/>
  <c r="I76" i="5"/>
  <c r="M75" i="5"/>
  <c r="K75" i="5"/>
  <c r="J75" i="5"/>
  <c r="I75" i="5"/>
  <c r="M74" i="5"/>
  <c r="K74" i="5"/>
  <c r="J74" i="5"/>
  <c r="I74" i="5"/>
  <c r="M73" i="5"/>
  <c r="K73" i="5"/>
  <c r="J73" i="5"/>
  <c r="I73" i="5"/>
  <c r="M72" i="5"/>
  <c r="K72" i="5"/>
  <c r="L72" i="5" s="1"/>
  <c r="J72" i="5"/>
  <c r="I72" i="5"/>
  <c r="M71" i="5"/>
  <c r="K71" i="5"/>
  <c r="J71" i="5"/>
  <c r="I71" i="5"/>
  <c r="M70" i="5"/>
  <c r="K70" i="5"/>
  <c r="J70" i="5"/>
  <c r="I70" i="5"/>
  <c r="M69" i="5"/>
  <c r="K69" i="5"/>
  <c r="J69" i="5"/>
  <c r="I69" i="5"/>
  <c r="M68" i="5"/>
  <c r="K68" i="5"/>
  <c r="L68" i="5" s="1"/>
  <c r="J68" i="5"/>
  <c r="I68" i="5"/>
  <c r="M67" i="5"/>
  <c r="K67" i="5"/>
  <c r="J67" i="5"/>
  <c r="I67" i="5"/>
  <c r="M66" i="5"/>
  <c r="K66" i="5"/>
  <c r="J66" i="5"/>
  <c r="I66" i="5"/>
  <c r="M65" i="5"/>
  <c r="K65" i="5"/>
  <c r="J65" i="5"/>
  <c r="I65" i="5"/>
  <c r="M64" i="5"/>
  <c r="K64" i="5"/>
  <c r="J64" i="5"/>
  <c r="I64" i="5"/>
  <c r="M63" i="5"/>
  <c r="K63" i="5"/>
  <c r="J63" i="5"/>
  <c r="I63" i="5"/>
  <c r="M62" i="5"/>
  <c r="K62" i="5"/>
  <c r="J62" i="5"/>
  <c r="I62" i="5"/>
  <c r="M61" i="5"/>
  <c r="K61" i="5"/>
  <c r="J61" i="5"/>
  <c r="I61" i="5"/>
  <c r="M60" i="5"/>
  <c r="K60" i="5"/>
  <c r="L60" i="5" s="1"/>
  <c r="J60" i="5"/>
  <c r="I60" i="5"/>
  <c r="M59" i="5"/>
  <c r="K59" i="5"/>
  <c r="J59" i="5"/>
  <c r="I59" i="5"/>
  <c r="M58" i="5"/>
  <c r="K58" i="5"/>
  <c r="J58" i="5"/>
  <c r="I58" i="5"/>
  <c r="M57" i="5"/>
  <c r="K57" i="5"/>
  <c r="J57" i="5"/>
  <c r="I57" i="5"/>
  <c r="M56" i="5"/>
  <c r="K56" i="5"/>
  <c r="L56" i="5" s="1"/>
  <c r="J56" i="5"/>
  <c r="I56" i="5"/>
  <c r="M55" i="5"/>
  <c r="K55" i="5"/>
  <c r="J55" i="5"/>
  <c r="I55" i="5"/>
  <c r="M54" i="5"/>
  <c r="K54" i="5"/>
  <c r="J54" i="5"/>
  <c r="I54" i="5"/>
  <c r="M53" i="5"/>
  <c r="K53" i="5"/>
  <c r="J53" i="5"/>
  <c r="I53" i="5"/>
  <c r="M52" i="5"/>
  <c r="K52" i="5"/>
  <c r="L52" i="5" s="1"/>
  <c r="J52" i="5"/>
  <c r="I52" i="5"/>
  <c r="M51" i="5"/>
  <c r="K51" i="5"/>
  <c r="J51" i="5"/>
  <c r="I51" i="5"/>
  <c r="M50" i="5"/>
  <c r="K50" i="5"/>
  <c r="J50" i="5"/>
  <c r="I50" i="5"/>
  <c r="M49" i="5"/>
  <c r="K49" i="5"/>
  <c r="J49" i="5"/>
  <c r="I49" i="5"/>
  <c r="M48" i="5"/>
  <c r="K48" i="5"/>
  <c r="L48" i="5" s="1"/>
  <c r="J48" i="5"/>
  <c r="I48" i="5"/>
  <c r="M47" i="5"/>
  <c r="K47" i="5"/>
  <c r="J47" i="5"/>
  <c r="I47" i="5"/>
  <c r="M46" i="5"/>
  <c r="K46" i="5"/>
  <c r="J46" i="5"/>
  <c r="I46" i="5"/>
  <c r="M45" i="5"/>
  <c r="K45" i="5"/>
  <c r="J45" i="5"/>
  <c r="I45" i="5"/>
  <c r="M44" i="5"/>
  <c r="K44" i="5"/>
  <c r="L44" i="5" s="1"/>
  <c r="J44" i="5"/>
  <c r="I44" i="5"/>
  <c r="M43" i="5"/>
  <c r="K43" i="5"/>
  <c r="J43" i="5"/>
  <c r="I43" i="5"/>
  <c r="M42" i="5"/>
  <c r="K42" i="5"/>
  <c r="J42" i="5"/>
  <c r="I42" i="5"/>
  <c r="M41" i="5"/>
  <c r="K41" i="5"/>
  <c r="J41" i="5"/>
  <c r="I41" i="5"/>
  <c r="M40" i="5"/>
  <c r="K40" i="5"/>
  <c r="L40" i="5" s="1"/>
  <c r="J40" i="5"/>
  <c r="I40" i="5"/>
  <c r="M39" i="5"/>
  <c r="K39" i="5"/>
  <c r="J39" i="5"/>
  <c r="I39" i="5"/>
  <c r="M38" i="5"/>
  <c r="K38" i="5"/>
  <c r="J38" i="5"/>
  <c r="I38" i="5"/>
  <c r="M37" i="5"/>
  <c r="K37" i="5"/>
  <c r="J37" i="5"/>
  <c r="I37" i="5"/>
  <c r="M36" i="5"/>
  <c r="K36" i="5"/>
  <c r="L36" i="5" s="1"/>
  <c r="J36" i="5"/>
  <c r="I36" i="5"/>
  <c r="M35" i="5"/>
  <c r="K35" i="5"/>
  <c r="J35" i="5"/>
  <c r="I35" i="5"/>
  <c r="M34" i="5"/>
  <c r="K34" i="5"/>
  <c r="J34" i="5"/>
  <c r="I34" i="5"/>
  <c r="M33" i="5"/>
  <c r="K33" i="5"/>
  <c r="J33" i="5"/>
  <c r="I33" i="5"/>
  <c r="M32" i="5"/>
  <c r="K32" i="5"/>
  <c r="L32" i="5" s="1"/>
  <c r="J32" i="5"/>
  <c r="I32" i="5"/>
  <c r="M31" i="5"/>
  <c r="K31" i="5"/>
  <c r="J31" i="5"/>
  <c r="I31" i="5"/>
  <c r="M30" i="5"/>
  <c r="K30" i="5"/>
  <c r="J30" i="5"/>
  <c r="I30" i="5"/>
  <c r="M29" i="5"/>
  <c r="K29" i="5"/>
  <c r="J29" i="5"/>
  <c r="I29" i="5"/>
  <c r="M28" i="5"/>
  <c r="K28" i="5"/>
  <c r="L28" i="5" s="1"/>
  <c r="J28" i="5"/>
  <c r="I28" i="5"/>
  <c r="M27" i="5"/>
  <c r="K27" i="5"/>
  <c r="J27" i="5"/>
  <c r="I27" i="5"/>
  <c r="M26" i="5"/>
  <c r="K26" i="5"/>
  <c r="J26" i="5"/>
  <c r="I26" i="5"/>
  <c r="M25" i="5"/>
  <c r="K25" i="5"/>
  <c r="J25" i="5"/>
  <c r="I25" i="5"/>
  <c r="M24" i="5"/>
  <c r="K24" i="5"/>
  <c r="L24" i="5" s="1"/>
  <c r="J24" i="5"/>
  <c r="I24" i="5"/>
  <c r="M23" i="5"/>
  <c r="K23" i="5"/>
  <c r="J23" i="5"/>
  <c r="I23" i="5"/>
  <c r="M22" i="5"/>
  <c r="K22" i="5"/>
  <c r="J22" i="5"/>
  <c r="I22" i="5"/>
  <c r="M21" i="5"/>
  <c r="K21" i="5"/>
  <c r="J21" i="5"/>
  <c r="I21" i="5"/>
  <c r="M20" i="5"/>
  <c r="K20" i="5"/>
  <c r="L20" i="5" s="1"/>
  <c r="J20" i="5"/>
  <c r="I20" i="5"/>
  <c r="M19" i="5"/>
  <c r="K19" i="5"/>
  <c r="J19" i="5"/>
  <c r="I19" i="5"/>
  <c r="M18" i="5"/>
  <c r="K18" i="5"/>
  <c r="J18" i="5"/>
  <c r="I18" i="5"/>
  <c r="M17" i="5"/>
  <c r="K17" i="5"/>
  <c r="J17" i="5"/>
  <c r="I17" i="5"/>
  <c r="M16" i="5"/>
  <c r="K16" i="5"/>
  <c r="L16" i="5" s="1"/>
  <c r="J16" i="5"/>
  <c r="I16" i="5"/>
  <c r="M15" i="5"/>
  <c r="K15" i="5"/>
  <c r="J15" i="5"/>
  <c r="I15" i="5"/>
  <c r="M14" i="5"/>
  <c r="K14" i="5"/>
  <c r="J14" i="5"/>
  <c r="I14" i="5"/>
  <c r="M13" i="5"/>
  <c r="K13" i="5"/>
  <c r="J13" i="5"/>
  <c r="I13" i="5"/>
  <c r="M12" i="5"/>
  <c r="K12" i="5"/>
  <c r="L12" i="5" s="1"/>
  <c r="J12" i="5"/>
  <c r="I12" i="5"/>
  <c r="M11" i="5"/>
  <c r="K11" i="5"/>
  <c r="J11" i="5"/>
  <c r="I11" i="5"/>
  <c r="M10" i="5"/>
  <c r="K10" i="5"/>
  <c r="J10" i="5"/>
  <c r="I10" i="5"/>
  <c r="M9" i="5"/>
  <c r="K9" i="5"/>
  <c r="J9" i="5"/>
  <c r="I9" i="5"/>
  <c r="M8" i="5"/>
  <c r="K8" i="5"/>
  <c r="L8" i="5" s="1"/>
  <c r="J8" i="5"/>
  <c r="I8" i="5"/>
  <c r="M7" i="5"/>
  <c r="K7" i="5"/>
  <c r="J7" i="5"/>
  <c r="I7" i="5"/>
  <c r="M6" i="5"/>
  <c r="K6" i="5"/>
  <c r="J6" i="5"/>
  <c r="I6" i="5"/>
  <c r="M5" i="5"/>
  <c r="K5" i="5"/>
  <c r="J5" i="5"/>
  <c r="I5" i="5"/>
  <c r="M4" i="5"/>
  <c r="K4" i="5"/>
  <c r="L4" i="5" s="1"/>
  <c r="J4" i="5"/>
  <c r="I4" i="5"/>
  <c r="M3" i="5"/>
  <c r="K3" i="5"/>
  <c r="J3" i="5"/>
  <c r="I3" i="5"/>
  <c r="M84" i="18"/>
  <c r="K84" i="18"/>
  <c r="L84" i="18" s="1"/>
  <c r="J84" i="18"/>
  <c r="I84" i="18"/>
  <c r="M83" i="18"/>
  <c r="K83" i="18"/>
  <c r="J83" i="18"/>
  <c r="I83" i="18"/>
  <c r="M82" i="18"/>
  <c r="K82" i="18"/>
  <c r="J82" i="18"/>
  <c r="I82" i="18"/>
  <c r="M81" i="18"/>
  <c r="K81" i="18"/>
  <c r="J81" i="18"/>
  <c r="I81" i="18"/>
  <c r="M80" i="18"/>
  <c r="K80" i="18"/>
  <c r="J80" i="18"/>
  <c r="I80" i="18"/>
  <c r="M79" i="18"/>
  <c r="K79" i="18"/>
  <c r="J79" i="18"/>
  <c r="I79" i="18"/>
  <c r="M78" i="18"/>
  <c r="K78" i="18"/>
  <c r="J78" i="18"/>
  <c r="I78" i="18"/>
  <c r="M77" i="18"/>
  <c r="K77" i="18"/>
  <c r="J77" i="18"/>
  <c r="I77" i="18"/>
  <c r="M76" i="18"/>
  <c r="K76" i="18"/>
  <c r="J76" i="18"/>
  <c r="I76" i="18"/>
  <c r="M75" i="18"/>
  <c r="K75" i="18"/>
  <c r="J75" i="18"/>
  <c r="I75" i="18"/>
  <c r="M74" i="18"/>
  <c r="K74" i="18"/>
  <c r="J74" i="18"/>
  <c r="I74" i="18"/>
  <c r="M73" i="18"/>
  <c r="K73" i="18"/>
  <c r="J73" i="18"/>
  <c r="I73" i="18"/>
  <c r="M72" i="18"/>
  <c r="K72" i="18"/>
  <c r="L72" i="18" s="1"/>
  <c r="J72" i="18"/>
  <c r="I72" i="18"/>
  <c r="M71" i="18"/>
  <c r="K71" i="18"/>
  <c r="J71" i="18"/>
  <c r="I71" i="18"/>
  <c r="M70" i="18"/>
  <c r="K70" i="18"/>
  <c r="J70" i="18"/>
  <c r="I70" i="18"/>
  <c r="M69" i="18"/>
  <c r="K69" i="18"/>
  <c r="J69" i="18"/>
  <c r="I69" i="18"/>
  <c r="M68" i="18"/>
  <c r="K68" i="18"/>
  <c r="J68" i="18"/>
  <c r="I68" i="18"/>
  <c r="M67" i="18"/>
  <c r="K67" i="18"/>
  <c r="J67" i="18"/>
  <c r="I67" i="18"/>
  <c r="M66" i="18"/>
  <c r="K66" i="18"/>
  <c r="J66" i="18"/>
  <c r="I66" i="18"/>
  <c r="M65" i="18"/>
  <c r="K65" i="18"/>
  <c r="J65" i="18"/>
  <c r="I65" i="18"/>
  <c r="M64" i="18"/>
  <c r="K64" i="18"/>
  <c r="J64" i="18"/>
  <c r="I64" i="18"/>
  <c r="M63" i="18"/>
  <c r="K63" i="18"/>
  <c r="J63" i="18"/>
  <c r="I63" i="18"/>
  <c r="M62" i="18"/>
  <c r="K62" i="18"/>
  <c r="J62" i="18"/>
  <c r="I62" i="18"/>
  <c r="M61" i="18"/>
  <c r="K61" i="18"/>
  <c r="J61" i="18"/>
  <c r="I61" i="18"/>
  <c r="M60" i="18"/>
  <c r="K60" i="18"/>
  <c r="L60" i="18" s="1"/>
  <c r="J60" i="18"/>
  <c r="I60" i="18"/>
  <c r="M59" i="18"/>
  <c r="K59" i="18"/>
  <c r="J59" i="18"/>
  <c r="I59" i="18"/>
  <c r="M58" i="18"/>
  <c r="K58" i="18"/>
  <c r="J58" i="18"/>
  <c r="I58" i="18"/>
  <c r="M57" i="18"/>
  <c r="K57" i="18"/>
  <c r="J57" i="18"/>
  <c r="I57" i="18"/>
  <c r="M56" i="18"/>
  <c r="K56" i="18"/>
  <c r="J56" i="18"/>
  <c r="I56" i="18"/>
  <c r="M55" i="18"/>
  <c r="K55" i="18"/>
  <c r="J55" i="18"/>
  <c r="I55" i="18"/>
  <c r="M54" i="18"/>
  <c r="K54" i="18"/>
  <c r="J54" i="18"/>
  <c r="I54" i="18"/>
  <c r="M53" i="18"/>
  <c r="K53" i="18"/>
  <c r="J53" i="18"/>
  <c r="I53" i="18"/>
  <c r="M52" i="18"/>
  <c r="K52" i="18"/>
  <c r="J52" i="18"/>
  <c r="I52" i="18"/>
  <c r="M51" i="18"/>
  <c r="K51" i="18"/>
  <c r="J51" i="18"/>
  <c r="I51" i="18"/>
  <c r="M50" i="18"/>
  <c r="K50" i="18"/>
  <c r="J50" i="18"/>
  <c r="I50" i="18"/>
  <c r="M49" i="18"/>
  <c r="K49" i="18"/>
  <c r="J49" i="18"/>
  <c r="I49" i="18"/>
  <c r="M48" i="18"/>
  <c r="K48" i="18"/>
  <c r="L48" i="18" s="1"/>
  <c r="J48" i="18"/>
  <c r="I48" i="18"/>
  <c r="M47" i="18"/>
  <c r="K47" i="18"/>
  <c r="J47" i="18"/>
  <c r="I47" i="18"/>
  <c r="M46" i="18"/>
  <c r="K46" i="18"/>
  <c r="J46" i="18"/>
  <c r="I46" i="18"/>
  <c r="M45" i="18"/>
  <c r="K45" i="18"/>
  <c r="J45" i="18"/>
  <c r="I45" i="18"/>
  <c r="M44" i="18"/>
  <c r="K44" i="18"/>
  <c r="J44" i="18"/>
  <c r="I44" i="18"/>
  <c r="M43" i="18"/>
  <c r="K43" i="18"/>
  <c r="J43" i="18"/>
  <c r="I43" i="18"/>
  <c r="M42" i="18"/>
  <c r="K42" i="18"/>
  <c r="J42" i="18"/>
  <c r="I42" i="18"/>
  <c r="M41" i="18"/>
  <c r="K41" i="18"/>
  <c r="J41" i="18"/>
  <c r="I41" i="18"/>
  <c r="M40" i="18"/>
  <c r="K40" i="18"/>
  <c r="J40" i="18"/>
  <c r="I40" i="18"/>
  <c r="M39" i="18"/>
  <c r="K39" i="18"/>
  <c r="J39" i="18"/>
  <c r="I39" i="18"/>
  <c r="M38" i="18"/>
  <c r="K38" i="18"/>
  <c r="J38" i="18"/>
  <c r="I38" i="18"/>
  <c r="M37" i="18"/>
  <c r="K37" i="18"/>
  <c r="J37" i="18"/>
  <c r="I37" i="18"/>
  <c r="M36" i="18"/>
  <c r="K36" i="18"/>
  <c r="L36" i="18" s="1"/>
  <c r="J36" i="18"/>
  <c r="I36" i="18"/>
  <c r="M35" i="18"/>
  <c r="K35" i="18"/>
  <c r="J35" i="18"/>
  <c r="I35" i="18"/>
  <c r="M34" i="18"/>
  <c r="K34" i="18"/>
  <c r="J34" i="18"/>
  <c r="I34" i="18"/>
  <c r="M33" i="18"/>
  <c r="K33" i="18"/>
  <c r="J33" i="18"/>
  <c r="I33" i="18"/>
  <c r="M32" i="18"/>
  <c r="K32" i="18"/>
  <c r="J32" i="18"/>
  <c r="I32" i="18"/>
  <c r="M31" i="18"/>
  <c r="K31" i="18"/>
  <c r="J31" i="18"/>
  <c r="I31" i="18"/>
  <c r="M30" i="18"/>
  <c r="K30" i="18"/>
  <c r="J30" i="18"/>
  <c r="I30" i="18"/>
  <c r="M29" i="18"/>
  <c r="K29" i="18"/>
  <c r="J29" i="18"/>
  <c r="I29" i="18"/>
  <c r="M28" i="18"/>
  <c r="K28" i="18"/>
  <c r="J28" i="18"/>
  <c r="I28" i="18"/>
  <c r="M27" i="18"/>
  <c r="K27" i="18"/>
  <c r="J27" i="18"/>
  <c r="I27" i="18"/>
  <c r="M26" i="18"/>
  <c r="K26" i="18"/>
  <c r="J26" i="18"/>
  <c r="I26" i="18"/>
  <c r="M25" i="18"/>
  <c r="K25" i="18"/>
  <c r="J25" i="18"/>
  <c r="I25" i="18"/>
  <c r="M24" i="18"/>
  <c r="K24" i="18"/>
  <c r="L24" i="18" s="1"/>
  <c r="J24" i="18"/>
  <c r="I24" i="18"/>
  <c r="M23" i="18"/>
  <c r="K23" i="18"/>
  <c r="J23" i="18"/>
  <c r="I23" i="18"/>
  <c r="M22" i="18"/>
  <c r="K22" i="18"/>
  <c r="J22" i="18"/>
  <c r="I22" i="18"/>
  <c r="M21" i="18"/>
  <c r="K21" i="18"/>
  <c r="J21" i="18"/>
  <c r="I21" i="18"/>
  <c r="M20" i="18"/>
  <c r="K20" i="18"/>
  <c r="J20" i="18"/>
  <c r="I20" i="18"/>
  <c r="M19" i="18"/>
  <c r="K19" i="18"/>
  <c r="J19" i="18"/>
  <c r="I19" i="18"/>
  <c r="M18" i="18"/>
  <c r="K18" i="18"/>
  <c r="J18" i="18"/>
  <c r="I18" i="18"/>
  <c r="M17" i="18"/>
  <c r="K17" i="18"/>
  <c r="J17" i="18"/>
  <c r="I17" i="18"/>
  <c r="M16" i="18"/>
  <c r="K16" i="18"/>
  <c r="J16" i="18"/>
  <c r="I16" i="18"/>
  <c r="M15" i="18"/>
  <c r="K15" i="18"/>
  <c r="J15" i="18"/>
  <c r="I15" i="18"/>
  <c r="M14" i="18"/>
  <c r="K14" i="18"/>
  <c r="J14" i="18"/>
  <c r="I14" i="18"/>
  <c r="M13" i="18"/>
  <c r="K13" i="18"/>
  <c r="J13" i="18"/>
  <c r="I13" i="18"/>
  <c r="M12" i="18"/>
  <c r="K12" i="18"/>
  <c r="L12" i="18" s="1"/>
  <c r="J12" i="18"/>
  <c r="I12" i="18"/>
  <c r="M11" i="18"/>
  <c r="K11" i="18"/>
  <c r="J11" i="18"/>
  <c r="I11" i="18"/>
  <c r="M10" i="18"/>
  <c r="K10" i="18"/>
  <c r="J10" i="18"/>
  <c r="I10" i="18"/>
  <c r="M9" i="18"/>
  <c r="K9" i="18"/>
  <c r="J9" i="18"/>
  <c r="I9" i="18"/>
  <c r="M8" i="18"/>
  <c r="K8" i="18"/>
  <c r="J8" i="18"/>
  <c r="I8" i="18"/>
  <c r="M7" i="18"/>
  <c r="K7" i="18"/>
  <c r="J7" i="18"/>
  <c r="I7" i="18"/>
  <c r="M6" i="18"/>
  <c r="K6" i="18"/>
  <c r="J6" i="18"/>
  <c r="I6" i="18"/>
  <c r="M5" i="18"/>
  <c r="K5" i="18"/>
  <c r="J5" i="18"/>
  <c r="I5" i="18"/>
  <c r="M4" i="18"/>
  <c r="K4" i="18"/>
  <c r="J4" i="18"/>
  <c r="I4" i="18"/>
  <c r="M3" i="18"/>
  <c r="K3" i="18"/>
  <c r="J3" i="18"/>
  <c r="I3" i="18"/>
  <c r="M92" i="17"/>
  <c r="K92" i="17"/>
  <c r="L92" i="17" s="1"/>
  <c r="J92" i="17"/>
  <c r="I92" i="17"/>
  <c r="M91" i="17"/>
  <c r="K91" i="17"/>
  <c r="J91" i="17"/>
  <c r="I91" i="17"/>
  <c r="M90" i="17"/>
  <c r="K90" i="17"/>
  <c r="J90" i="17"/>
  <c r="I90" i="17"/>
  <c r="M89" i="17"/>
  <c r="K89" i="17"/>
  <c r="J89" i="17"/>
  <c r="I89" i="17"/>
  <c r="M88" i="17"/>
  <c r="K88" i="17"/>
  <c r="J88" i="17"/>
  <c r="I88" i="17"/>
  <c r="M87" i="17"/>
  <c r="K87" i="17"/>
  <c r="J87" i="17"/>
  <c r="I87" i="17"/>
  <c r="M86" i="17"/>
  <c r="K86" i="17"/>
  <c r="J86" i="17"/>
  <c r="I86" i="17"/>
  <c r="M85" i="17"/>
  <c r="K85" i="17"/>
  <c r="J85" i="17"/>
  <c r="I85" i="17"/>
  <c r="M84" i="17"/>
  <c r="K84" i="17"/>
  <c r="J84" i="17"/>
  <c r="I84" i="17"/>
  <c r="M83" i="17"/>
  <c r="K83" i="17"/>
  <c r="J83" i="17"/>
  <c r="I83" i="17"/>
  <c r="M82" i="17"/>
  <c r="K82" i="17"/>
  <c r="J82" i="17"/>
  <c r="I82" i="17"/>
  <c r="M81" i="17"/>
  <c r="K81" i="17"/>
  <c r="J81" i="17"/>
  <c r="I81" i="17"/>
  <c r="M80" i="17"/>
  <c r="K80" i="17"/>
  <c r="L80" i="17" s="1"/>
  <c r="J80" i="17"/>
  <c r="I80" i="17"/>
  <c r="M79" i="17"/>
  <c r="K79" i="17"/>
  <c r="J79" i="17"/>
  <c r="I79" i="17"/>
  <c r="M78" i="17"/>
  <c r="K78" i="17"/>
  <c r="J78" i="17"/>
  <c r="I78" i="17"/>
  <c r="M77" i="17"/>
  <c r="K77" i="17"/>
  <c r="J77" i="17"/>
  <c r="I77" i="17"/>
  <c r="M76" i="17"/>
  <c r="K76" i="17"/>
  <c r="J76" i="17"/>
  <c r="I76" i="17"/>
  <c r="M75" i="17"/>
  <c r="K75" i="17"/>
  <c r="J75" i="17"/>
  <c r="I75" i="17"/>
  <c r="M74" i="17"/>
  <c r="K74" i="17"/>
  <c r="J74" i="17"/>
  <c r="I74" i="17"/>
  <c r="M73" i="17"/>
  <c r="K73" i="17"/>
  <c r="J73" i="17"/>
  <c r="I73" i="17"/>
  <c r="M72" i="17"/>
  <c r="K72" i="17"/>
  <c r="J72" i="17"/>
  <c r="I72" i="17"/>
  <c r="M71" i="17"/>
  <c r="K71" i="17"/>
  <c r="J71" i="17"/>
  <c r="I71" i="17"/>
  <c r="M70" i="17"/>
  <c r="K70" i="17"/>
  <c r="J70" i="17"/>
  <c r="I70" i="17"/>
  <c r="M69" i="17"/>
  <c r="K69" i="17"/>
  <c r="J69" i="17"/>
  <c r="I69" i="17"/>
  <c r="M68" i="17"/>
  <c r="K68" i="17"/>
  <c r="L68" i="17" s="1"/>
  <c r="J68" i="17"/>
  <c r="I68" i="17"/>
  <c r="M67" i="17"/>
  <c r="K67" i="17"/>
  <c r="J67" i="17"/>
  <c r="I67" i="17"/>
  <c r="M66" i="17"/>
  <c r="K66" i="17"/>
  <c r="J66" i="17"/>
  <c r="I66" i="17"/>
  <c r="M65" i="17"/>
  <c r="K65" i="17"/>
  <c r="J65" i="17"/>
  <c r="I65" i="17"/>
  <c r="M64" i="17"/>
  <c r="K64" i="17"/>
  <c r="J64" i="17"/>
  <c r="I64" i="17"/>
  <c r="M63" i="17"/>
  <c r="K63" i="17"/>
  <c r="J63" i="17"/>
  <c r="I63" i="17"/>
  <c r="M62" i="17"/>
  <c r="K62" i="17"/>
  <c r="J62" i="17"/>
  <c r="I62" i="17"/>
  <c r="M61" i="17"/>
  <c r="K61" i="17"/>
  <c r="J61" i="17"/>
  <c r="I61" i="17"/>
  <c r="M60" i="17"/>
  <c r="K60" i="17"/>
  <c r="J60" i="17"/>
  <c r="I60" i="17"/>
  <c r="M59" i="17"/>
  <c r="K59" i="17"/>
  <c r="J59" i="17"/>
  <c r="I59" i="17"/>
  <c r="M58" i="17"/>
  <c r="K58" i="17"/>
  <c r="J58" i="17"/>
  <c r="I58" i="17"/>
  <c r="M57" i="17"/>
  <c r="K57" i="17"/>
  <c r="J57" i="17"/>
  <c r="I57" i="17"/>
  <c r="M56" i="17"/>
  <c r="K56" i="17"/>
  <c r="L56" i="17" s="1"/>
  <c r="J56" i="17"/>
  <c r="I56" i="17"/>
  <c r="M55" i="17"/>
  <c r="K55" i="17"/>
  <c r="J55" i="17"/>
  <c r="I55" i="17"/>
  <c r="M54" i="17"/>
  <c r="K54" i="17"/>
  <c r="J54" i="17"/>
  <c r="I54" i="17"/>
  <c r="M53" i="17"/>
  <c r="K53" i="17"/>
  <c r="J53" i="17"/>
  <c r="I53" i="17"/>
  <c r="M52" i="17"/>
  <c r="K52" i="17"/>
  <c r="J52" i="17"/>
  <c r="I52" i="17"/>
  <c r="M51" i="17"/>
  <c r="K51" i="17"/>
  <c r="J51" i="17"/>
  <c r="I51" i="17"/>
  <c r="M50" i="17"/>
  <c r="K50" i="17"/>
  <c r="J50" i="17"/>
  <c r="I50" i="17"/>
  <c r="M49" i="17"/>
  <c r="K49" i="17"/>
  <c r="J49" i="17"/>
  <c r="I49" i="17"/>
  <c r="M48" i="17"/>
  <c r="K48" i="17"/>
  <c r="J48" i="17"/>
  <c r="I48" i="17"/>
  <c r="M47" i="17"/>
  <c r="K47" i="17"/>
  <c r="J47" i="17"/>
  <c r="I47" i="17"/>
  <c r="M46" i="17"/>
  <c r="K46" i="17"/>
  <c r="J46" i="17"/>
  <c r="I46" i="17"/>
  <c r="M45" i="17"/>
  <c r="K45" i="17"/>
  <c r="J45" i="17"/>
  <c r="I45" i="17"/>
  <c r="M44" i="17"/>
  <c r="K44" i="17"/>
  <c r="L44" i="17" s="1"/>
  <c r="J44" i="17"/>
  <c r="I44" i="17"/>
  <c r="M43" i="17"/>
  <c r="K43" i="17"/>
  <c r="J43" i="17"/>
  <c r="I43" i="17"/>
  <c r="M42" i="17"/>
  <c r="K42" i="17"/>
  <c r="J42" i="17"/>
  <c r="I42" i="17"/>
  <c r="M41" i="17"/>
  <c r="K41" i="17"/>
  <c r="J41" i="17"/>
  <c r="I41" i="17"/>
  <c r="M40" i="17"/>
  <c r="K40" i="17"/>
  <c r="J40" i="17"/>
  <c r="I40" i="17"/>
  <c r="M39" i="17"/>
  <c r="K39" i="17"/>
  <c r="J39" i="17"/>
  <c r="I39" i="17"/>
  <c r="M38" i="17"/>
  <c r="K38" i="17"/>
  <c r="J38" i="17"/>
  <c r="I38" i="17"/>
  <c r="M37" i="17"/>
  <c r="K37" i="17"/>
  <c r="J37" i="17"/>
  <c r="I37" i="17"/>
  <c r="M36" i="17"/>
  <c r="K36" i="17"/>
  <c r="J36" i="17"/>
  <c r="I36" i="17"/>
  <c r="M35" i="17"/>
  <c r="K35" i="17"/>
  <c r="J35" i="17"/>
  <c r="I35" i="17"/>
  <c r="M34" i="17"/>
  <c r="K34" i="17"/>
  <c r="J34" i="17"/>
  <c r="I34" i="17"/>
  <c r="M33" i="17"/>
  <c r="K33" i="17"/>
  <c r="J33" i="17"/>
  <c r="I33" i="17"/>
  <c r="M32" i="17"/>
  <c r="K32" i="17"/>
  <c r="L32" i="17" s="1"/>
  <c r="J32" i="17"/>
  <c r="I32" i="17"/>
  <c r="M31" i="17"/>
  <c r="K31" i="17"/>
  <c r="J31" i="17"/>
  <c r="I31" i="17"/>
  <c r="M30" i="17"/>
  <c r="K30" i="17"/>
  <c r="J30" i="17"/>
  <c r="I30" i="17"/>
  <c r="M29" i="17"/>
  <c r="K29" i="17"/>
  <c r="J29" i="17"/>
  <c r="I29" i="17"/>
  <c r="M28" i="17"/>
  <c r="K28" i="17"/>
  <c r="J28" i="17"/>
  <c r="I28" i="17"/>
  <c r="M27" i="17"/>
  <c r="K27" i="17"/>
  <c r="J27" i="17"/>
  <c r="I27" i="17"/>
  <c r="M26" i="17"/>
  <c r="K26" i="17"/>
  <c r="J26" i="17"/>
  <c r="I26" i="17"/>
  <c r="M25" i="17"/>
  <c r="K25" i="17"/>
  <c r="J25" i="17"/>
  <c r="I25" i="17"/>
  <c r="M24" i="17"/>
  <c r="K24" i="17"/>
  <c r="J24" i="17"/>
  <c r="I24" i="17"/>
  <c r="M23" i="17"/>
  <c r="K23" i="17"/>
  <c r="J23" i="17"/>
  <c r="I23" i="17"/>
  <c r="M22" i="17"/>
  <c r="K22" i="17"/>
  <c r="J22" i="17"/>
  <c r="I22" i="17"/>
  <c r="M21" i="17"/>
  <c r="K21" i="17"/>
  <c r="J21" i="17"/>
  <c r="I21" i="17"/>
  <c r="M20" i="17"/>
  <c r="K20" i="17"/>
  <c r="L20" i="17" s="1"/>
  <c r="J20" i="17"/>
  <c r="I20" i="17"/>
  <c r="M19" i="17"/>
  <c r="K19" i="17"/>
  <c r="J19" i="17"/>
  <c r="I19" i="17"/>
  <c r="M18" i="17"/>
  <c r="K18" i="17"/>
  <c r="J18" i="17"/>
  <c r="I18" i="17"/>
  <c r="M17" i="17"/>
  <c r="K17" i="17"/>
  <c r="J17" i="17"/>
  <c r="I17" i="17"/>
  <c r="M16" i="17"/>
  <c r="K16" i="17"/>
  <c r="J16" i="17"/>
  <c r="I16" i="17"/>
  <c r="M15" i="17"/>
  <c r="K15" i="17"/>
  <c r="J15" i="17"/>
  <c r="I15" i="17"/>
  <c r="M14" i="17"/>
  <c r="K14" i="17"/>
  <c r="J14" i="17"/>
  <c r="I14" i="17"/>
  <c r="M13" i="17"/>
  <c r="K13" i="17"/>
  <c r="J13" i="17"/>
  <c r="I13" i="17"/>
  <c r="M12" i="17"/>
  <c r="K12" i="17"/>
  <c r="J12" i="17"/>
  <c r="I12" i="17"/>
  <c r="M11" i="17"/>
  <c r="K11" i="17"/>
  <c r="J11" i="17"/>
  <c r="I11" i="17"/>
  <c r="M10" i="17"/>
  <c r="K10" i="17"/>
  <c r="J10" i="17"/>
  <c r="I10" i="17"/>
  <c r="M9" i="17"/>
  <c r="K9" i="17"/>
  <c r="J9" i="17"/>
  <c r="I9" i="17"/>
  <c r="M8" i="17"/>
  <c r="K8" i="17"/>
  <c r="L8" i="17" s="1"/>
  <c r="J8" i="17"/>
  <c r="I8" i="17"/>
  <c r="M7" i="17"/>
  <c r="K7" i="17"/>
  <c r="J7" i="17"/>
  <c r="I7" i="17"/>
  <c r="M6" i="17"/>
  <c r="K6" i="17"/>
  <c r="J6" i="17"/>
  <c r="I6" i="17"/>
  <c r="M5" i="17"/>
  <c r="K5" i="17"/>
  <c r="J5" i="17"/>
  <c r="I5" i="17"/>
  <c r="M4" i="17"/>
  <c r="K4" i="17"/>
  <c r="L4" i="17" s="1"/>
  <c r="J4" i="17"/>
  <c r="I4" i="17"/>
  <c r="M3" i="17"/>
  <c r="K3" i="17"/>
  <c r="J3" i="17"/>
  <c r="I3" i="17"/>
  <c r="M84" i="26"/>
  <c r="K84" i="26"/>
  <c r="L84" i="26" s="1"/>
  <c r="J84" i="26"/>
  <c r="I84" i="26"/>
  <c r="M83" i="26"/>
  <c r="K83" i="26"/>
  <c r="J83" i="26"/>
  <c r="I83" i="26"/>
  <c r="M82" i="26"/>
  <c r="K82" i="26"/>
  <c r="J82" i="26"/>
  <c r="I82" i="26"/>
  <c r="M81" i="26"/>
  <c r="K81" i="26"/>
  <c r="J81" i="26"/>
  <c r="I81" i="26"/>
  <c r="M80" i="26"/>
  <c r="K80" i="26"/>
  <c r="J80" i="26"/>
  <c r="I80" i="26"/>
  <c r="M79" i="26"/>
  <c r="K79" i="26"/>
  <c r="J79" i="26"/>
  <c r="I79" i="26"/>
  <c r="M78" i="26"/>
  <c r="K78" i="26"/>
  <c r="J78" i="26"/>
  <c r="I78" i="26"/>
  <c r="M77" i="26"/>
  <c r="K77" i="26"/>
  <c r="J77" i="26"/>
  <c r="I77" i="26"/>
  <c r="M76" i="26"/>
  <c r="K76" i="26"/>
  <c r="J76" i="26"/>
  <c r="I76" i="26"/>
  <c r="M75" i="26"/>
  <c r="K75" i="26"/>
  <c r="J75" i="26"/>
  <c r="I75" i="26"/>
  <c r="M74" i="26"/>
  <c r="K74" i="26"/>
  <c r="J74" i="26"/>
  <c r="I74" i="26"/>
  <c r="M73" i="26"/>
  <c r="K73" i="26"/>
  <c r="J73" i="26"/>
  <c r="I73" i="26"/>
  <c r="M72" i="26"/>
  <c r="K72" i="26"/>
  <c r="L72" i="26" s="1"/>
  <c r="J72" i="26"/>
  <c r="I72" i="26"/>
  <c r="M71" i="26"/>
  <c r="K71" i="26"/>
  <c r="J71" i="26"/>
  <c r="I71" i="26"/>
  <c r="M70" i="26"/>
  <c r="K70" i="26"/>
  <c r="J70" i="26"/>
  <c r="I70" i="26"/>
  <c r="M69" i="26"/>
  <c r="K69" i="26"/>
  <c r="J69" i="26"/>
  <c r="I69" i="26"/>
  <c r="M68" i="26"/>
  <c r="K68" i="26"/>
  <c r="J68" i="26"/>
  <c r="I68" i="26"/>
  <c r="M67" i="26"/>
  <c r="K67" i="26"/>
  <c r="J67" i="26"/>
  <c r="I67" i="26"/>
  <c r="M66" i="26"/>
  <c r="K66" i="26"/>
  <c r="J66" i="26"/>
  <c r="I66" i="26"/>
  <c r="M65" i="26"/>
  <c r="K65" i="26"/>
  <c r="J65" i="26"/>
  <c r="I65" i="26"/>
  <c r="M64" i="26"/>
  <c r="K64" i="26"/>
  <c r="J64" i="26"/>
  <c r="I64" i="26"/>
  <c r="M63" i="26"/>
  <c r="K63" i="26"/>
  <c r="J63" i="26"/>
  <c r="I63" i="26"/>
  <c r="M62" i="26"/>
  <c r="K62" i="26"/>
  <c r="J62" i="26"/>
  <c r="I62" i="26"/>
  <c r="M61" i="26"/>
  <c r="K61" i="26"/>
  <c r="J61" i="26"/>
  <c r="I61" i="26"/>
  <c r="M60" i="26"/>
  <c r="K60" i="26"/>
  <c r="L60" i="26" s="1"/>
  <c r="J60" i="26"/>
  <c r="I60" i="26"/>
  <c r="M59" i="26"/>
  <c r="K59" i="26"/>
  <c r="J59" i="26"/>
  <c r="I59" i="26"/>
  <c r="M58" i="26"/>
  <c r="K58" i="26"/>
  <c r="J58" i="26"/>
  <c r="I58" i="26"/>
  <c r="M57" i="26"/>
  <c r="K57" i="26"/>
  <c r="J57" i="26"/>
  <c r="I57" i="26"/>
  <c r="M56" i="26"/>
  <c r="K56" i="26"/>
  <c r="J56" i="26"/>
  <c r="I56" i="26"/>
  <c r="M55" i="26"/>
  <c r="K55" i="26"/>
  <c r="J55" i="26"/>
  <c r="I55" i="26"/>
  <c r="M54" i="26"/>
  <c r="K54" i="26"/>
  <c r="J54" i="26"/>
  <c r="I54" i="26"/>
  <c r="M53" i="26"/>
  <c r="K53" i="26"/>
  <c r="J53" i="26"/>
  <c r="I53" i="26"/>
  <c r="M52" i="26"/>
  <c r="K52" i="26"/>
  <c r="J52" i="26"/>
  <c r="I52" i="26"/>
  <c r="M51" i="26"/>
  <c r="K51" i="26"/>
  <c r="J51" i="26"/>
  <c r="I51" i="26"/>
  <c r="M50" i="26"/>
  <c r="K50" i="26"/>
  <c r="J50" i="26"/>
  <c r="I50" i="26"/>
  <c r="M49" i="26"/>
  <c r="K49" i="26"/>
  <c r="J49" i="26"/>
  <c r="I49" i="26"/>
  <c r="M48" i="26"/>
  <c r="K48" i="26"/>
  <c r="L48" i="26" s="1"/>
  <c r="J48" i="26"/>
  <c r="I48" i="26"/>
  <c r="M47" i="26"/>
  <c r="K47" i="26"/>
  <c r="J47" i="26"/>
  <c r="I47" i="26"/>
  <c r="M46" i="26"/>
  <c r="K46" i="26"/>
  <c r="J46" i="26"/>
  <c r="I46" i="26"/>
  <c r="M45" i="26"/>
  <c r="K45" i="26"/>
  <c r="J45" i="26"/>
  <c r="I45" i="26"/>
  <c r="M44" i="26"/>
  <c r="K44" i="26"/>
  <c r="J44" i="26"/>
  <c r="I44" i="26"/>
  <c r="M43" i="26"/>
  <c r="K43" i="26"/>
  <c r="J43" i="26"/>
  <c r="I43" i="26"/>
  <c r="M42" i="26"/>
  <c r="K42" i="26"/>
  <c r="J42" i="26"/>
  <c r="I42" i="26"/>
  <c r="M41" i="26"/>
  <c r="K41" i="26"/>
  <c r="J41" i="26"/>
  <c r="I41" i="26"/>
  <c r="M40" i="26"/>
  <c r="K40" i="26"/>
  <c r="J40" i="26"/>
  <c r="I40" i="26"/>
  <c r="M39" i="26"/>
  <c r="K39" i="26"/>
  <c r="J39" i="26"/>
  <c r="I39" i="26"/>
  <c r="M38" i="26"/>
  <c r="K38" i="26"/>
  <c r="J38" i="26"/>
  <c r="I38" i="26"/>
  <c r="M37" i="26"/>
  <c r="K37" i="26"/>
  <c r="J37" i="26"/>
  <c r="I37" i="26"/>
  <c r="M36" i="26"/>
  <c r="K36" i="26"/>
  <c r="L36" i="26" s="1"/>
  <c r="J36" i="26"/>
  <c r="I36" i="26"/>
  <c r="M35" i="26"/>
  <c r="K35" i="26"/>
  <c r="J35" i="26"/>
  <c r="I35" i="26"/>
  <c r="M34" i="26"/>
  <c r="K34" i="26"/>
  <c r="J34" i="26"/>
  <c r="I34" i="26"/>
  <c r="M33" i="26"/>
  <c r="K33" i="26"/>
  <c r="J33" i="26"/>
  <c r="I33" i="26"/>
  <c r="M32" i="26"/>
  <c r="K32" i="26"/>
  <c r="J32" i="26"/>
  <c r="I32" i="26"/>
  <c r="M31" i="26"/>
  <c r="K31" i="26"/>
  <c r="J31" i="26"/>
  <c r="I31" i="26"/>
  <c r="M30" i="26"/>
  <c r="K30" i="26"/>
  <c r="J30" i="26"/>
  <c r="I30" i="26"/>
  <c r="M29" i="26"/>
  <c r="K29" i="26"/>
  <c r="J29" i="26"/>
  <c r="I29" i="26"/>
  <c r="M28" i="26"/>
  <c r="K28" i="26"/>
  <c r="J28" i="26"/>
  <c r="I28" i="26"/>
  <c r="M27" i="26"/>
  <c r="K27" i="26"/>
  <c r="J27" i="26"/>
  <c r="I27" i="26"/>
  <c r="M26" i="26"/>
  <c r="K26" i="26"/>
  <c r="J26" i="26"/>
  <c r="I26" i="26"/>
  <c r="M25" i="26"/>
  <c r="K25" i="26"/>
  <c r="J25" i="26"/>
  <c r="I25" i="26"/>
  <c r="M24" i="26"/>
  <c r="K24" i="26"/>
  <c r="L24" i="26" s="1"/>
  <c r="J24" i="26"/>
  <c r="I24" i="26"/>
  <c r="M23" i="26"/>
  <c r="K23" i="26"/>
  <c r="J23" i="26"/>
  <c r="I23" i="26"/>
  <c r="M22" i="26"/>
  <c r="K22" i="26"/>
  <c r="J22" i="26"/>
  <c r="I22" i="26"/>
  <c r="M21" i="26"/>
  <c r="K21" i="26"/>
  <c r="J21" i="26"/>
  <c r="I21" i="26"/>
  <c r="M20" i="26"/>
  <c r="K20" i="26"/>
  <c r="J20" i="26"/>
  <c r="I20" i="26"/>
  <c r="M19" i="26"/>
  <c r="K19" i="26"/>
  <c r="J19" i="26"/>
  <c r="I19" i="26"/>
  <c r="M18" i="26"/>
  <c r="K18" i="26"/>
  <c r="J18" i="26"/>
  <c r="I18" i="26"/>
  <c r="M17" i="26"/>
  <c r="K17" i="26"/>
  <c r="J17" i="26"/>
  <c r="I17" i="26"/>
  <c r="M16" i="26"/>
  <c r="K16" i="26"/>
  <c r="J16" i="26"/>
  <c r="I16" i="26"/>
  <c r="M15" i="26"/>
  <c r="K15" i="26"/>
  <c r="J15" i="26"/>
  <c r="I15" i="26"/>
  <c r="M14" i="26"/>
  <c r="K14" i="26"/>
  <c r="J14" i="26"/>
  <c r="I14" i="26"/>
  <c r="M13" i="26"/>
  <c r="K13" i="26"/>
  <c r="J13" i="26"/>
  <c r="I13" i="26"/>
  <c r="M12" i="26"/>
  <c r="K12" i="26"/>
  <c r="L12" i="26" s="1"/>
  <c r="J12" i="26"/>
  <c r="I12" i="26"/>
  <c r="M11" i="26"/>
  <c r="K11" i="26"/>
  <c r="J11" i="26"/>
  <c r="I11" i="26"/>
  <c r="M10" i="26"/>
  <c r="K10" i="26"/>
  <c r="J10" i="26"/>
  <c r="I10" i="26"/>
  <c r="M9" i="26"/>
  <c r="K9" i="26"/>
  <c r="J9" i="26"/>
  <c r="I9" i="26"/>
  <c r="M8" i="26"/>
  <c r="K8" i="26"/>
  <c r="J8" i="26"/>
  <c r="I8" i="26"/>
  <c r="M7" i="26"/>
  <c r="K7" i="26"/>
  <c r="J7" i="26"/>
  <c r="I7" i="26"/>
  <c r="M6" i="26"/>
  <c r="K6" i="26"/>
  <c r="J6" i="26"/>
  <c r="I6" i="26"/>
  <c r="M5" i="26"/>
  <c r="K5" i="26"/>
  <c r="J5" i="26"/>
  <c r="I5" i="26"/>
  <c r="M4" i="26"/>
  <c r="K4" i="26"/>
  <c r="J4" i="26"/>
  <c r="I4" i="26"/>
  <c r="M3" i="26"/>
  <c r="K3" i="26"/>
  <c r="J3" i="26"/>
  <c r="I3" i="26"/>
  <c r="J84" i="25"/>
  <c r="M83" i="25"/>
  <c r="K83" i="25"/>
  <c r="J83" i="25"/>
  <c r="I83" i="25"/>
  <c r="M82" i="25"/>
  <c r="K82" i="25"/>
  <c r="J82" i="25"/>
  <c r="I82" i="25"/>
  <c r="M81" i="25"/>
  <c r="K81" i="25"/>
  <c r="J81" i="25"/>
  <c r="I81" i="25"/>
  <c r="M80" i="25"/>
  <c r="K80" i="25"/>
  <c r="J80" i="25"/>
  <c r="I80" i="25"/>
  <c r="M79" i="25"/>
  <c r="K79" i="25"/>
  <c r="J79" i="25"/>
  <c r="I79" i="25"/>
  <c r="M78" i="25"/>
  <c r="K78" i="25"/>
  <c r="J78" i="25"/>
  <c r="I78" i="25"/>
  <c r="M77" i="25"/>
  <c r="K77" i="25"/>
  <c r="J77" i="25"/>
  <c r="I77" i="25"/>
  <c r="M76" i="25"/>
  <c r="K76" i="25"/>
  <c r="J76" i="25"/>
  <c r="I76" i="25"/>
  <c r="M75" i="25"/>
  <c r="K75" i="25"/>
  <c r="J75" i="25"/>
  <c r="I75" i="25"/>
  <c r="M74" i="25"/>
  <c r="K74" i="25"/>
  <c r="J74" i="25"/>
  <c r="I74" i="25"/>
  <c r="M73" i="25"/>
  <c r="K73" i="25"/>
  <c r="J73" i="25"/>
  <c r="I73" i="25"/>
  <c r="M72" i="25"/>
  <c r="K72" i="25"/>
  <c r="J72" i="25"/>
  <c r="I72" i="25"/>
  <c r="M71" i="25"/>
  <c r="K71" i="25"/>
  <c r="J71" i="25"/>
  <c r="I71" i="25"/>
  <c r="M70" i="25"/>
  <c r="K70" i="25"/>
  <c r="J70" i="25"/>
  <c r="I70" i="25"/>
  <c r="M69" i="25"/>
  <c r="K69" i="25"/>
  <c r="J69" i="25"/>
  <c r="I69" i="25"/>
  <c r="M68" i="25"/>
  <c r="K68" i="25"/>
  <c r="J68" i="25"/>
  <c r="I68" i="25"/>
  <c r="M67" i="25"/>
  <c r="K67" i="25"/>
  <c r="J67" i="25"/>
  <c r="I67" i="25"/>
  <c r="M66" i="25"/>
  <c r="K66" i="25"/>
  <c r="J66" i="25"/>
  <c r="I66" i="25"/>
  <c r="M65" i="25"/>
  <c r="K65" i="25"/>
  <c r="J65" i="25"/>
  <c r="I65" i="25"/>
  <c r="M64" i="25"/>
  <c r="K64" i="25"/>
  <c r="J64" i="25"/>
  <c r="I64" i="25"/>
  <c r="M63" i="25"/>
  <c r="K63" i="25"/>
  <c r="J63" i="25"/>
  <c r="I63" i="25"/>
  <c r="M62" i="25"/>
  <c r="K62" i="25"/>
  <c r="J62" i="25"/>
  <c r="I62" i="25"/>
  <c r="M61" i="25"/>
  <c r="K61" i="25"/>
  <c r="J61" i="25"/>
  <c r="I61" i="25"/>
  <c r="M60" i="25"/>
  <c r="K60" i="25"/>
  <c r="J60" i="25"/>
  <c r="I60" i="25"/>
  <c r="M59" i="25"/>
  <c r="K59" i="25"/>
  <c r="J59" i="25"/>
  <c r="I59" i="25"/>
  <c r="M58" i="25"/>
  <c r="K58" i="25"/>
  <c r="J58" i="25"/>
  <c r="I58" i="25"/>
  <c r="M57" i="25"/>
  <c r="K57" i="25"/>
  <c r="J57" i="25"/>
  <c r="I57" i="25"/>
  <c r="M56" i="25"/>
  <c r="K56" i="25"/>
  <c r="J56" i="25"/>
  <c r="I56" i="25"/>
  <c r="M55" i="25"/>
  <c r="K55" i="25"/>
  <c r="J55" i="25"/>
  <c r="I55" i="25"/>
  <c r="M54" i="25"/>
  <c r="K54" i="25"/>
  <c r="J54" i="25"/>
  <c r="I54" i="25"/>
  <c r="M53" i="25"/>
  <c r="K53" i="25"/>
  <c r="J53" i="25"/>
  <c r="I53" i="25"/>
  <c r="M52" i="25"/>
  <c r="K52" i="25"/>
  <c r="J52" i="25"/>
  <c r="I52" i="25"/>
  <c r="M51" i="25"/>
  <c r="K51" i="25"/>
  <c r="J51" i="25"/>
  <c r="I51" i="25"/>
  <c r="M50" i="25"/>
  <c r="K50" i="25"/>
  <c r="J50" i="25"/>
  <c r="I50" i="25"/>
  <c r="M49" i="25"/>
  <c r="K49" i="25"/>
  <c r="J49" i="25"/>
  <c r="I49" i="25"/>
  <c r="M48" i="25"/>
  <c r="K48" i="25"/>
  <c r="J48" i="25"/>
  <c r="I48" i="25"/>
  <c r="M47" i="25"/>
  <c r="K47" i="25"/>
  <c r="J47" i="25"/>
  <c r="I47" i="25"/>
  <c r="M46" i="25"/>
  <c r="K46" i="25"/>
  <c r="J46" i="25"/>
  <c r="I46" i="25"/>
  <c r="M45" i="25"/>
  <c r="K45" i="25"/>
  <c r="J45" i="25"/>
  <c r="I45" i="25"/>
  <c r="M44" i="25"/>
  <c r="K44" i="25"/>
  <c r="J44" i="25"/>
  <c r="I44" i="25"/>
  <c r="M43" i="25"/>
  <c r="K43" i="25"/>
  <c r="J43" i="25"/>
  <c r="I43" i="25"/>
  <c r="M42" i="25"/>
  <c r="K42" i="25"/>
  <c r="J42" i="25"/>
  <c r="I42" i="25"/>
  <c r="M41" i="25"/>
  <c r="K41" i="25"/>
  <c r="J41" i="25"/>
  <c r="I41" i="25"/>
  <c r="M40" i="25"/>
  <c r="K40" i="25"/>
  <c r="J40" i="25"/>
  <c r="I40" i="25"/>
  <c r="M39" i="25"/>
  <c r="K39" i="25"/>
  <c r="J39" i="25"/>
  <c r="I39" i="25"/>
  <c r="M38" i="25"/>
  <c r="K38" i="25"/>
  <c r="J38" i="25"/>
  <c r="I38" i="25"/>
  <c r="M37" i="25"/>
  <c r="K37" i="25"/>
  <c r="J37" i="25"/>
  <c r="I37" i="25"/>
  <c r="M36" i="25"/>
  <c r="K36" i="25"/>
  <c r="J36" i="25"/>
  <c r="I36" i="25"/>
  <c r="M35" i="25"/>
  <c r="K35" i="25"/>
  <c r="J35" i="25"/>
  <c r="I35" i="25"/>
  <c r="M34" i="25"/>
  <c r="K34" i="25"/>
  <c r="J34" i="25"/>
  <c r="I34" i="25"/>
  <c r="M33" i="25"/>
  <c r="K33" i="25"/>
  <c r="J33" i="25"/>
  <c r="I33" i="25"/>
  <c r="M32" i="25"/>
  <c r="K32" i="25"/>
  <c r="J32" i="25"/>
  <c r="I32" i="25"/>
  <c r="M31" i="25"/>
  <c r="K31" i="25"/>
  <c r="J31" i="25"/>
  <c r="I31" i="25"/>
  <c r="M30" i="25"/>
  <c r="K30" i="25"/>
  <c r="J30" i="25"/>
  <c r="I30" i="25"/>
  <c r="M29" i="25"/>
  <c r="K29" i="25"/>
  <c r="J29" i="25"/>
  <c r="I29" i="25"/>
  <c r="M28" i="25"/>
  <c r="K28" i="25"/>
  <c r="J28" i="25"/>
  <c r="I28" i="25"/>
  <c r="M27" i="25"/>
  <c r="K27" i="25"/>
  <c r="J27" i="25"/>
  <c r="I27" i="25"/>
  <c r="M26" i="25"/>
  <c r="K26" i="25"/>
  <c r="J26" i="25"/>
  <c r="I26" i="25"/>
  <c r="M25" i="25"/>
  <c r="K25" i="25"/>
  <c r="J25" i="25"/>
  <c r="I25" i="25"/>
  <c r="M24" i="25"/>
  <c r="K24" i="25"/>
  <c r="J24" i="25"/>
  <c r="I24" i="25"/>
  <c r="M23" i="25"/>
  <c r="K23" i="25"/>
  <c r="J23" i="25"/>
  <c r="I23" i="25"/>
  <c r="M22" i="25"/>
  <c r="K22" i="25"/>
  <c r="J22" i="25"/>
  <c r="I22" i="25"/>
  <c r="M21" i="25"/>
  <c r="K21" i="25"/>
  <c r="J21" i="25"/>
  <c r="I21" i="25"/>
  <c r="M20" i="25"/>
  <c r="K20" i="25"/>
  <c r="J20" i="25"/>
  <c r="I20" i="25"/>
  <c r="M19" i="25"/>
  <c r="K19" i="25"/>
  <c r="J19" i="25"/>
  <c r="I19" i="25"/>
  <c r="M18" i="25"/>
  <c r="K18" i="25"/>
  <c r="J18" i="25"/>
  <c r="I18" i="25"/>
  <c r="M17" i="25"/>
  <c r="K17" i="25"/>
  <c r="J17" i="25"/>
  <c r="I17" i="25"/>
  <c r="M16" i="25"/>
  <c r="K16" i="25"/>
  <c r="J16" i="25"/>
  <c r="I16" i="25"/>
  <c r="M15" i="25"/>
  <c r="K15" i="25"/>
  <c r="J15" i="25"/>
  <c r="I15" i="25"/>
  <c r="M14" i="25"/>
  <c r="K14" i="25"/>
  <c r="J14" i="25"/>
  <c r="I14" i="25"/>
  <c r="M13" i="25"/>
  <c r="K13" i="25"/>
  <c r="J13" i="25"/>
  <c r="I13" i="25"/>
  <c r="M12" i="25"/>
  <c r="K12" i="25"/>
  <c r="J12" i="25"/>
  <c r="I12" i="25"/>
  <c r="M11" i="25"/>
  <c r="K11" i="25"/>
  <c r="J11" i="25"/>
  <c r="I11" i="25"/>
  <c r="M10" i="25"/>
  <c r="K10" i="25"/>
  <c r="J10" i="25"/>
  <c r="I10" i="25"/>
  <c r="M9" i="25"/>
  <c r="K9" i="25"/>
  <c r="J9" i="25"/>
  <c r="I9" i="25"/>
  <c r="M8" i="25"/>
  <c r="K8" i="25"/>
  <c r="J8" i="25"/>
  <c r="I8" i="25"/>
  <c r="M7" i="25"/>
  <c r="K7" i="25"/>
  <c r="J7" i="25"/>
  <c r="I7" i="25"/>
  <c r="M6" i="25"/>
  <c r="K6" i="25"/>
  <c r="J6" i="25"/>
  <c r="I6" i="25"/>
  <c r="M5" i="25"/>
  <c r="K5" i="25"/>
  <c r="J5" i="25"/>
  <c r="I5" i="25"/>
  <c r="M4" i="25"/>
  <c r="K4" i="25"/>
  <c r="J4" i="25"/>
  <c r="I4" i="25"/>
  <c r="M3" i="25"/>
  <c r="K3" i="25"/>
  <c r="J3" i="25"/>
  <c r="I3" i="25"/>
  <c r="M84" i="24"/>
  <c r="K84" i="24"/>
  <c r="L84" i="24" s="1"/>
  <c r="J84" i="24"/>
  <c r="I84" i="24"/>
  <c r="M83" i="24"/>
  <c r="K83" i="24"/>
  <c r="J83" i="24"/>
  <c r="I83" i="24"/>
  <c r="M82" i="24"/>
  <c r="K82" i="24"/>
  <c r="J82" i="24"/>
  <c r="I82" i="24"/>
  <c r="M81" i="24"/>
  <c r="K81" i="24"/>
  <c r="J81" i="24"/>
  <c r="I81" i="24"/>
  <c r="M80" i="24"/>
  <c r="K80" i="24"/>
  <c r="J80" i="24"/>
  <c r="I80" i="24"/>
  <c r="M79" i="24"/>
  <c r="K79" i="24"/>
  <c r="J79" i="24"/>
  <c r="I79" i="24"/>
  <c r="M78" i="24"/>
  <c r="K78" i="24"/>
  <c r="J78" i="24"/>
  <c r="I78" i="24"/>
  <c r="M77" i="24"/>
  <c r="K77" i="24"/>
  <c r="J77" i="24"/>
  <c r="I77" i="24"/>
  <c r="M76" i="24"/>
  <c r="K76" i="24"/>
  <c r="J76" i="24"/>
  <c r="I76" i="24"/>
  <c r="M75" i="24"/>
  <c r="K75" i="24"/>
  <c r="J75" i="24"/>
  <c r="I75" i="24"/>
  <c r="M74" i="24"/>
  <c r="K74" i="24"/>
  <c r="J74" i="24"/>
  <c r="I74" i="24"/>
  <c r="M73" i="24"/>
  <c r="K73" i="24"/>
  <c r="J73" i="24"/>
  <c r="I73" i="24"/>
  <c r="M72" i="24"/>
  <c r="K72" i="24"/>
  <c r="L72" i="24" s="1"/>
  <c r="J72" i="24"/>
  <c r="I72" i="24"/>
  <c r="M71" i="24"/>
  <c r="K71" i="24"/>
  <c r="J71" i="24"/>
  <c r="I71" i="24"/>
  <c r="M70" i="24"/>
  <c r="K70" i="24"/>
  <c r="J70" i="24"/>
  <c r="I70" i="24"/>
  <c r="M69" i="24"/>
  <c r="K69" i="24"/>
  <c r="J69" i="24"/>
  <c r="I69" i="24"/>
  <c r="M68" i="24"/>
  <c r="K68" i="24"/>
  <c r="J68" i="24"/>
  <c r="I68" i="24"/>
  <c r="M67" i="24"/>
  <c r="K67" i="24"/>
  <c r="J67" i="24"/>
  <c r="I67" i="24"/>
  <c r="M66" i="24"/>
  <c r="K66" i="24"/>
  <c r="J66" i="24"/>
  <c r="I66" i="24"/>
  <c r="M65" i="24"/>
  <c r="K65" i="24"/>
  <c r="J65" i="24"/>
  <c r="I65" i="24"/>
  <c r="M64" i="24"/>
  <c r="K64" i="24"/>
  <c r="J64" i="24"/>
  <c r="I64" i="24"/>
  <c r="M63" i="24"/>
  <c r="K63" i="24"/>
  <c r="J63" i="24"/>
  <c r="I63" i="24"/>
  <c r="M62" i="24"/>
  <c r="K62" i="24"/>
  <c r="J62" i="24"/>
  <c r="I62" i="24"/>
  <c r="M61" i="24"/>
  <c r="K61" i="24"/>
  <c r="J61" i="24"/>
  <c r="I61" i="24"/>
  <c r="M60" i="24"/>
  <c r="K60" i="24"/>
  <c r="L60" i="24" s="1"/>
  <c r="J60" i="24"/>
  <c r="I60" i="24"/>
  <c r="M59" i="24"/>
  <c r="K59" i="24"/>
  <c r="J59" i="24"/>
  <c r="I59" i="24"/>
  <c r="M58" i="24"/>
  <c r="K58" i="24"/>
  <c r="J58" i="24"/>
  <c r="I58" i="24"/>
  <c r="M57" i="24"/>
  <c r="K57" i="24"/>
  <c r="J57" i="24"/>
  <c r="I57" i="24"/>
  <c r="M56" i="24"/>
  <c r="K56" i="24"/>
  <c r="J56" i="24"/>
  <c r="I56" i="24"/>
  <c r="M55" i="24"/>
  <c r="K55" i="24"/>
  <c r="J55" i="24"/>
  <c r="I55" i="24"/>
  <c r="M54" i="24"/>
  <c r="K54" i="24"/>
  <c r="J54" i="24"/>
  <c r="I54" i="24"/>
  <c r="M53" i="24"/>
  <c r="K53" i="24"/>
  <c r="J53" i="24"/>
  <c r="I53" i="24"/>
  <c r="M52" i="24"/>
  <c r="K52" i="24"/>
  <c r="J52" i="24"/>
  <c r="I52" i="24"/>
  <c r="M51" i="24"/>
  <c r="K51" i="24"/>
  <c r="J51" i="24"/>
  <c r="I51" i="24"/>
  <c r="M50" i="24"/>
  <c r="K50" i="24"/>
  <c r="J50" i="24"/>
  <c r="I50" i="24"/>
  <c r="M49" i="24"/>
  <c r="K49" i="24"/>
  <c r="J49" i="24"/>
  <c r="I49" i="24"/>
  <c r="M48" i="24"/>
  <c r="K48" i="24"/>
  <c r="L48" i="24" s="1"/>
  <c r="J48" i="24"/>
  <c r="I48" i="24"/>
  <c r="M47" i="24"/>
  <c r="K47" i="24"/>
  <c r="J47" i="24"/>
  <c r="I47" i="24"/>
  <c r="M46" i="24"/>
  <c r="K46" i="24"/>
  <c r="J46" i="24"/>
  <c r="I46" i="24"/>
  <c r="M45" i="24"/>
  <c r="K45" i="24"/>
  <c r="J45" i="24"/>
  <c r="I45" i="24"/>
  <c r="M44" i="24"/>
  <c r="K44" i="24"/>
  <c r="J44" i="24"/>
  <c r="I44" i="24"/>
  <c r="M43" i="24"/>
  <c r="K43" i="24"/>
  <c r="J43" i="24"/>
  <c r="I43" i="24"/>
  <c r="M42" i="24"/>
  <c r="K42" i="24"/>
  <c r="J42" i="24"/>
  <c r="I42" i="24"/>
  <c r="M41" i="24"/>
  <c r="K41" i="24"/>
  <c r="J41" i="24"/>
  <c r="I41" i="24"/>
  <c r="M40" i="24"/>
  <c r="K40" i="24"/>
  <c r="J40" i="24"/>
  <c r="I40" i="24"/>
  <c r="M39" i="24"/>
  <c r="K39" i="24"/>
  <c r="J39" i="24"/>
  <c r="I39" i="24"/>
  <c r="M38" i="24"/>
  <c r="K38" i="24"/>
  <c r="J38" i="24"/>
  <c r="I38" i="24"/>
  <c r="M37" i="24"/>
  <c r="K37" i="24"/>
  <c r="J37" i="24"/>
  <c r="I37" i="24"/>
  <c r="M36" i="24"/>
  <c r="K36" i="24"/>
  <c r="L36" i="24" s="1"/>
  <c r="J36" i="24"/>
  <c r="I36" i="24"/>
  <c r="M35" i="24"/>
  <c r="K35" i="24"/>
  <c r="J35" i="24"/>
  <c r="I35" i="24"/>
  <c r="M34" i="24"/>
  <c r="K34" i="24"/>
  <c r="J34" i="24"/>
  <c r="I34" i="24"/>
  <c r="M33" i="24"/>
  <c r="K33" i="24"/>
  <c r="J33" i="24"/>
  <c r="I33" i="24"/>
  <c r="M32" i="24"/>
  <c r="K32" i="24"/>
  <c r="J32" i="24"/>
  <c r="I32" i="24"/>
  <c r="M31" i="24"/>
  <c r="K31" i="24"/>
  <c r="J31" i="24"/>
  <c r="I31" i="24"/>
  <c r="M30" i="24"/>
  <c r="K30" i="24"/>
  <c r="J30" i="24"/>
  <c r="I30" i="24"/>
  <c r="M29" i="24"/>
  <c r="K29" i="24"/>
  <c r="J29" i="24"/>
  <c r="I29" i="24"/>
  <c r="M28" i="24"/>
  <c r="K28" i="24"/>
  <c r="J28" i="24"/>
  <c r="I28" i="24"/>
  <c r="M27" i="24"/>
  <c r="K27" i="24"/>
  <c r="J27" i="24"/>
  <c r="I27" i="24"/>
  <c r="M26" i="24"/>
  <c r="K26" i="24"/>
  <c r="J26" i="24"/>
  <c r="I26" i="24"/>
  <c r="M25" i="24"/>
  <c r="K25" i="24"/>
  <c r="J25" i="24"/>
  <c r="I25" i="24"/>
  <c r="M24" i="24"/>
  <c r="K24" i="24"/>
  <c r="L24" i="24" s="1"/>
  <c r="J24" i="24"/>
  <c r="I24" i="24"/>
  <c r="M23" i="24"/>
  <c r="K23" i="24"/>
  <c r="J23" i="24"/>
  <c r="I23" i="24"/>
  <c r="M22" i="24"/>
  <c r="K22" i="24"/>
  <c r="J22" i="24"/>
  <c r="I22" i="24"/>
  <c r="M21" i="24"/>
  <c r="K21" i="24"/>
  <c r="J21" i="24"/>
  <c r="I21" i="24"/>
  <c r="M20" i="24"/>
  <c r="K20" i="24"/>
  <c r="J20" i="24"/>
  <c r="I20" i="24"/>
  <c r="M19" i="24"/>
  <c r="K19" i="24"/>
  <c r="J19" i="24"/>
  <c r="I19" i="24"/>
  <c r="M18" i="24"/>
  <c r="K18" i="24"/>
  <c r="J18" i="24"/>
  <c r="I18" i="24"/>
  <c r="M17" i="24"/>
  <c r="K17" i="24"/>
  <c r="J17" i="24"/>
  <c r="I17" i="24"/>
  <c r="M16" i="24"/>
  <c r="K16" i="24"/>
  <c r="J16" i="24"/>
  <c r="I16" i="24"/>
  <c r="M15" i="24"/>
  <c r="K15" i="24"/>
  <c r="J15" i="24"/>
  <c r="I15" i="24"/>
  <c r="M14" i="24"/>
  <c r="K14" i="24"/>
  <c r="J14" i="24"/>
  <c r="I14" i="24"/>
  <c r="M13" i="24"/>
  <c r="K13" i="24"/>
  <c r="J13" i="24"/>
  <c r="I13" i="24"/>
  <c r="M12" i="24"/>
  <c r="K12" i="24"/>
  <c r="L12" i="24" s="1"/>
  <c r="J12" i="24"/>
  <c r="I12" i="24"/>
  <c r="M11" i="24"/>
  <c r="K11" i="24"/>
  <c r="J11" i="24"/>
  <c r="I11" i="24"/>
  <c r="M10" i="24"/>
  <c r="K10" i="24"/>
  <c r="J10" i="24"/>
  <c r="I10" i="24"/>
  <c r="M9" i="24"/>
  <c r="K9" i="24"/>
  <c r="J9" i="24"/>
  <c r="I9" i="24"/>
  <c r="M8" i="24"/>
  <c r="K8" i="24"/>
  <c r="J8" i="24"/>
  <c r="I8" i="24"/>
  <c r="M7" i="24"/>
  <c r="K7" i="24"/>
  <c r="J7" i="24"/>
  <c r="I7" i="24"/>
  <c r="M6" i="24"/>
  <c r="K6" i="24"/>
  <c r="J6" i="24"/>
  <c r="I6" i="24"/>
  <c r="M5" i="24"/>
  <c r="K5" i="24"/>
  <c r="J5" i="24"/>
  <c r="I5" i="24"/>
  <c r="M4" i="24"/>
  <c r="K4" i="24"/>
  <c r="J4" i="24"/>
  <c r="I4" i="24"/>
  <c r="M3" i="24"/>
  <c r="K3" i="24"/>
  <c r="J3" i="24"/>
  <c r="I3" i="24"/>
  <c r="M84" i="3"/>
  <c r="K84" i="3"/>
  <c r="L84" i="3" s="1"/>
  <c r="J84" i="3"/>
  <c r="I84" i="3"/>
  <c r="M83" i="3"/>
  <c r="K83" i="3"/>
  <c r="J83" i="3"/>
  <c r="I83" i="3"/>
  <c r="M82" i="3"/>
  <c r="K82" i="3"/>
  <c r="J82" i="3"/>
  <c r="I82" i="3"/>
  <c r="M81" i="3"/>
  <c r="K81" i="3"/>
  <c r="J81" i="3"/>
  <c r="I81" i="3"/>
  <c r="M80" i="3"/>
  <c r="K80" i="3"/>
  <c r="J80" i="3"/>
  <c r="I80" i="3"/>
  <c r="M79" i="3"/>
  <c r="K79" i="3"/>
  <c r="J79" i="3"/>
  <c r="I79" i="3"/>
  <c r="M78" i="3"/>
  <c r="K78" i="3"/>
  <c r="J78" i="3"/>
  <c r="I78" i="3"/>
  <c r="M77" i="3"/>
  <c r="K77" i="3"/>
  <c r="J77" i="3"/>
  <c r="I77" i="3"/>
  <c r="M76" i="3"/>
  <c r="K76" i="3"/>
  <c r="J76" i="3"/>
  <c r="I76" i="3"/>
  <c r="M75" i="3"/>
  <c r="K75" i="3"/>
  <c r="J75" i="3"/>
  <c r="I75" i="3"/>
  <c r="M74" i="3"/>
  <c r="K74" i="3"/>
  <c r="J74" i="3"/>
  <c r="I74" i="3"/>
  <c r="M73" i="3"/>
  <c r="K73" i="3"/>
  <c r="J73" i="3"/>
  <c r="I73" i="3"/>
  <c r="M72" i="3"/>
  <c r="K72" i="3"/>
  <c r="J72" i="3"/>
  <c r="I72" i="3"/>
  <c r="M71" i="3"/>
  <c r="K71" i="3"/>
  <c r="J71" i="3"/>
  <c r="I71" i="3"/>
  <c r="M70" i="3"/>
  <c r="K70" i="3"/>
  <c r="J70" i="3"/>
  <c r="I70" i="3"/>
  <c r="M69" i="3"/>
  <c r="K69" i="3"/>
  <c r="J69" i="3"/>
  <c r="I69" i="3"/>
  <c r="M68" i="3"/>
  <c r="K68" i="3"/>
  <c r="J68" i="3"/>
  <c r="I68" i="3"/>
  <c r="M67" i="3"/>
  <c r="K67" i="3"/>
  <c r="J67" i="3"/>
  <c r="I67" i="3"/>
  <c r="M66" i="3"/>
  <c r="K66" i="3"/>
  <c r="J66" i="3"/>
  <c r="I66" i="3"/>
  <c r="M65" i="3"/>
  <c r="K65" i="3"/>
  <c r="J65" i="3"/>
  <c r="I65" i="3"/>
  <c r="M64" i="3"/>
  <c r="K64" i="3"/>
  <c r="J64" i="3"/>
  <c r="I64" i="3"/>
  <c r="M63" i="3"/>
  <c r="K63" i="3"/>
  <c r="J63" i="3"/>
  <c r="I63" i="3"/>
  <c r="M62" i="3"/>
  <c r="K62" i="3"/>
  <c r="J62" i="3"/>
  <c r="I62" i="3"/>
  <c r="M61" i="3"/>
  <c r="K61" i="3"/>
  <c r="J61" i="3"/>
  <c r="I61" i="3"/>
  <c r="M60" i="3"/>
  <c r="K60" i="3"/>
  <c r="J60" i="3"/>
  <c r="I60" i="3"/>
  <c r="M59" i="3"/>
  <c r="K59" i="3"/>
  <c r="J59" i="3"/>
  <c r="I59" i="3"/>
  <c r="M58" i="3"/>
  <c r="K58" i="3"/>
  <c r="J58" i="3"/>
  <c r="I58" i="3"/>
  <c r="M57" i="3"/>
  <c r="K57" i="3"/>
  <c r="J57" i="3"/>
  <c r="I57" i="3"/>
  <c r="M56" i="3"/>
  <c r="K56" i="3"/>
  <c r="J56" i="3"/>
  <c r="I56" i="3"/>
  <c r="M55" i="3"/>
  <c r="K55" i="3"/>
  <c r="J55" i="3"/>
  <c r="I55" i="3"/>
  <c r="M54" i="3"/>
  <c r="K54" i="3"/>
  <c r="J54" i="3"/>
  <c r="I54" i="3"/>
  <c r="M53" i="3"/>
  <c r="K53" i="3"/>
  <c r="J53" i="3"/>
  <c r="I53" i="3"/>
  <c r="M52" i="3"/>
  <c r="K52" i="3"/>
  <c r="J52" i="3"/>
  <c r="I52" i="3"/>
  <c r="M51" i="3"/>
  <c r="K51" i="3"/>
  <c r="J51" i="3"/>
  <c r="I51" i="3"/>
  <c r="M50" i="3"/>
  <c r="K50" i="3"/>
  <c r="J50" i="3"/>
  <c r="I50" i="3"/>
  <c r="M49" i="3"/>
  <c r="K49" i="3"/>
  <c r="J49" i="3"/>
  <c r="I49" i="3"/>
  <c r="M48" i="3"/>
  <c r="K48" i="3"/>
  <c r="J48" i="3"/>
  <c r="I48" i="3"/>
  <c r="M47" i="3"/>
  <c r="K47" i="3"/>
  <c r="J47" i="3"/>
  <c r="I47" i="3"/>
  <c r="M46" i="3"/>
  <c r="K46" i="3"/>
  <c r="J46" i="3"/>
  <c r="I46" i="3"/>
  <c r="M45" i="3"/>
  <c r="K45" i="3"/>
  <c r="J45" i="3"/>
  <c r="I45" i="3"/>
  <c r="M44" i="3"/>
  <c r="K44" i="3"/>
  <c r="J44" i="3"/>
  <c r="I44" i="3"/>
  <c r="M43" i="3"/>
  <c r="K43" i="3"/>
  <c r="J43" i="3"/>
  <c r="I43" i="3"/>
  <c r="M42" i="3"/>
  <c r="K42" i="3"/>
  <c r="J42" i="3"/>
  <c r="I42" i="3"/>
  <c r="M41" i="3"/>
  <c r="K41" i="3"/>
  <c r="J41" i="3"/>
  <c r="I41" i="3"/>
  <c r="M40" i="3"/>
  <c r="K40" i="3"/>
  <c r="J40" i="3"/>
  <c r="I40" i="3"/>
  <c r="M39" i="3"/>
  <c r="K39" i="3"/>
  <c r="J39" i="3"/>
  <c r="I39" i="3"/>
  <c r="M38" i="3"/>
  <c r="K38" i="3"/>
  <c r="J38" i="3"/>
  <c r="I38" i="3"/>
  <c r="M37" i="3"/>
  <c r="K37" i="3"/>
  <c r="J37" i="3"/>
  <c r="I37" i="3"/>
  <c r="M36" i="3"/>
  <c r="K36" i="3"/>
  <c r="J36" i="3"/>
  <c r="I36" i="3"/>
  <c r="M35" i="3"/>
  <c r="K35" i="3"/>
  <c r="J35" i="3"/>
  <c r="I35" i="3"/>
  <c r="M34" i="3"/>
  <c r="K34" i="3"/>
  <c r="J34" i="3"/>
  <c r="I34" i="3"/>
  <c r="M33" i="3"/>
  <c r="K33" i="3"/>
  <c r="J33" i="3"/>
  <c r="I33" i="3"/>
  <c r="M32" i="3"/>
  <c r="K32" i="3"/>
  <c r="J32" i="3"/>
  <c r="I32" i="3"/>
  <c r="M31" i="3"/>
  <c r="K31" i="3"/>
  <c r="J31" i="3"/>
  <c r="I31" i="3"/>
  <c r="M30" i="3"/>
  <c r="K30" i="3"/>
  <c r="J30" i="3"/>
  <c r="I30" i="3"/>
  <c r="M29" i="3"/>
  <c r="K29" i="3"/>
  <c r="J29" i="3"/>
  <c r="I29" i="3"/>
  <c r="M28" i="3"/>
  <c r="K28" i="3"/>
  <c r="J28" i="3"/>
  <c r="I28" i="3"/>
  <c r="M27" i="3"/>
  <c r="K27" i="3"/>
  <c r="J27" i="3"/>
  <c r="I27" i="3"/>
  <c r="M26" i="3"/>
  <c r="K26" i="3"/>
  <c r="J26" i="3"/>
  <c r="I26" i="3"/>
  <c r="M25" i="3"/>
  <c r="K25" i="3"/>
  <c r="J25" i="3"/>
  <c r="I25" i="3"/>
  <c r="M24" i="3"/>
  <c r="K24" i="3"/>
  <c r="J24" i="3"/>
  <c r="I24" i="3"/>
  <c r="M23" i="3"/>
  <c r="K23" i="3"/>
  <c r="J23" i="3"/>
  <c r="I23" i="3"/>
  <c r="M22" i="3"/>
  <c r="K22" i="3"/>
  <c r="J22" i="3"/>
  <c r="I22" i="3"/>
  <c r="M21" i="3"/>
  <c r="K21" i="3"/>
  <c r="J21" i="3"/>
  <c r="I21" i="3"/>
  <c r="M20" i="3"/>
  <c r="K20" i="3"/>
  <c r="J20" i="3"/>
  <c r="I20" i="3"/>
  <c r="M19" i="3"/>
  <c r="K19" i="3"/>
  <c r="J19" i="3"/>
  <c r="I19" i="3"/>
  <c r="M18" i="3"/>
  <c r="K18" i="3"/>
  <c r="J18" i="3"/>
  <c r="I18" i="3"/>
  <c r="M17" i="3"/>
  <c r="K17" i="3"/>
  <c r="J17" i="3"/>
  <c r="I17" i="3"/>
  <c r="M16" i="3"/>
  <c r="K16" i="3"/>
  <c r="J16" i="3"/>
  <c r="I16" i="3"/>
  <c r="M15" i="3"/>
  <c r="K15" i="3"/>
  <c r="J15" i="3"/>
  <c r="I15" i="3"/>
  <c r="M14" i="3"/>
  <c r="K14" i="3"/>
  <c r="J14" i="3"/>
  <c r="I14" i="3"/>
  <c r="M13" i="3"/>
  <c r="K13" i="3"/>
  <c r="J13" i="3"/>
  <c r="I13" i="3"/>
  <c r="M12" i="3"/>
  <c r="K12" i="3"/>
  <c r="J12" i="3"/>
  <c r="I12" i="3"/>
  <c r="M11" i="3"/>
  <c r="K11" i="3"/>
  <c r="J11" i="3"/>
  <c r="I11" i="3"/>
  <c r="M10" i="3"/>
  <c r="K10" i="3"/>
  <c r="J10" i="3"/>
  <c r="I10" i="3"/>
  <c r="M9" i="3"/>
  <c r="K9" i="3"/>
  <c r="J9" i="3"/>
  <c r="I9" i="3"/>
  <c r="M8" i="3"/>
  <c r="K8" i="3"/>
  <c r="J8" i="3"/>
  <c r="I8" i="3"/>
  <c r="M7" i="3"/>
  <c r="K7" i="3"/>
  <c r="J7" i="3"/>
  <c r="I7" i="3"/>
  <c r="M6" i="3"/>
  <c r="K6" i="3"/>
  <c r="J6" i="3"/>
  <c r="I6" i="3"/>
  <c r="M5" i="3"/>
  <c r="K5" i="3"/>
  <c r="J5" i="3"/>
  <c r="I5" i="3"/>
  <c r="M4" i="3"/>
  <c r="K4" i="3"/>
  <c r="J4" i="3"/>
  <c r="I4" i="3"/>
  <c r="K3" i="3"/>
  <c r="J3" i="3"/>
  <c r="I3" i="3"/>
  <c r="M27" i="21"/>
  <c r="K27" i="21"/>
  <c r="L27" i="21" s="1"/>
  <c r="J27" i="21"/>
  <c r="I27" i="21"/>
  <c r="M26" i="21"/>
  <c r="K26" i="21"/>
  <c r="J26" i="21"/>
  <c r="I26" i="21"/>
  <c r="M25" i="21"/>
  <c r="K25" i="21"/>
  <c r="J25" i="21"/>
  <c r="I25" i="21"/>
  <c r="M24" i="21"/>
  <c r="K24" i="21"/>
  <c r="J24" i="21"/>
  <c r="I24" i="21"/>
  <c r="M23" i="21"/>
  <c r="K23" i="21"/>
  <c r="J23" i="21"/>
  <c r="I23" i="21"/>
  <c r="M22" i="21"/>
  <c r="K22" i="21"/>
  <c r="J22" i="21"/>
  <c r="I22" i="21"/>
  <c r="M21" i="21"/>
  <c r="K21" i="21"/>
  <c r="J21" i="21"/>
  <c r="I21" i="21"/>
  <c r="M20" i="21"/>
  <c r="K20" i="21"/>
  <c r="J20" i="21"/>
  <c r="I20" i="21"/>
  <c r="M19" i="21"/>
  <c r="K19" i="21"/>
  <c r="J19" i="21"/>
  <c r="I19" i="21"/>
  <c r="M18" i="21"/>
  <c r="K18" i="21"/>
  <c r="J18" i="21"/>
  <c r="I18" i="21"/>
  <c r="M17" i="21"/>
  <c r="K17" i="21"/>
  <c r="J17" i="21"/>
  <c r="I17" i="21"/>
  <c r="M16" i="21"/>
  <c r="K16" i="21"/>
  <c r="J16" i="21"/>
  <c r="I16" i="21"/>
  <c r="M15" i="21"/>
  <c r="K15" i="21"/>
  <c r="J15" i="21"/>
  <c r="I15" i="21"/>
  <c r="M14" i="21"/>
  <c r="K14" i="21"/>
  <c r="J14" i="21"/>
  <c r="I14" i="21"/>
  <c r="M13" i="21"/>
  <c r="K13" i="21"/>
  <c r="J13" i="21"/>
  <c r="I13" i="21"/>
  <c r="M12" i="21"/>
  <c r="K12" i="21"/>
  <c r="J12" i="21"/>
  <c r="I12" i="21"/>
  <c r="M11" i="21"/>
  <c r="K11" i="21"/>
  <c r="J11" i="21"/>
  <c r="I11" i="21"/>
  <c r="M10" i="21"/>
  <c r="K10" i="21"/>
  <c r="J10" i="21"/>
  <c r="I10" i="21"/>
  <c r="M9" i="21"/>
  <c r="K9" i="21"/>
  <c r="J9" i="21"/>
  <c r="I9" i="21"/>
  <c r="M8" i="21"/>
  <c r="K8" i="21"/>
  <c r="J8" i="21"/>
  <c r="I8" i="21"/>
  <c r="M7" i="21"/>
  <c r="K7" i="21"/>
  <c r="J7" i="21"/>
  <c r="I7" i="21"/>
  <c r="M6" i="21"/>
  <c r="K6" i="21"/>
  <c r="J6" i="21"/>
  <c r="I6" i="21"/>
  <c r="M5" i="21"/>
  <c r="K5" i="21"/>
  <c r="J5" i="21"/>
  <c r="I5" i="21"/>
  <c r="M4" i="21"/>
  <c r="K4" i="21"/>
  <c r="J4" i="21"/>
  <c r="I4" i="21"/>
  <c r="M3" i="21"/>
  <c r="K3" i="21"/>
  <c r="L3" i="21" s="1"/>
  <c r="J3" i="21"/>
  <c r="I3" i="21"/>
  <c r="M92" i="2"/>
  <c r="K92" i="2"/>
  <c r="L92" i="2" s="1"/>
  <c r="J92" i="2"/>
  <c r="I92" i="2"/>
  <c r="M91" i="2"/>
  <c r="K91" i="2"/>
  <c r="J91" i="2"/>
  <c r="I91" i="2"/>
  <c r="M90" i="2"/>
  <c r="K90" i="2"/>
  <c r="J90" i="2"/>
  <c r="I90" i="2"/>
  <c r="M89" i="2"/>
  <c r="K89" i="2"/>
  <c r="J89" i="2"/>
  <c r="I89" i="2"/>
  <c r="M88" i="2"/>
  <c r="K88" i="2"/>
  <c r="L88" i="2" s="1"/>
  <c r="J88" i="2"/>
  <c r="I88" i="2"/>
  <c r="M87" i="2"/>
  <c r="K87" i="2"/>
  <c r="J87" i="2"/>
  <c r="I87" i="2"/>
  <c r="M86" i="2"/>
  <c r="K86" i="2"/>
  <c r="J86" i="2"/>
  <c r="I86" i="2"/>
  <c r="M85" i="2"/>
  <c r="K85" i="2"/>
  <c r="J85" i="2"/>
  <c r="I85" i="2"/>
  <c r="M84" i="2"/>
  <c r="K84" i="2"/>
  <c r="L84" i="2" s="1"/>
  <c r="J84" i="2"/>
  <c r="I84" i="2"/>
  <c r="M83" i="2"/>
  <c r="K83" i="2"/>
  <c r="J83" i="2"/>
  <c r="I83" i="2"/>
  <c r="M82" i="2"/>
  <c r="K82" i="2"/>
  <c r="J82" i="2"/>
  <c r="I82" i="2"/>
  <c r="M81" i="2"/>
  <c r="K81" i="2"/>
  <c r="J81" i="2"/>
  <c r="I81" i="2"/>
  <c r="M80" i="2"/>
  <c r="K80" i="2"/>
  <c r="L80" i="2" s="1"/>
  <c r="J80" i="2"/>
  <c r="I80" i="2"/>
  <c r="M79" i="2"/>
  <c r="K79" i="2"/>
  <c r="J79" i="2"/>
  <c r="I79" i="2"/>
  <c r="M78" i="2"/>
  <c r="K78" i="2"/>
  <c r="J78" i="2"/>
  <c r="I78" i="2"/>
  <c r="M77" i="2"/>
  <c r="K77" i="2"/>
  <c r="J77" i="2"/>
  <c r="I77" i="2"/>
  <c r="M76" i="2"/>
  <c r="K76" i="2"/>
  <c r="L76" i="2" s="1"/>
  <c r="J76" i="2"/>
  <c r="I76" i="2"/>
  <c r="M75" i="2"/>
  <c r="K75" i="2"/>
  <c r="J75" i="2"/>
  <c r="I75" i="2"/>
  <c r="M74" i="2"/>
  <c r="K74" i="2"/>
  <c r="J74" i="2"/>
  <c r="I74" i="2"/>
  <c r="M73" i="2"/>
  <c r="K73" i="2"/>
  <c r="J73" i="2"/>
  <c r="I73" i="2"/>
  <c r="M72" i="2"/>
  <c r="K72" i="2"/>
  <c r="L72" i="2" s="1"/>
  <c r="J72" i="2"/>
  <c r="I72" i="2"/>
  <c r="M71" i="2"/>
  <c r="K71" i="2"/>
  <c r="J71" i="2"/>
  <c r="I71" i="2"/>
  <c r="M70" i="2"/>
  <c r="K70" i="2"/>
  <c r="J70" i="2"/>
  <c r="I70" i="2"/>
  <c r="M69" i="2"/>
  <c r="K69" i="2"/>
  <c r="J69" i="2"/>
  <c r="I69" i="2"/>
  <c r="M68" i="2"/>
  <c r="K68" i="2"/>
  <c r="L68" i="2" s="1"/>
  <c r="J68" i="2"/>
  <c r="I68" i="2"/>
  <c r="M67" i="2"/>
  <c r="K67" i="2"/>
  <c r="J67" i="2"/>
  <c r="I67" i="2"/>
  <c r="M66" i="2"/>
  <c r="K66" i="2"/>
  <c r="J66" i="2"/>
  <c r="I66" i="2"/>
  <c r="M65" i="2"/>
  <c r="K65" i="2"/>
  <c r="J65" i="2"/>
  <c r="I65" i="2"/>
  <c r="M64" i="2"/>
  <c r="K64" i="2"/>
  <c r="L64" i="2" s="1"/>
  <c r="J64" i="2"/>
  <c r="I64" i="2"/>
  <c r="M63" i="2"/>
  <c r="K63" i="2"/>
  <c r="J63" i="2"/>
  <c r="I63" i="2"/>
  <c r="M62" i="2"/>
  <c r="K62" i="2"/>
  <c r="J62" i="2"/>
  <c r="I62" i="2"/>
  <c r="M61" i="2"/>
  <c r="K61" i="2"/>
  <c r="J61" i="2"/>
  <c r="I61" i="2"/>
  <c r="M60" i="2"/>
  <c r="K60" i="2"/>
  <c r="L60" i="2" s="1"/>
  <c r="J60" i="2"/>
  <c r="I60" i="2"/>
  <c r="M59" i="2"/>
  <c r="K59" i="2"/>
  <c r="J59" i="2"/>
  <c r="I59" i="2"/>
  <c r="M58" i="2"/>
  <c r="K58" i="2"/>
  <c r="J58" i="2"/>
  <c r="I58" i="2"/>
  <c r="M57" i="2"/>
  <c r="K57" i="2"/>
  <c r="J57" i="2"/>
  <c r="I57" i="2"/>
  <c r="M56" i="2"/>
  <c r="K56" i="2"/>
  <c r="L56" i="2" s="1"/>
  <c r="J56" i="2"/>
  <c r="I56" i="2"/>
  <c r="M55" i="2"/>
  <c r="K55" i="2"/>
  <c r="J55" i="2"/>
  <c r="I55" i="2"/>
  <c r="M54" i="2"/>
  <c r="K54" i="2"/>
  <c r="J54" i="2"/>
  <c r="I54" i="2"/>
  <c r="M53" i="2"/>
  <c r="K53" i="2"/>
  <c r="J53" i="2"/>
  <c r="I53" i="2"/>
  <c r="M52" i="2"/>
  <c r="K52" i="2"/>
  <c r="L52" i="2" s="1"/>
  <c r="J52" i="2"/>
  <c r="I52" i="2"/>
  <c r="M51" i="2"/>
  <c r="K51" i="2"/>
  <c r="J51" i="2"/>
  <c r="I51" i="2"/>
  <c r="M50" i="2"/>
  <c r="K50" i="2"/>
  <c r="J50" i="2"/>
  <c r="I50" i="2"/>
  <c r="M49" i="2"/>
  <c r="K49" i="2"/>
  <c r="J49" i="2"/>
  <c r="I49" i="2"/>
  <c r="M48" i="2"/>
  <c r="K48" i="2"/>
  <c r="L48" i="2" s="1"/>
  <c r="J48" i="2"/>
  <c r="I48" i="2"/>
  <c r="M47" i="2"/>
  <c r="K47" i="2"/>
  <c r="J47" i="2"/>
  <c r="I47" i="2"/>
  <c r="M46" i="2"/>
  <c r="K46" i="2"/>
  <c r="J46" i="2"/>
  <c r="I46" i="2"/>
  <c r="M45" i="2"/>
  <c r="K45" i="2"/>
  <c r="J45" i="2"/>
  <c r="I45" i="2"/>
  <c r="M44" i="2"/>
  <c r="K44" i="2"/>
  <c r="L44" i="2" s="1"/>
  <c r="J44" i="2"/>
  <c r="I44" i="2"/>
  <c r="M43" i="2"/>
  <c r="K43" i="2"/>
  <c r="J43" i="2"/>
  <c r="I43" i="2"/>
  <c r="M42" i="2"/>
  <c r="K42" i="2"/>
  <c r="J42" i="2"/>
  <c r="I42" i="2"/>
  <c r="M41" i="2"/>
  <c r="K41" i="2"/>
  <c r="J41" i="2"/>
  <c r="I41" i="2"/>
  <c r="M40" i="2"/>
  <c r="K40" i="2"/>
  <c r="L40" i="2" s="1"/>
  <c r="J40" i="2"/>
  <c r="I40" i="2"/>
  <c r="M39" i="2"/>
  <c r="K39" i="2"/>
  <c r="J39" i="2"/>
  <c r="I39" i="2"/>
  <c r="M38" i="2"/>
  <c r="K38" i="2"/>
  <c r="J38" i="2"/>
  <c r="I38" i="2"/>
  <c r="M37" i="2"/>
  <c r="K37" i="2"/>
  <c r="J37" i="2"/>
  <c r="I37" i="2"/>
  <c r="M36" i="2"/>
  <c r="K36" i="2"/>
  <c r="L36" i="2" s="1"/>
  <c r="J36" i="2"/>
  <c r="I36" i="2"/>
  <c r="M35" i="2"/>
  <c r="K35" i="2"/>
  <c r="J35" i="2"/>
  <c r="I35" i="2"/>
  <c r="M34" i="2"/>
  <c r="K34" i="2"/>
  <c r="J34" i="2"/>
  <c r="I34" i="2"/>
  <c r="M33" i="2"/>
  <c r="K33" i="2"/>
  <c r="J33" i="2"/>
  <c r="I33" i="2"/>
  <c r="M32" i="2"/>
  <c r="K32" i="2"/>
  <c r="L32" i="2" s="1"/>
  <c r="J32" i="2"/>
  <c r="I32" i="2"/>
  <c r="M31" i="2"/>
  <c r="K31" i="2"/>
  <c r="J31" i="2"/>
  <c r="I31" i="2"/>
  <c r="M30" i="2"/>
  <c r="K30" i="2"/>
  <c r="J30" i="2"/>
  <c r="I30" i="2"/>
  <c r="M29" i="2"/>
  <c r="K29" i="2"/>
  <c r="J29" i="2"/>
  <c r="I29" i="2"/>
  <c r="M28" i="2"/>
  <c r="K28" i="2"/>
  <c r="L28" i="2" s="1"/>
  <c r="J28" i="2"/>
  <c r="I28" i="2"/>
  <c r="M27" i="2"/>
  <c r="K27" i="2"/>
  <c r="J27" i="2"/>
  <c r="I27" i="2"/>
  <c r="M26" i="2"/>
  <c r="K26" i="2"/>
  <c r="J26" i="2"/>
  <c r="I26" i="2"/>
  <c r="M25" i="2"/>
  <c r="K25" i="2"/>
  <c r="J25" i="2"/>
  <c r="I25" i="2"/>
  <c r="M24" i="2"/>
  <c r="K24" i="2"/>
  <c r="L24" i="2" s="1"/>
  <c r="J24" i="2"/>
  <c r="I24" i="2"/>
  <c r="M23" i="2"/>
  <c r="K23" i="2"/>
  <c r="J23" i="2"/>
  <c r="I23" i="2"/>
  <c r="M22" i="2"/>
  <c r="K22" i="2"/>
  <c r="J22" i="2"/>
  <c r="I22" i="2"/>
  <c r="M21" i="2"/>
  <c r="K21" i="2"/>
  <c r="J21" i="2"/>
  <c r="I21" i="2"/>
  <c r="M20" i="2"/>
  <c r="K20" i="2"/>
  <c r="L20" i="2" s="1"/>
  <c r="J20" i="2"/>
  <c r="I20" i="2"/>
  <c r="M19" i="2"/>
  <c r="K19" i="2"/>
  <c r="J19" i="2"/>
  <c r="I19" i="2"/>
  <c r="M18" i="2"/>
  <c r="K18" i="2"/>
  <c r="J18" i="2"/>
  <c r="I18" i="2"/>
  <c r="M17" i="2"/>
  <c r="K17" i="2"/>
  <c r="J17" i="2"/>
  <c r="I17" i="2"/>
  <c r="M16" i="2"/>
  <c r="K16" i="2"/>
  <c r="L16" i="2" s="1"/>
  <c r="J16" i="2"/>
  <c r="I16" i="2"/>
  <c r="M15" i="2"/>
  <c r="K15" i="2"/>
  <c r="J15" i="2"/>
  <c r="I15" i="2"/>
  <c r="M14" i="2"/>
  <c r="K14" i="2"/>
  <c r="J14" i="2"/>
  <c r="I14" i="2"/>
  <c r="M13" i="2"/>
  <c r="K13" i="2"/>
  <c r="J13" i="2"/>
  <c r="I13" i="2"/>
  <c r="M12" i="2"/>
  <c r="K12" i="2"/>
  <c r="L12" i="2" s="1"/>
  <c r="J12" i="2"/>
  <c r="I12" i="2"/>
  <c r="M11" i="2"/>
  <c r="K11" i="2"/>
  <c r="J11" i="2"/>
  <c r="I11" i="2"/>
  <c r="M10" i="2"/>
  <c r="K10" i="2"/>
  <c r="J10" i="2"/>
  <c r="I10" i="2"/>
  <c r="M9" i="2"/>
  <c r="K9" i="2"/>
  <c r="J9" i="2"/>
  <c r="I9" i="2"/>
  <c r="M8" i="2"/>
  <c r="K8" i="2"/>
  <c r="L8" i="2" s="1"/>
  <c r="J8" i="2"/>
  <c r="I8" i="2"/>
  <c r="M7" i="2"/>
  <c r="K7" i="2"/>
  <c r="J7" i="2"/>
  <c r="I7" i="2"/>
  <c r="M6" i="2"/>
  <c r="K6" i="2"/>
  <c r="J6" i="2"/>
  <c r="I6" i="2"/>
  <c r="M5" i="2"/>
  <c r="K5" i="2"/>
  <c r="J5" i="2"/>
  <c r="I5" i="2"/>
  <c r="M4" i="2"/>
  <c r="K4" i="2"/>
  <c r="L4" i="2" s="1"/>
  <c r="J4" i="2"/>
  <c r="I4" i="2"/>
  <c r="M3" i="2"/>
  <c r="K3" i="2"/>
  <c r="J3" i="2"/>
  <c r="I3" i="2"/>
  <c r="H71" i="36"/>
  <c r="G71" i="36"/>
  <c r="E71" i="36"/>
  <c r="C71" i="36"/>
  <c r="H70" i="36"/>
  <c r="G70" i="36"/>
  <c r="E70" i="36"/>
  <c r="C70" i="36"/>
  <c r="H69" i="36"/>
  <c r="G69" i="36"/>
  <c r="E69" i="36"/>
  <c r="C69" i="36"/>
  <c r="H68" i="36"/>
  <c r="G68" i="36"/>
  <c r="E68" i="36"/>
  <c r="C68" i="36"/>
  <c r="H67" i="36"/>
  <c r="G67" i="36"/>
  <c r="E67" i="36"/>
  <c r="C67" i="36"/>
  <c r="H66" i="36"/>
  <c r="G66" i="36"/>
  <c r="E66" i="36"/>
  <c r="C66" i="36"/>
  <c r="H65" i="36"/>
  <c r="G65" i="36"/>
  <c r="E65" i="36"/>
  <c r="C65" i="36"/>
  <c r="H64" i="36"/>
  <c r="G64" i="36"/>
  <c r="E64" i="36"/>
  <c r="C64" i="36"/>
  <c r="H63" i="36"/>
  <c r="G63" i="36"/>
  <c r="E63" i="36"/>
  <c r="C63" i="36"/>
  <c r="H62" i="36"/>
  <c r="G62" i="36"/>
  <c r="E62" i="36"/>
  <c r="C62" i="36"/>
  <c r="H61" i="36"/>
  <c r="G61" i="36"/>
  <c r="E61" i="36"/>
  <c r="C61" i="36"/>
  <c r="H60" i="36"/>
  <c r="G60" i="36"/>
  <c r="E60" i="36"/>
  <c r="C60" i="36"/>
  <c r="H59" i="36"/>
  <c r="G59" i="36"/>
  <c r="E59" i="36"/>
  <c r="C59" i="36"/>
  <c r="H58" i="36"/>
  <c r="G58" i="36"/>
  <c r="E58" i="36"/>
  <c r="C58" i="36"/>
  <c r="H57" i="36"/>
  <c r="G57" i="36"/>
  <c r="E57" i="36"/>
  <c r="C57" i="36"/>
  <c r="H56" i="36"/>
  <c r="G56" i="36"/>
  <c r="E56" i="36"/>
  <c r="C56" i="36"/>
  <c r="H55" i="36"/>
  <c r="G55" i="36"/>
  <c r="E55" i="36"/>
  <c r="C55" i="36"/>
  <c r="H54" i="36"/>
  <c r="G54" i="36"/>
  <c r="E54" i="36"/>
  <c r="C54" i="36"/>
  <c r="H53" i="36"/>
  <c r="G53" i="36"/>
  <c r="E53" i="36"/>
  <c r="C53" i="36"/>
  <c r="H52" i="36"/>
  <c r="G52" i="36"/>
  <c r="E52" i="36"/>
  <c r="C52" i="36"/>
  <c r="H51" i="36"/>
  <c r="G51" i="36"/>
  <c r="E51" i="36"/>
  <c r="C51" i="36"/>
  <c r="H50" i="36"/>
  <c r="G50" i="36"/>
  <c r="E50" i="36"/>
  <c r="C50" i="36"/>
  <c r="H49" i="36"/>
  <c r="G49" i="36"/>
  <c r="E49" i="36"/>
  <c r="C49" i="36"/>
  <c r="H48" i="36"/>
  <c r="G48" i="36"/>
  <c r="E48" i="36"/>
  <c r="C48" i="36"/>
  <c r="H47" i="36"/>
  <c r="G47" i="36"/>
  <c r="E47" i="36"/>
  <c r="C47" i="36"/>
  <c r="H46" i="36"/>
  <c r="G46" i="36"/>
  <c r="E46" i="36"/>
  <c r="C46" i="36"/>
  <c r="H45" i="36"/>
  <c r="G45" i="36"/>
  <c r="E45" i="36"/>
  <c r="C45" i="36"/>
  <c r="H44" i="36"/>
  <c r="G44" i="36"/>
  <c r="E44" i="36"/>
  <c r="C44" i="36"/>
  <c r="H43" i="36"/>
  <c r="G43" i="36"/>
  <c r="E43" i="36"/>
  <c r="C43" i="36"/>
  <c r="H42" i="36"/>
  <c r="G42" i="36"/>
  <c r="E42" i="36"/>
  <c r="C42" i="36"/>
  <c r="H41" i="36"/>
  <c r="G41" i="36"/>
  <c r="E41" i="36"/>
  <c r="C41" i="36"/>
  <c r="H40" i="36"/>
  <c r="G40" i="36"/>
  <c r="E40" i="36"/>
  <c r="C40" i="36"/>
  <c r="H39" i="36"/>
  <c r="G39" i="36"/>
  <c r="E39" i="36"/>
  <c r="C39" i="36"/>
  <c r="H38" i="36"/>
  <c r="G38" i="36"/>
  <c r="E38" i="36"/>
  <c r="C38" i="36"/>
  <c r="H37" i="36"/>
  <c r="G37" i="36"/>
  <c r="E37" i="36"/>
  <c r="C37" i="36"/>
  <c r="H36" i="36"/>
  <c r="G36" i="36"/>
  <c r="E36" i="36"/>
  <c r="C36" i="36"/>
  <c r="H35" i="36"/>
  <c r="G35" i="36"/>
  <c r="E35" i="36"/>
  <c r="C35" i="36"/>
  <c r="H34" i="36"/>
  <c r="G34" i="36"/>
  <c r="E34" i="36"/>
  <c r="C34" i="36"/>
  <c r="H33" i="36"/>
  <c r="G33" i="36"/>
  <c r="E33" i="36"/>
  <c r="C33" i="36"/>
  <c r="H32" i="36"/>
  <c r="G32" i="36"/>
  <c r="E32" i="36"/>
  <c r="C32" i="36"/>
  <c r="H31" i="36"/>
  <c r="G31" i="36"/>
  <c r="E31" i="36"/>
  <c r="C31" i="36"/>
  <c r="H30" i="36"/>
  <c r="G30" i="36"/>
  <c r="E30" i="36"/>
  <c r="C30" i="36"/>
  <c r="H29" i="36"/>
  <c r="G29" i="36"/>
  <c r="E29" i="36"/>
  <c r="C29" i="36"/>
  <c r="H28" i="36"/>
  <c r="G28" i="36"/>
  <c r="E28" i="36"/>
  <c r="C28" i="36"/>
  <c r="H27" i="36"/>
  <c r="G27" i="36"/>
  <c r="E27" i="36"/>
  <c r="C27" i="36"/>
  <c r="H26" i="36"/>
  <c r="G26" i="36"/>
  <c r="E26" i="36"/>
  <c r="C26" i="36"/>
  <c r="H25" i="36"/>
  <c r="G25" i="36"/>
  <c r="E25" i="36"/>
  <c r="C25" i="36"/>
  <c r="H24" i="36"/>
  <c r="G24" i="36"/>
  <c r="E24" i="36"/>
  <c r="C24" i="36"/>
  <c r="H23" i="36"/>
  <c r="G23" i="36"/>
  <c r="E23" i="36"/>
  <c r="C23" i="36"/>
  <c r="H22" i="36"/>
  <c r="G22" i="36"/>
  <c r="E22" i="36"/>
  <c r="C22" i="36"/>
  <c r="H21" i="36"/>
  <c r="G21" i="36"/>
  <c r="E21" i="36"/>
  <c r="C21" i="36"/>
  <c r="H20" i="36"/>
  <c r="G20" i="36"/>
  <c r="E20" i="36"/>
  <c r="C20" i="36"/>
  <c r="H19" i="36"/>
  <c r="G19" i="36"/>
  <c r="E19" i="36"/>
  <c r="C19" i="36"/>
  <c r="H18" i="36"/>
  <c r="G18" i="36"/>
  <c r="E18" i="36"/>
  <c r="C18" i="36"/>
  <c r="H17" i="36"/>
  <c r="G17" i="36"/>
  <c r="E17" i="36"/>
  <c r="C17" i="36"/>
  <c r="H16" i="36"/>
  <c r="G16" i="36"/>
  <c r="E16" i="36"/>
  <c r="C16" i="36"/>
  <c r="H15" i="36"/>
  <c r="G15" i="36"/>
  <c r="E15" i="36"/>
  <c r="C15" i="36"/>
  <c r="H14" i="36"/>
  <c r="G14" i="36"/>
  <c r="E14" i="36"/>
  <c r="C14" i="36"/>
  <c r="H13" i="36"/>
  <c r="G13" i="36"/>
  <c r="E13" i="36"/>
  <c r="C13" i="36"/>
  <c r="H12" i="36"/>
  <c r="G12" i="36"/>
  <c r="E12" i="36"/>
  <c r="C12" i="36"/>
  <c r="H11" i="36"/>
  <c r="G11" i="36"/>
  <c r="E11" i="36"/>
  <c r="C11" i="36"/>
  <c r="H10" i="36"/>
  <c r="G10" i="36"/>
  <c r="E10" i="36"/>
  <c r="C10" i="36"/>
  <c r="H9" i="36"/>
  <c r="G9" i="36"/>
  <c r="E9" i="36"/>
  <c r="C9" i="36"/>
  <c r="H8" i="36"/>
  <c r="G8" i="36"/>
  <c r="E8" i="36"/>
  <c r="C8" i="36"/>
  <c r="H7" i="36"/>
  <c r="G7" i="36"/>
  <c r="E7" i="36"/>
  <c r="C7" i="36"/>
  <c r="H6" i="36"/>
  <c r="G6" i="36"/>
  <c r="E6" i="36"/>
  <c r="C6" i="36"/>
  <c r="H5" i="36"/>
  <c r="G5" i="36"/>
  <c r="E5" i="36"/>
  <c r="C5" i="36"/>
  <c r="H4" i="36"/>
  <c r="G4" i="36"/>
  <c r="E4" i="36"/>
  <c r="C4" i="36"/>
  <c r="H3" i="36"/>
  <c r="G3" i="36"/>
  <c r="E3" i="36"/>
  <c r="C3" i="36"/>
  <c r="H2" i="36"/>
  <c r="G2" i="36"/>
  <c r="E2" i="36"/>
  <c r="C2" i="36"/>
  <c r="L84" i="5" l="1"/>
  <c r="L16" i="17"/>
  <c r="L28" i="17"/>
  <c r="L40" i="17"/>
  <c r="L52" i="17"/>
  <c r="L64" i="17"/>
  <c r="L76" i="17"/>
  <c r="L8" i="18"/>
  <c r="L20" i="18"/>
  <c r="L32" i="18"/>
  <c r="L44" i="18"/>
  <c r="L56" i="18"/>
  <c r="L68" i="18"/>
  <c r="L80" i="18"/>
  <c r="L4" i="18"/>
  <c r="L16" i="18"/>
  <c r="L28" i="18"/>
  <c r="L4" i="24"/>
  <c r="L16" i="24"/>
  <c r="L28" i="24"/>
  <c r="L40" i="24"/>
  <c r="L52" i="24"/>
  <c r="L64" i="24"/>
  <c r="L8" i="24"/>
  <c r="L20" i="24"/>
  <c r="L32" i="24"/>
  <c r="L44" i="24"/>
  <c r="L56" i="24"/>
  <c r="L68" i="24"/>
  <c r="M8" i="30"/>
  <c r="M20" i="30"/>
  <c r="M32" i="30"/>
  <c r="M44" i="30"/>
  <c r="M56" i="30"/>
  <c r="M68" i="30"/>
  <c r="M80" i="30"/>
  <c r="M4" i="30"/>
  <c r="L40" i="18"/>
  <c r="L52" i="18"/>
  <c r="L64" i="18"/>
  <c r="L76" i="18"/>
  <c r="L80" i="24"/>
  <c r="L7" i="21"/>
  <c r="L64" i="5"/>
  <c r="L76" i="5"/>
  <c r="L88" i="5"/>
  <c r="M16" i="30"/>
  <c r="M28" i="30"/>
  <c r="M40" i="30"/>
  <c r="M52" i="30"/>
  <c r="M64" i="30"/>
  <c r="L12" i="17"/>
  <c r="L24" i="17"/>
  <c r="L36" i="17"/>
  <c r="L48" i="17"/>
  <c r="L60" i="17"/>
  <c r="L72" i="17"/>
  <c r="L84" i="17"/>
  <c r="L8" i="26"/>
  <c r="L20" i="26"/>
  <c r="L32" i="26"/>
  <c r="L44" i="26"/>
  <c r="L56" i="26"/>
  <c r="L68" i="26"/>
  <c r="L80" i="26"/>
  <c r="L76" i="24"/>
  <c r="M76" i="30"/>
  <c r="L4" i="26"/>
  <c r="L16" i="26"/>
  <c r="L28" i="26"/>
  <c r="L40" i="26"/>
  <c r="L52" i="26"/>
  <c r="L64" i="26"/>
  <c r="L76" i="26"/>
  <c r="L88" i="17"/>
  <c r="L3" i="23"/>
  <c r="L13" i="23"/>
  <c r="L17" i="23"/>
  <c r="L11" i="21"/>
  <c r="L21" i="23"/>
  <c r="L4" i="3"/>
  <c r="L8" i="3"/>
  <c r="L12" i="3"/>
  <c r="L48" i="3"/>
  <c r="L52" i="3"/>
  <c r="L56" i="3"/>
  <c r="L60" i="3"/>
  <c r="L64" i="3"/>
  <c r="L68" i="3"/>
  <c r="L72" i="3"/>
  <c r="L76" i="3"/>
  <c r="L80" i="3"/>
  <c r="L27" i="23"/>
  <c r="L24" i="23"/>
  <c r="L25" i="23"/>
  <c r="L7" i="23"/>
  <c r="L6" i="17"/>
  <c r="L10" i="17"/>
  <c r="L14" i="17"/>
  <c r="L18" i="17"/>
  <c r="L22" i="17"/>
  <c r="L26" i="17"/>
  <c r="L30" i="17"/>
  <c r="L34" i="17"/>
  <c r="L38" i="17"/>
  <c r="L42" i="17"/>
  <c r="L46" i="17"/>
  <c r="L50" i="17"/>
  <c r="L54" i="17"/>
  <c r="L58" i="17"/>
  <c r="L62" i="17"/>
  <c r="L66" i="17"/>
  <c r="L70" i="17"/>
  <c r="L74" i="17"/>
  <c r="L78" i="17"/>
  <c r="L82" i="17"/>
  <c r="L86" i="17"/>
  <c r="L90" i="17"/>
  <c r="L3" i="2"/>
  <c r="L7" i="2"/>
  <c r="L11" i="2"/>
  <c r="L15" i="2"/>
  <c r="L19" i="2"/>
  <c r="L3" i="17"/>
  <c r="L7" i="17"/>
  <c r="L11" i="17"/>
  <c r="L15" i="17"/>
  <c r="L19" i="17"/>
  <c r="L23" i="17"/>
  <c r="L27" i="17"/>
  <c r="L31" i="17"/>
  <c r="L35" i="17"/>
  <c r="L39" i="17"/>
  <c r="L43" i="17"/>
  <c r="L47" i="17"/>
  <c r="L51" i="17"/>
  <c r="L55" i="17"/>
  <c r="L59" i="17"/>
  <c r="L63" i="17"/>
  <c r="L67" i="17"/>
  <c r="L71" i="17"/>
  <c r="L75" i="17"/>
  <c r="L79" i="17"/>
  <c r="M3" i="30"/>
  <c r="M7" i="30"/>
  <c r="M11" i="30"/>
  <c r="M15" i="30"/>
  <c r="M19" i="30"/>
  <c r="M23" i="30"/>
  <c r="M27" i="30"/>
  <c r="M31" i="30"/>
  <c r="M35" i="30"/>
  <c r="M39" i="30"/>
  <c r="M43" i="30"/>
  <c r="M47" i="30"/>
  <c r="M51" i="30"/>
  <c r="M55" i="30"/>
  <c r="M59" i="30"/>
  <c r="M63" i="30"/>
  <c r="M67" i="30"/>
  <c r="M71" i="30"/>
  <c r="M75" i="30"/>
  <c r="M79" i="30"/>
  <c r="M83" i="30"/>
  <c r="L23" i="2"/>
  <c r="L27" i="2"/>
  <c r="L31" i="2"/>
  <c r="L35" i="2"/>
  <c r="L39" i="2"/>
  <c r="L43" i="2"/>
  <c r="L47" i="2"/>
  <c r="L51" i="2"/>
  <c r="L55" i="2"/>
  <c r="L59" i="2"/>
  <c r="L63" i="2"/>
  <c r="L67" i="2"/>
  <c r="L71" i="2"/>
  <c r="L75" i="2"/>
  <c r="L3" i="5"/>
  <c r="L7" i="5"/>
  <c r="L11" i="5"/>
  <c r="L15" i="5"/>
  <c r="L19" i="5"/>
  <c r="L6" i="5"/>
  <c r="L10" i="5"/>
  <c r="L14" i="5"/>
  <c r="L18" i="5"/>
  <c r="L22" i="5"/>
  <c r="L26" i="5"/>
  <c r="L30" i="5"/>
  <c r="L34" i="5"/>
  <c r="L38" i="5"/>
  <c r="L42" i="5"/>
  <c r="L46" i="5"/>
  <c r="L50" i="5"/>
  <c r="L54" i="5"/>
  <c r="L58" i="5"/>
  <c r="L62" i="5"/>
  <c r="L66" i="5"/>
  <c r="L70" i="5"/>
  <c r="L74" i="5"/>
  <c r="L78" i="5"/>
  <c r="L82" i="5"/>
  <c r="L86" i="5"/>
  <c r="L90" i="5"/>
  <c r="L5" i="5"/>
  <c r="L9" i="5"/>
  <c r="L13" i="5"/>
  <c r="L17" i="5"/>
  <c r="L21" i="5"/>
  <c r="L5" i="17"/>
  <c r="L9" i="17"/>
  <c r="L13" i="17"/>
  <c r="L17" i="17"/>
  <c r="L21" i="17"/>
  <c r="L25" i="17"/>
  <c r="L29" i="17"/>
  <c r="L33" i="17"/>
  <c r="L37" i="17"/>
  <c r="L41" i="17"/>
  <c r="L45" i="17"/>
  <c r="L49" i="17"/>
  <c r="L53" i="17"/>
  <c r="L57" i="17"/>
  <c r="L61" i="17"/>
  <c r="L65" i="17"/>
  <c r="L69" i="17"/>
  <c r="L73" i="17"/>
  <c r="L77" i="17"/>
  <c r="L81" i="17"/>
  <c r="L17" i="24"/>
  <c r="L25" i="24"/>
  <c r="L33" i="24"/>
  <c r="L41" i="24"/>
  <c r="L53" i="24"/>
  <c r="L57" i="24"/>
  <c r="L69" i="24"/>
  <c r="L73" i="24"/>
  <c r="L77" i="24"/>
  <c r="L81" i="24"/>
  <c r="L6" i="24"/>
  <c r="L10" i="24"/>
  <c r="L18" i="24"/>
  <c r="L5" i="24"/>
  <c r="L9" i="24"/>
  <c r="L13" i="24"/>
  <c r="L21" i="24"/>
  <c r="L29" i="24"/>
  <c r="L37" i="24"/>
  <c r="L45" i="24"/>
  <c r="L49" i="24"/>
  <c r="L61" i="24"/>
  <c r="L65" i="24"/>
  <c r="L14" i="24"/>
  <c r="L22" i="24"/>
  <c r="L26" i="24"/>
  <c r="L30" i="24"/>
  <c r="L34" i="24"/>
  <c r="L38" i="24"/>
  <c r="L42" i="24"/>
  <c r="L46" i="24"/>
  <c r="L50" i="24"/>
  <c r="L54" i="24"/>
  <c r="L58" i="24"/>
  <c r="L62" i="24"/>
  <c r="L66" i="24"/>
  <c r="L33" i="3"/>
  <c r="L37" i="3"/>
  <c r="L41" i="3"/>
  <c r="L45" i="3"/>
  <c r="L49" i="3"/>
  <c r="L53" i="3"/>
  <c r="L57" i="3"/>
  <c r="L61" i="3"/>
  <c r="L14" i="3"/>
  <c r="L18" i="3"/>
  <c r="L22" i="3"/>
  <c r="L26" i="3"/>
  <c r="L30" i="3"/>
  <c r="L34" i="3"/>
  <c r="L38" i="3"/>
  <c r="L42" i="3"/>
  <c r="L46" i="3"/>
  <c r="L5" i="3"/>
  <c r="L9" i="3"/>
  <c r="L13" i="3"/>
  <c r="L16" i="3"/>
  <c r="L20" i="3"/>
  <c r="L24" i="3"/>
  <c r="L28" i="3"/>
  <c r="L50" i="3"/>
  <c r="L54" i="3"/>
  <c r="L58" i="3"/>
  <c r="L65" i="3"/>
  <c r="L69" i="3"/>
  <c r="L73" i="3"/>
  <c r="L77" i="3"/>
  <c r="L81" i="3"/>
  <c r="L3" i="24"/>
  <c r="L7" i="24"/>
  <c r="L11" i="24"/>
  <c r="L15" i="24"/>
  <c r="L19" i="24"/>
  <c r="L23" i="24"/>
  <c r="L27" i="24"/>
  <c r="L31" i="24"/>
  <c r="L35" i="24"/>
  <c r="L39" i="24"/>
  <c r="L43" i="24"/>
  <c r="L47" i="24"/>
  <c r="L51" i="24"/>
  <c r="L55" i="24"/>
  <c r="L59" i="24"/>
  <c r="L63" i="24"/>
  <c r="L67" i="24"/>
  <c r="M5" i="30"/>
  <c r="M9" i="30"/>
  <c r="M13" i="30"/>
  <c r="M17" i="30"/>
  <c r="M21" i="30"/>
  <c r="M25" i="30"/>
  <c r="M29" i="30"/>
  <c r="M33" i="30"/>
  <c r="M37" i="30"/>
  <c r="M41" i="30"/>
  <c r="M45" i="30"/>
  <c r="M49" i="30"/>
  <c r="M53" i="30"/>
  <c r="M57" i="30"/>
  <c r="M61" i="30"/>
  <c r="M65" i="30"/>
  <c r="M69" i="30"/>
  <c r="M73" i="30"/>
  <c r="M77" i="30"/>
  <c r="M81" i="30"/>
  <c r="L6" i="3"/>
  <c r="L10" i="3"/>
  <c r="L17" i="3"/>
  <c r="L21" i="3"/>
  <c r="L25" i="3"/>
  <c r="L29" i="3"/>
  <c r="L32" i="3"/>
  <c r="L36" i="3"/>
  <c r="L40" i="3"/>
  <c r="L44" i="3"/>
  <c r="L62" i="3"/>
  <c r="L66" i="3"/>
  <c r="L70" i="3"/>
  <c r="L74" i="3"/>
  <c r="L78" i="3"/>
  <c r="L82" i="3"/>
  <c r="M6" i="30"/>
  <c r="M10" i="30"/>
  <c r="M14" i="30"/>
  <c r="M18" i="30"/>
  <c r="M22" i="30"/>
  <c r="M26" i="30"/>
  <c r="M30" i="30"/>
  <c r="M34" i="30"/>
  <c r="M38" i="30"/>
  <c r="M42" i="30"/>
  <c r="M46" i="30"/>
  <c r="M50" i="30"/>
  <c r="M54" i="30"/>
  <c r="M58" i="30"/>
  <c r="M62" i="30"/>
  <c r="M66" i="30"/>
  <c r="M70" i="30"/>
  <c r="M74" i="30"/>
  <c r="M78" i="30"/>
  <c r="M82" i="30"/>
  <c r="L23" i="5"/>
  <c r="L27" i="5"/>
  <c r="L31" i="5"/>
  <c r="L35" i="5"/>
  <c r="L39" i="5"/>
  <c r="L43" i="5"/>
  <c r="L47" i="5"/>
  <c r="L51" i="5"/>
  <c r="L55" i="5"/>
  <c r="L59" i="5"/>
  <c r="L63" i="5"/>
  <c r="L67" i="5"/>
  <c r="L71" i="5"/>
  <c r="L75" i="5"/>
  <c r="L79" i="5"/>
  <c r="L83" i="5"/>
  <c r="L87" i="5"/>
  <c r="L91" i="5"/>
  <c r="L25" i="5"/>
  <c r="L29" i="5"/>
  <c r="L33" i="5"/>
  <c r="L37" i="5"/>
  <c r="L41" i="5"/>
  <c r="L45" i="5"/>
  <c r="L49" i="5"/>
  <c r="L53" i="5"/>
  <c r="L57" i="5"/>
  <c r="L61" i="5"/>
  <c r="L65" i="5"/>
  <c r="L69" i="5"/>
  <c r="L73" i="5"/>
  <c r="L77" i="5"/>
  <c r="L81" i="5"/>
  <c r="L85" i="5"/>
  <c r="L89" i="5"/>
  <c r="L5" i="18"/>
  <c r="L9" i="18"/>
  <c r="L13" i="18"/>
  <c r="L17" i="18"/>
  <c r="L21" i="18"/>
  <c r="L25" i="18"/>
  <c r="L29" i="18"/>
  <c r="L33" i="18"/>
  <c r="L37" i="18"/>
  <c r="L41" i="18"/>
  <c r="L45" i="18"/>
  <c r="L49" i="18"/>
  <c r="L53" i="18"/>
  <c r="L57" i="18"/>
  <c r="L61" i="18"/>
  <c r="L65" i="18"/>
  <c r="L69" i="18"/>
  <c r="L73" i="18"/>
  <c r="L77" i="18"/>
  <c r="L81" i="18"/>
  <c r="L6" i="18"/>
  <c r="L10" i="18"/>
  <c r="L14" i="18"/>
  <c r="L18" i="18"/>
  <c r="L22" i="18"/>
  <c r="L26" i="18"/>
  <c r="L30" i="18"/>
  <c r="L34" i="18"/>
  <c r="L38" i="18"/>
  <c r="L42" i="18"/>
  <c r="L46" i="18"/>
  <c r="L50" i="18"/>
  <c r="L54" i="18"/>
  <c r="L58" i="18"/>
  <c r="L62" i="18"/>
  <c r="L66" i="18"/>
  <c r="L70" i="18"/>
  <c r="L74" i="18"/>
  <c r="L78" i="18"/>
  <c r="L82" i="18"/>
  <c r="L3" i="18"/>
  <c r="L7" i="18"/>
  <c r="L11" i="18"/>
  <c r="L15" i="18"/>
  <c r="L19" i="18"/>
  <c r="L23" i="18"/>
  <c r="L27" i="18"/>
  <c r="L31" i="18"/>
  <c r="L35" i="18"/>
  <c r="L39" i="18"/>
  <c r="L43" i="18"/>
  <c r="L47" i="18"/>
  <c r="L51" i="18"/>
  <c r="L55" i="18"/>
  <c r="L59" i="18"/>
  <c r="L63" i="18"/>
  <c r="L67" i="18"/>
  <c r="L71" i="18"/>
  <c r="L75" i="18"/>
  <c r="L79" i="18"/>
  <c r="L83" i="18"/>
  <c r="L83" i="17"/>
  <c r="L87" i="17"/>
  <c r="L85" i="17"/>
  <c r="L89" i="17"/>
  <c r="L91" i="17"/>
  <c r="L5" i="26"/>
  <c r="L9" i="26"/>
  <c r="L13" i="26"/>
  <c r="L17" i="26"/>
  <c r="L21" i="26"/>
  <c r="L25" i="26"/>
  <c r="L29" i="26"/>
  <c r="L33" i="26"/>
  <c r="L37" i="26"/>
  <c r="L41" i="26"/>
  <c r="L45" i="26"/>
  <c r="L49" i="26"/>
  <c r="L53" i="26"/>
  <c r="L57" i="26"/>
  <c r="L61" i="26"/>
  <c r="L65" i="26"/>
  <c r="L69" i="26"/>
  <c r="L73" i="26"/>
  <c r="L77" i="26"/>
  <c r="L81" i="26"/>
  <c r="L6" i="26"/>
  <c r="L10" i="26"/>
  <c r="L14" i="26"/>
  <c r="L18" i="26"/>
  <c r="L22" i="26"/>
  <c r="L26" i="26"/>
  <c r="L30" i="26"/>
  <c r="L34" i="26"/>
  <c r="L38" i="26"/>
  <c r="L42" i="26"/>
  <c r="L46" i="26"/>
  <c r="L50" i="26"/>
  <c r="L54" i="26"/>
  <c r="L58" i="26"/>
  <c r="L62" i="26"/>
  <c r="L66" i="26"/>
  <c r="L70" i="26"/>
  <c r="L74" i="26"/>
  <c r="L78" i="26"/>
  <c r="L82" i="26"/>
  <c r="L3" i="26"/>
  <c r="L7" i="26"/>
  <c r="L11" i="26"/>
  <c r="L15" i="26"/>
  <c r="L19" i="26"/>
  <c r="L23" i="26"/>
  <c r="L27" i="26"/>
  <c r="L31" i="26"/>
  <c r="L35" i="26"/>
  <c r="L39" i="26"/>
  <c r="L43" i="26"/>
  <c r="L47" i="26"/>
  <c r="L51" i="26"/>
  <c r="L55" i="26"/>
  <c r="L59" i="26"/>
  <c r="L63" i="26"/>
  <c r="L67" i="26"/>
  <c r="L71" i="26"/>
  <c r="L75" i="26"/>
  <c r="L79" i="26"/>
  <c r="L83" i="26"/>
  <c r="M84" i="25"/>
  <c r="I84" i="25"/>
  <c r="L70" i="24"/>
  <c r="L74" i="24"/>
  <c r="L78" i="24"/>
  <c r="L82" i="24"/>
  <c r="L71" i="24"/>
  <c r="L75" i="24"/>
  <c r="L79" i="24"/>
  <c r="L83" i="24"/>
  <c r="L5" i="21"/>
  <c r="L9" i="21"/>
  <c r="L13" i="21"/>
  <c r="L17" i="21"/>
  <c r="L21" i="21"/>
  <c r="L25" i="21"/>
  <c r="L79" i="2"/>
  <c r="L83" i="2"/>
  <c r="L87" i="2"/>
  <c r="L91" i="2"/>
  <c r="L4" i="23"/>
  <c r="L8" i="23"/>
  <c r="L10" i="23"/>
  <c r="L14" i="23"/>
  <c r="L18" i="23"/>
  <c r="L22" i="23"/>
  <c r="L5" i="23"/>
  <c r="L9" i="23"/>
  <c r="L11" i="23"/>
  <c r="L15" i="23"/>
  <c r="L19" i="23"/>
  <c r="L23" i="23"/>
  <c r="L6" i="23"/>
  <c r="L12" i="23"/>
  <c r="L16" i="23"/>
  <c r="L20" i="23"/>
  <c r="L26" i="23"/>
  <c r="K84" i="25"/>
  <c r="L84" i="25" s="1"/>
  <c r="L3" i="3"/>
  <c r="L11" i="3"/>
  <c r="L19" i="3"/>
  <c r="L27" i="3"/>
  <c r="L35" i="3"/>
  <c r="L43" i="3"/>
  <c r="L51" i="3"/>
  <c r="L59" i="3"/>
  <c r="L67" i="3"/>
  <c r="L75" i="3"/>
  <c r="L83" i="3"/>
  <c r="L7" i="3"/>
  <c r="L15" i="3"/>
  <c r="L23" i="3"/>
  <c r="L31" i="3"/>
  <c r="L39" i="3"/>
  <c r="L47" i="3"/>
  <c r="L55" i="3"/>
  <c r="L63" i="3"/>
  <c r="L71" i="3"/>
  <c r="L79" i="3"/>
  <c r="L6" i="21"/>
  <c r="L10" i="21"/>
  <c r="L14" i="21"/>
  <c r="L18" i="21"/>
  <c r="L22" i="21"/>
  <c r="L26" i="21"/>
  <c r="L15" i="21"/>
  <c r="L19" i="21"/>
  <c r="L23" i="21"/>
  <c r="L4" i="21"/>
  <c r="L8" i="21"/>
  <c r="L12" i="21"/>
  <c r="L16" i="21"/>
  <c r="L20" i="21"/>
  <c r="L24" i="21"/>
  <c r="L85" i="2"/>
  <c r="L89" i="2"/>
  <c r="L5" i="2"/>
  <c r="L9" i="2"/>
  <c r="L13" i="2"/>
  <c r="L17" i="2"/>
  <c r="L21" i="2"/>
  <c r="L25" i="2"/>
  <c r="L29" i="2"/>
  <c r="L33" i="2"/>
  <c r="L37" i="2"/>
  <c r="L41" i="2"/>
  <c r="L45" i="2"/>
  <c r="L49" i="2"/>
  <c r="L53" i="2"/>
  <c r="L57" i="2"/>
  <c r="L61" i="2"/>
  <c r="L65" i="2"/>
  <c r="L69" i="2"/>
  <c r="L73" i="2"/>
  <c r="L77" i="2"/>
  <c r="L81" i="2"/>
  <c r="L6" i="2"/>
  <c r="L10" i="2"/>
  <c r="L14" i="2"/>
  <c r="L18" i="2"/>
  <c r="L22" i="2"/>
  <c r="L26" i="2"/>
  <c r="L30" i="2"/>
  <c r="L34" i="2"/>
  <c r="L38" i="2"/>
  <c r="L42" i="2"/>
  <c r="L46" i="2"/>
  <c r="L50" i="2"/>
  <c r="L54" i="2"/>
  <c r="L58" i="2"/>
  <c r="L62" i="2"/>
  <c r="L66" i="2"/>
  <c r="L70" i="2"/>
  <c r="L74" i="2"/>
  <c r="L78" i="2"/>
  <c r="L82" i="2"/>
  <c r="L86" i="2"/>
  <c r="L90" i="2"/>
  <c r="L63" i="25" l="1"/>
  <c r="L64" i="25"/>
  <c r="L69" i="25"/>
  <c r="L37" i="25"/>
  <c r="L45" i="25"/>
  <c r="L66" i="25"/>
  <c r="L77" i="25"/>
  <c r="L79" i="25"/>
  <c r="L28" i="25"/>
  <c r="L61" i="25"/>
  <c r="L31" i="25"/>
  <c r="L34" i="25"/>
  <c r="L29" i="25"/>
  <c r="L3" i="25"/>
  <c r="L53" i="25"/>
  <c r="L13" i="25"/>
  <c r="L15" i="25"/>
  <c r="L80" i="25"/>
  <c r="L21" i="25"/>
  <c r="L47" i="25"/>
  <c r="L24" i="25"/>
  <c r="L48" i="25"/>
  <c r="L50" i="25"/>
  <c r="L30" i="25"/>
  <c r="L73" i="25"/>
  <c r="L57" i="25"/>
  <c r="L41" i="25"/>
  <c r="L25" i="25"/>
  <c r="L9" i="25"/>
  <c r="L75" i="25"/>
  <c r="L59" i="25"/>
  <c r="L43" i="25"/>
  <c r="L27" i="25"/>
  <c r="L11" i="25"/>
  <c r="L60" i="25"/>
  <c r="L12" i="25"/>
  <c r="L62" i="25"/>
  <c r="L22" i="25"/>
  <c r="L76" i="25"/>
  <c r="L40" i="25"/>
  <c r="L20" i="25"/>
  <c r="L78" i="25"/>
  <c r="L46" i="25"/>
  <c r="L26" i="25"/>
  <c r="L5" i="25"/>
  <c r="L71" i="25"/>
  <c r="L55" i="25"/>
  <c r="L39" i="25"/>
  <c r="L23" i="25"/>
  <c r="L7" i="25"/>
  <c r="L52" i="25"/>
  <c r="L8" i="25"/>
  <c r="L58" i="25"/>
  <c r="L18" i="25"/>
  <c r="L68" i="25"/>
  <c r="L36" i="25"/>
  <c r="L16" i="25"/>
  <c r="L74" i="25"/>
  <c r="L42" i="25"/>
  <c r="L10" i="25"/>
  <c r="L81" i="25"/>
  <c r="L65" i="25"/>
  <c r="L49" i="25"/>
  <c r="L33" i="25"/>
  <c r="L17" i="25"/>
  <c r="L83" i="25"/>
  <c r="L67" i="25"/>
  <c r="L51" i="25"/>
  <c r="L35" i="25"/>
  <c r="L19" i="25"/>
  <c r="L72" i="25"/>
  <c r="L44" i="25"/>
  <c r="L82" i="25"/>
  <c r="L54" i="25"/>
  <c r="L14" i="25"/>
  <c r="L56" i="25"/>
  <c r="L32" i="25"/>
  <c r="L4" i="25"/>
  <c r="L70" i="25"/>
  <c r="L38" i="25"/>
  <c r="L6" i="25"/>
</calcChain>
</file>

<file path=xl/sharedStrings.xml><?xml version="1.0" encoding="utf-8"?>
<sst xmlns="http://schemas.openxmlformats.org/spreadsheetml/2006/main" count="1666" uniqueCount="337">
  <si>
    <t>Aylar</t>
  </si>
  <si>
    <t>FAALİYET KODU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</si>
  <si>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</si>
  <si>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</si>
  <si>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</si>
  <si>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</si>
  <si>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</si>
  <si>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</si>
  <si>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</si>
  <si>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</si>
  <si>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</si>
  <si>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</si>
  <si>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</si>
  <si>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</si>
  <si>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</si>
  <si>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</si>
  <si>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</si>
  <si>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</si>
  <si>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</si>
  <si>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</si>
  <si>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</si>
  <si>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</si>
  <si>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</si>
  <si>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</si>
  <si>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</si>
  <si>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</si>
  <si>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</si>
  <si>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</si>
  <si>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</si>
  <si>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</si>
  <si>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</si>
  <si>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</si>
  <si>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</si>
  <si>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</si>
  <si>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</si>
  <si>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</si>
  <si>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</si>
  <si>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</si>
  <si>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</si>
  <si>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</si>
  <si>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</si>
  <si>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</si>
  <si>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</si>
  <si>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</si>
  <si>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</si>
  <si>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</si>
  <si>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</si>
  <si>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</si>
  <si>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</si>
  <si>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</si>
  <si>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</si>
  <si>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</si>
  <si>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</si>
  <si>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</si>
  <si>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</si>
  <si>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</si>
  <si>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</si>
  <si>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</si>
  <si>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</si>
  <si>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</si>
  <si>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</si>
  <si>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</si>
  <si>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</si>
  <si>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</si>
  <si>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</si>
  <si>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</si>
  <si>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</si>
  <si>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</si>
  <si>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</si>
  <si>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</si>
  <si>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</si>
  <si>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</si>
  <si>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</si>
  <si>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</si>
  <si>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</si>
  <si>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</si>
  <si>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</si>
  <si>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</si>
  <si>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</si>
  <si>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</si>
  <si>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</si>
  <si>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</si>
  <si>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</si>
  <si>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</si>
  <si>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</si>
  <si>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</si>
  <si>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</si>
  <si>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</si>
  <si>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</si>
  <si>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</si>
  <si>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FAALİYET GRUPLARI</t>
  </si>
  <si>
    <t>İL KODU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</si>
  <si>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</si>
  <si>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</si>
  <si>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</si>
  <si>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</si>
  <si>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</si>
  <si>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</si>
  <si>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</si>
  <si>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</si>
  <si>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</si>
  <si>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</si>
  <si>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</si>
  <si>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</si>
  <si>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</si>
  <si>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</si>
  <si>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</si>
  <si>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</si>
  <si>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</si>
  <si>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</si>
  <si>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</si>
  <si>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</si>
  <si>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</si>
  <si>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</si>
  <si>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</si>
  <si>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</si>
  <si>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</si>
  <si>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</si>
  <si>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</si>
  <si>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</si>
  <si>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</si>
  <si>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</si>
  <si>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</si>
  <si>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</si>
  <si>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</si>
  <si>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</si>
  <si>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</si>
  <si>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</si>
  <si>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</si>
  <si>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</si>
  <si>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</si>
  <si>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</si>
  <si>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</si>
  <si>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</si>
  <si>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</si>
  <si>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</si>
  <si>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</si>
  <si>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</si>
  <si>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</si>
  <si>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</si>
  <si>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</si>
  <si>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</si>
  <si>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</si>
  <si>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</si>
  <si>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</si>
  <si>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</si>
  <si>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</si>
  <si>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</si>
  <si>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</si>
  <si>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</si>
  <si>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</si>
  <si>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</si>
  <si>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</si>
  <si>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</si>
  <si>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</si>
  <si>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</si>
  <si>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</si>
  <si>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</si>
  <si>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</si>
  <si>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</si>
  <si>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</si>
  <si>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</si>
  <si>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</si>
  <si>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</si>
  <si>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</si>
  <si>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</si>
  <si>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</si>
  <si>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</si>
  <si>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</si>
  <si>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</si>
  <si>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</si>
  <si>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</si>
  <si>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</si>
  <si>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</si>
  <si>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İLLER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</si>
  <si>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</si>
  <si>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</si>
  <si>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</si>
  <si>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</si>
  <si>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</si>
  <si>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</si>
  <si>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</si>
  <si>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</si>
  <si>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</si>
  <si>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</si>
  <si>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</si>
  <si>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</si>
  <si>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</si>
  <si>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</si>
  <si>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</si>
  <si>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</si>
  <si>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</si>
  <si>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</si>
  <si>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</si>
  <si>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</si>
  <si>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</si>
  <si>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</si>
  <si>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</si>
  <si>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</si>
  <si>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</si>
  <si>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</si>
  <si>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</si>
  <si>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</si>
  <si>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</si>
  <si>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</si>
  <si>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</si>
  <si>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</si>
  <si>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</si>
  <si>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</si>
  <si>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</si>
  <si>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</si>
  <si>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</si>
  <si>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</si>
  <si>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</si>
  <si>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</si>
  <si>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</si>
  <si>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</si>
  <si>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</si>
  <si>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</si>
  <si>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</si>
  <si>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</si>
  <si>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</si>
  <si>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</si>
  <si>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</si>
  <si>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</si>
  <si>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</si>
  <si>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</si>
  <si>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</si>
  <si>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</si>
  <si>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</si>
  <si>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</si>
  <si>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</si>
  <si>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</si>
  <si>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</si>
  <si>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</si>
  <si>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</si>
  <si>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</si>
  <si>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</si>
  <si>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</si>
  <si>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</si>
  <si>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</si>
  <si>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</si>
  <si>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</si>
  <si>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</si>
  <si>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</si>
  <si>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</si>
  <si>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</si>
  <si>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</si>
  <si>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</si>
  <si>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</si>
  <si>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</si>
  <si>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</si>
  <si>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</si>
  <si>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</si>
  <si>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İMALAT T O P L A M</t>
  </si>
  <si>
    <t>Geçen Aya Göre Değişim</t>
  </si>
  <si>
    <t xml:space="preserve">AĞAÇ,AĞAÇ ÜRÜNLERİ VE MANTAR ÜR.  </t>
  </si>
  <si>
    <t xml:space="preserve">KOK KÖMÜRÜ VE PETROL ÜRÜN. İM. </t>
  </si>
  <si>
    <t xml:space="preserve">ECZACILIK VE ECZ.İLİŞKİN MAL.İM.. </t>
  </si>
  <si>
    <t xml:space="preserve">KAUÇUK VE PLASTİK ÜRÜNLER İM.  </t>
  </si>
  <si>
    <t xml:space="preserve">METALİK OLMAYAN ÜRÜNLER İMA.   </t>
  </si>
  <si>
    <t>FABRİK.METAL ÜRÜN.(MAK.TEC.HAR)</t>
  </si>
  <si>
    <t xml:space="preserve">MAKİNE VE EKİPMAN.KURULUMU VE ON. </t>
  </si>
  <si>
    <t>ELK.GAZ,BUHAR VE HAVA.SİS.ÜRET.DA.</t>
  </si>
  <si>
    <t>TOPTAN VE PER.TİC.VE MOT.TAŞIT.ON.</t>
  </si>
  <si>
    <t>PERAKENDE TİC.(MOT.TAŞIT.ONAR.HAR)</t>
  </si>
  <si>
    <t xml:space="preserve">KARA TAŞIMA.VE BORU HATTI TAŞIMA.   </t>
  </si>
  <si>
    <t>SİGOTA REAS.EMEK.FONL(ZOR.S.G.HARİÇ)</t>
  </si>
  <si>
    <t xml:space="preserve">GÜVENLİK VE SORUŞTURMA FAALİYET.    </t>
  </si>
  <si>
    <t xml:space="preserve">BİNA VE ÇEVRE DÜZENLEME FAALİYET.   </t>
  </si>
  <si>
    <t xml:space="preserve">BİLGİSAYAR VE KİŞİSEL EV EŞYA.ONAR. </t>
  </si>
  <si>
    <t xml:space="preserve">ULUSLARARASI ÖRGÜT VE TEMS.FAAL.    </t>
  </si>
  <si>
    <t>K.MARAŞ</t>
  </si>
  <si>
    <t>Mevsimsellikten Arındırılmış Veri</t>
  </si>
  <si>
    <t>Mevsimsellikten Arındırılmamış Veri</t>
  </si>
  <si>
    <t>Geçen Aya Göre Değişim- MA</t>
  </si>
  <si>
    <t xml:space="preserve"> </t>
  </si>
  <si>
    <t>EK-9 EV HİZMETLERİNDE 10 GÜNDEN FAZLA ÇALIŞANLAR</t>
  </si>
  <si>
    <t>Zorunlu Sigortalı Sayıları (4a)</t>
  </si>
  <si>
    <t>4a_Endeks</t>
  </si>
  <si>
    <t>Zorunlu Sigortalı Sayıları (4b)</t>
  </si>
  <si>
    <t>4b_Endeks</t>
  </si>
  <si>
    <t>Zorunlu Sigortalı Sayıları (4c)</t>
  </si>
  <si>
    <t>4c_Endeks</t>
  </si>
  <si>
    <t xml:space="preserve">Toplam Kayıtlı İstihdam 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</si>
  <si>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</si>
  <si>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</si>
  <si>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</si>
  <si>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</si>
  <si>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Zorunlu Sigortalı Kamu Çalışan Sayıları (4c)</t>
  </si>
  <si>
    <t>Zorunlu Sigortalı Kamu Çalışan Sayıları (4c)_MA</t>
  </si>
  <si>
    <t xml:space="preserve">DİĞER MADENCİLİK VE TAŞ MartÇILIĞI  </t>
  </si>
  <si>
    <t>f</t>
  </si>
  <si>
    <t xml:space="preserve">DİĞER MADENCİLİK VE TAŞ TemmuzÇILIĞI  </t>
  </si>
  <si>
    <t xml:space="preserve">DİĞER MADENCİLİK VE TAŞ Temmuz.  </t>
  </si>
  <si>
    <t>İlin Payı (Ekim 2020)</t>
  </si>
  <si>
    <t>Ödeme Yapılan Kişi Sayısındaki Değişim (Ekim 2020 - Ekim 2019)</t>
  </si>
  <si>
    <t>Ödeme Yapılan Kişi Sayısındaki Fark (Ekim 2020 - Ekim 2019)</t>
  </si>
  <si>
    <t>Başvuru Sayısındaki Değişim (Ekim 2020 - Ekim 2019)</t>
  </si>
  <si>
    <t>Başvuru Sayısındaki Fark (Ekim 2020 - Ekim 2019)</t>
  </si>
  <si>
    <t>Sektörün payı (Ekim 2020)</t>
  </si>
  <si>
    <t>Çalışan Sayısında Değişim (Ekim 2020 - Ekim 2019)</t>
  </si>
  <si>
    <t>Çalışan Sayısındaki Fark (Ekim 2020 - Ekim 2019)</t>
  </si>
  <si>
    <t>Artışta Sektörün Payı (%) (Ekim 2020)</t>
  </si>
  <si>
    <t>Çalışan Sayısındaki Fark (Ekim 2020- Eylül 2020)</t>
  </si>
  <si>
    <t>İlin Payı (Ekim 2019)</t>
  </si>
  <si>
    <t>Artışta İlin Payı (%) (Ekim 2020)</t>
  </si>
  <si>
    <t>Esnaf Sayısında Değişim (Ekim 2020 - Ekim 2019)</t>
  </si>
  <si>
    <t>Esnaf Sayısındaki Fark (Ekim 2020 - Ekim 2019)</t>
  </si>
  <si>
    <t>Esnaf Sayısındaki Fark (Ekim 2020- Eylül 2020)</t>
  </si>
  <si>
    <t>Çiftçi Sayısında Değişim (Ekim 2020 - Ekim 2019)</t>
  </si>
  <si>
    <t>Çiftçi Sayısındaki Fark (Ekim 2020 - Ekim 2019)</t>
  </si>
  <si>
    <t>Çiftçi Sayısındaki Fark (Ekim 2020- Eylül 2020)</t>
  </si>
  <si>
    <t>İşyeri Sayısında Değişim (Ekim 2020 - Ekim 2019)</t>
  </si>
  <si>
    <t>İşyeri Sayısındaki Fark (Ekim 2020 - Ekim 2019)</t>
  </si>
  <si>
    <t>İşyeri Sayısındaki Fark (Ekim 2020- Eylül 2020)</t>
  </si>
  <si>
    <t>Sektörün Sigortalı Kadın İstihdamındaki Payı (Ekim 2020)</t>
  </si>
  <si>
    <t>Çalışan Sayısındaki Fark (Ekim 2020-Eylül 2020)</t>
  </si>
  <si>
    <t>İldeki Kadın İstihdamının Toplam İstihdama Oranı (Ekim 2020)</t>
  </si>
  <si>
    <t>Kadın İstihdamındaki Değişim (Ekim 2020 - Ekim 2019)</t>
  </si>
  <si>
    <t>Kadın İstihdamındaki Fark (Ekim 2020 - Ekim 2019)</t>
  </si>
  <si>
    <t>Çalışan Sayısındaki Fark (Ekim 2020 - Eylül 2020)</t>
  </si>
  <si>
    <t>Ortalama Günlük Kazanç Değişim (Ekim 2020 - Ekim 2019)</t>
  </si>
  <si>
    <t>Ortalama Günlük Kazanç Fark (TL) (Ekim 2020 - Ekim 2019)</t>
  </si>
  <si>
    <t>Ortalama Günlük Kazanç Fark (TL) (Ekim 2020- Eylül 2020)</t>
  </si>
  <si>
    <t>KOBİ İşyeri Sayısı Değişim (Ekim 2019 - Ekim 2018)</t>
  </si>
  <si>
    <t>KOBİ İşyeri Sayısı Fark (Ekim 2020 - Ekim 2019)</t>
  </si>
  <si>
    <t>KOBİ İşyeri Sayısı Fark (Ekim 2020- Eylül 2020)</t>
  </si>
  <si>
    <t>KOBİ İşyeri Sektör Değişim (Ekim 2020 - Ekim 2019)</t>
  </si>
  <si>
    <t>KOBİ İşyeri Sektör Fark (Ekim 2020 - Ekim 2019)</t>
  </si>
  <si>
    <t>KOBİ İşyeri Sektör Fark (Ekim 2020 - Eylül 2020)</t>
  </si>
  <si>
    <t>KOBİ Sigortalı Sayısı Değişim (Ekim 2020 - Ekim 2019)</t>
  </si>
  <si>
    <t>KOBİ Sigortalı Sayısı Fark (Ekim 2020 - Ekim 2019)</t>
  </si>
  <si>
    <t>KOBİ Sigortalı Sayısı Fark (Ekim 2020 - Eylül 2020)</t>
  </si>
  <si>
    <t>KOBİ Sigortalı Sektör Değişim (Ekim 2020 - Ekim 2019)</t>
  </si>
  <si>
    <t>KOBİ Sigortalı Sektör Fark (Ekim 2020 - Ekim 2019)</t>
  </si>
  <si>
    <t>KOBİ Sigortalı Sektör Fark (Ekim 2020 - Eylül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</si>
</sst>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.00\ _₺_-;\-* #,##0.00\ _₺_-;_-* &quot;-&quot;??\ _₺_-;_-@_-"/>
    <numFmt numFmtId="165" formatCode="_-* #,##0.00\ _T_L_-;\-* #,##0.00\ _T_L_-;_-* &quot;-&quot;??\ _T_L_-;_-@_-"/>
    <numFmt numFmtId="166" formatCode="#,##0;[Red]#,##0"/>
    <numFmt numFmtId="167" formatCode="0.0%"/>
    <numFmt numFmtId="168" formatCode="0.0"/>
    <numFmt numFmtId="169" formatCode="#,##0.0"/>
    <numFmt numFmtId="170" formatCode="#,##0_ ;\-#,##0\ "/>
    <numFmt numFmtId="171" formatCode="_-* #,##0\ _T_L_-;\-* #,##0\ _T_L_-;_-* &quot;-&quot;??\ _T_L_-;_-@_-"/>
    <numFmt numFmtId="172" formatCode="General_)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 Tur"/>
      <charset val="162"/>
    </font>
    <font>
      <sz val="10"/>
      <name val="Arial"/>
      <family val="2"/>
      <charset val="162"/>
    </font>
  </fonts>
  <fills count="4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09">
    <xf numFmtId="0" fontId="0" fillId="0" borderId="0"/>
    <xf numFmtId="165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165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2" fillId="0" borderId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21" fillId="0" borderId="9" applyNumberFormat="0" applyFill="0" applyAlignment="0" applyProtection="0"/>
    <xf numFmtId="0" fontId="22" fillId="6" borderId="10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8" borderId="0" applyNumberFormat="0" applyBorder="0" applyAlignment="0" applyProtection="0"/>
    <xf numFmtId="0" fontId="11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11" fillId="17" borderId="0" applyNumberFormat="0" applyBorder="0" applyAlignment="0" applyProtection="0"/>
    <xf numFmtId="0" fontId="1" fillId="16" borderId="0" applyNumberFormat="0" applyBorder="0" applyAlignment="0" applyProtection="0"/>
    <xf numFmtId="0" fontId="1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48" fillId="15" borderId="0" applyNumberFormat="0" applyBorder="0" applyAlignment="0" applyProtection="0"/>
    <xf numFmtId="0" fontId="48" fillId="17" borderId="0" applyNumberFormat="0" applyBorder="0" applyAlignment="0" applyProtection="0"/>
    <xf numFmtId="0" fontId="1" fillId="16" borderId="0" applyNumberFormat="0" applyBorder="0" applyAlignment="0" applyProtection="0"/>
    <xf numFmtId="0" fontId="1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2" fillId="0" borderId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1" fillId="15" borderId="0" applyNumberFormat="0" applyBorder="0" applyAlignment="0" applyProtection="0"/>
    <xf numFmtId="0" fontId="48" fillId="15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15" borderId="0" applyNumberFormat="0" applyBorder="0" applyAlignment="0" applyProtection="0"/>
    <xf numFmtId="0" fontId="48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1" fillId="15" borderId="0" applyNumberFormat="0" applyBorder="0" applyAlignment="0" applyProtection="0"/>
    <xf numFmtId="0" fontId="48" fillId="15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48" fillId="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1" fillId="25" borderId="0" applyNumberFormat="0" applyBorder="0" applyAlignment="0" applyProtection="0"/>
    <xf numFmtId="0" fontId="4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7" borderId="0" applyNumberFormat="0" applyBorder="0" applyAlignment="0" applyProtection="0"/>
    <xf numFmtId="0" fontId="48" fillId="2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15" borderId="0" applyNumberFormat="0" applyBorder="0" applyAlignment="0" applyProtection="0"/>
    <xf numFmtId="0" fontId="48" fillId="15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25" borderId="0" applyNumberFormat="0" applyBorder="0" applyAlignment="0" applyProtection="0"/>
    <xf numFmtId="0" fontId="48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25" fillId="15" borderId="0" applyNumberFormat="0" applyBorder="0" applyAlignment="0" applyProtection="0"/>
    <xf numFmtId="0" fontId="49" fillId="15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11" fillId="17" borderId="0" applyNumberFormat="0" applyBorder="0" applyAlignment="0" applyProtection="0"/>
    <xf numFmtId="0" fontId="49" fillId="10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5" fillId="25" borderId="0" applyNumberFormat="0" applyBorder="0" applyAlignment="0" applyProtection="0"/>
    <xf numFmtId="0" fontId="49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5" fillId="30" borderId="0" applyNumberFormat="0" applyBorder="0" applyAlignment="0" applyProtection="0"/>
    <xf numFmtId="0" fontId="49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49" fillId="13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5" fillId="17" borderId="0" applyNumberFormat="0" applyBorder="0" applyAlignment="0" applyProtection="0"/>
    <xf numFmtId="0" fontId="49" fillId="17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9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54" fillId="0" borderId="13" applyNumberFormat="0" applyFill="0" applyAlignment="0" applyProtection="0"/>
    <xf numFmtId="0" fontId="55" fillId="0" borderId="13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56" fillId="0" borderId="15" applyNumberFormat="0" applyFill="0" applyAlignment="0" applyProtection="0"/>
    <xf numFmtId="0" fontId="57" fillId="0" borderId="15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58" fillId="0" borderId="17" applyNumberFormat="0" applyFill="0" applyAlignment="0" applyProtection="0"/>
    <xf numFmtId="0" fontId="59" fillId="0" borderId="17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2" fontId="2" fillId="0" borderId="0"/>
    <xf numFmtId="0" fontId="2" fillId="0" borderId="0"/>
    <xf numFmtId="0" fontId="19" fillId="15" borderId="8" applyNumberFormat="0" applyAlignment="0" applyProtection="0"/>
    <xf numFmtId="0" fontId="60" fillId="15" borderId="8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18" fillId="25" borderId="7" applyNumberFormat="0" applyAlignment="0" applyProtection="0"/>
    <xf numFmtId="0" fontId="61" fillId="25" borderId="7" applyNumberFormat="0" applyAlignment="0" applyProtection="0"/>
    <xf numFmtId="0" fontId="32" fillId="23" borderId="20" applyNumberFormat="0" applyAlignment="0" applyProtection="0"/>
    <xf numFmtId="0" fontId="32" fillId="23" borderId="20" applyNumberFormat="0" applyAlignment="0" applyProtection="0"/>
    <xf numFmtId="0" fontId="20" fillId="15" borderId="7" applyNumberFormat="0" applyAlignment="0" applyProtection="0"/>
    <xf numFmtId="0" fontId="62" fillId="15" borderId="7" applyNumberFormat="0" applyAlignment="0" applyProtection="0"/>
    <xf numFmtId="0" fontId="33" fillId="30" borderId="20" applyNumberFormat="0" applyAlignment="0" applyProtection="0"/>
    <xf numFmtId="0" fontId="33" fillId="30" borderId="20" applyNumberFormat="0" applyAlignment="0" applyProtection="0"/>
    <xf numFmtId="0" fontId="63" fillId="6" borderId="10" applyNumberFormat="0" applyAlignment="0" applyProtection="0"/>
    <xf numFmtId="0" fontId="34" fillId="34" borderId="21" applyNumberFormat="0" applyAlignment="0" applyProtection="0"/>
    <xf numFmtId="0" fontId="34" fillId="34" borderId="21" applyNumberFormat="0" applyAlignment="0" applyProtection="0"/>
    <xf numFmtId="0" fontId="64" fillId="3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4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2" fontId="2" fillId="0" borderId="0"/>
    <xf numFmtId="0" fontId="7" fillId="0" borderId="0"/>
    <xf numFmtId="0" fontId="7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0" fontId="11" fillId="0" borderId="0"/>
    <xf numFmtId="0" fontId="45" fillId="0" borderId="0"/>
    <xf numFmtId="172" fontId="2" fillId="0" borderId="0"/>
    <xf numFmtId="172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2" fontId="2" fillId="0" borderId="0"/>
    <xf numFmtId="0" fontId="11" fillId="0" borderId="0"/>
    <xf numFmtId="0" fontId="7" fillId="0" borderId="0"/>
    <xf numFmtId="0" fontId="7" fillId="0" borderId="0"/>
    <xf numFmtId="172" fontId="2" fillId="0" borderId="0"/>
    <xf numFmtId="0" fontId="48" fillId="0" borderId="0"/>
    <xf numFmtId="0" fontId="7" fillId="0" borderId="0"/>
    <xf numFmtId="0" fontId="7" fillId="0" borderId="0"/>
    <xf numFmtId="172" fontId="2" fillId="0" borderId="0"/>
    <xf numFmtId="0" fontId="7" fillId="0" borderId="0"/>
    <xf numFmtId="0" fontId="7" fillId="0" borderId="0"/>
    <xf numFmtId="172" fontId="2" fillId="0" borderId="0"/>
    <xf numFmtId="0" fontId="7" fillId="0" borderId="0"/>
    <xf numFmtId="0" fontId="7" fillId="0" borderId="0"/>
    <xf numFmtId="172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5" borderId="0" applyNumberFormat="0" applyBorder="0" applyAlignment="0" applyProtection="0"/>
    <xf numFmtId="0" fontId="27" fillId="7" borderId="11" applyNumberFormat="0" applyFont="0" applyAlignment="0" applyProtection="0"/>
    <xf numFmtId="0" fontId="1" fillId="7" borderId="11" applyNumberFormat="0" applyFont="0" applyAlignment="0" applyProtection="0"/>
    <xf numFmtId="0" fontId="1" fillId="7" borderId="11" applyNumberFormat="0" applyFont="0" applyAlignment="0" applyProtection="0"/>
    <xf numFmtId="0" fontId="2" fillId="19" borderId="22" applyNumberFormat="0" applyFont="0" applyAlignment="0" applyProtection="0"/>
    <xf numFmtId="0" fontId="2" fillId="19" borderId="22" applyNumberFormat="0" applyFont="0" applyAlignment="0" applyProtection="0"/>
    <xf numFmtId="0" fontId="68" fillId="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47" fillId="0" borderId="0"/>
    <xf numFmtId="0" fontId="12" fillId="0" borderId="23" applyNumberFormat="0" applyFill="0" applyAlignment="0" applyProtection="0"/>
    <xf numFmtId="0" fontId="69" fillId="0" borderId="23" applyNumberFormat="0" applyFill="0" applyAlignment="0" applyProtection="0"/>
    <xf numFmtId="0" fontId="38" fillId="0" borderId="24" applyNumberFormat="0" applyFill="0" applyAlignment="0" applyProtection="0"/>
    <xf numFmtId="0" fontId="38" fillId="0" borderId="24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5" fillId="32" borderId="0" applyNumberFormat="0" applyBorder="0" applyAlignment="0" applyProtection="0"/>
    <xf numFmtId="0" fontId="49" fillId="3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8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5" fillId="38" borderId="0" applyNumberFormat="0" applyBorder="0" applyAlignment="0" applyProtection="0"/>
    <xf numFmtId="0" fontId="49" fillId="38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49" fillId="1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49" fillId="14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25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2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7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25" borderId="0" applyNumberFormat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5" borderId="0" applyNumberFormat="0" applyBorder="0" applyAlignment="0" applyProtection="0"/>
    <xf numFmtId="0" fontId="11" fillId="19" borderId="0" applyNumberFormat="0" applyBorder="0" applyAlignment="0" applyProtection="0"/>
    <xf numFmtId="0" fontId="11" fillId="17" borderId="0" applyNumberFormat="0" applyBorder="0" applyAlignment="0" applyProtection="0"/>
    <xf numFmtId="0" fontId="11" fillId="2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165" fontId="2" fillId="0" borderId="0" applyFont="0" applyFill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25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5" borderId="0" applyNumberFormat="0" applyBorder="0" applyAlignment="0" applyProtection="0"/>
    <xf numFmtId="0" fontId="11" fillId="15" borderId="0" applyNumberFormat="0" applyBorder="0" applyAlignment="0" applyProtection="0"/>
    <xf numFmtId="0" fontId="2" fillId="0" borderId="0"/>
    <xf numFmtId="0" fontId="11" fillId="19" borderId="0" applyNumberFormat="0" applyBorder="0" applyAlignment="0" applyProtection="0"/>
    <xf numFmtId="0" fontId="11" fillId="17" borderId="0" applyNumberFormat="0" applyBorder="0" applyAlignment="0" applyProtection="0"/>
    <xf numFmtId="0" fontId="11" fillId="15" borderId="0" applyNumberFormat="0" applyBorder="0" applyAlignment="0" applyProtection="0"/>
    <xf numFmtId="0" fontId="2" fillId="0" borderId="0"/>
    <xf numFmtId="0" fontId="2" fillId="0" borderId="0"/>
    <xf numFmtId="0" fontId="74" fillId="0" borderId="0"/>
    <xf numFmtId="165" fontId="74" fillId="0" borderId="0" applyFont="0" applyFill="0" applyBorder="0" applyAlignment="0" applyProtection="0"/>
  </cellStyleXfs>
  <cellXfs count="157">
    <xf numFmtId="0" fontId="0" fillId="0" borderId="0" xfId="0"/>
    <xf numFmtId="17" fontId="13" fillId="2" borderId="2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4" fillId="0" borderId="0" xfId="0" applyFont="1"/>
    <xf numFmtId="0" fontId="14" fillId="0" borderId="0" xfId="0" applyFont="1" applyBorder="1"/>
    <xf numFmtId="0" fontId="13" fillId="0" borderId="0" xfId="0" applyFont="1"/>
    <xf numFmtId="3" fontId="14" fillId="0" borderId="0" xfId="0" applyNumberFormat="1" applyFont="1" applyFill="1"/>
    <xf numFmtId="167" fontId="14" fillId="0" borderId="0" xfId="10" applyNumberFormat="1" applyFont="1"/>
    <xf numFmtId="9" fontId="14" fillId="0" borderId="0" xfId="10" applyFont="1" applyBorder="1"/>
    <xf numFmtId="17" fontId="13" fillId="2" borderId="4" xfId="0" applyNumberFormat="1" applyFont="1" applyFill="1" applyBorder="1" applyAlignment="1">
      <alignment horizontal="center" vertical="center" wrapText="1"/>
    </xf>
    <xf numFmtId="166" fontId="14" fillId="0" borderId="0" xfId="0" applyNumberFormat="1" applyFont="1"/>
    <xf numFmtId="167" fontId="14" fillId="0" borderId="0" xfId="10" applyNumberFormat="1" applyFont="1" applyFill="1" applyBorder="1"/>
    <xf numFmtId="167" fontId="14" fillId="0" borderId="0" xfId="10" applyNumberFormat="1" applyFont="1" applyBorder="1"/>
    <xf numFmtId="17" fontId="13" fillId="2" borderId="5" xfId="0" applyNumberFormat="1" applyFont="1" applyFill="1" applyBorder="1" applyAlignment="1">
      <alignment horizontal="center" vertical="center"/>
    </xf>
    <xf numFmtId="0" fontId="14" fillId="0" borderId="0" xfId="0" applyFont="1" applyFill="1"/>
    <xf numFmtId="167" fontId="14" fillId="0" borderId="0" xfId="0" applyNumberFormat="1" applyFont="1"/>
    <xf numFmtId="17" fontId="14" fillId="0" borderId="0" xfId="0" applyNumberFormat="1" applyFont="1"/>
    <xf numFmtId="168" fontId="14" fillId="0" borderId="0" xfId="0" applyNumberFormat="1" applyFont="1"/>
    <xf numFmtId="3" fontId="0" fillId="0" borderId="6" xfId="0" applyNumberFormat="1" applyBorder="1"/>
    <xf numFmtId="166" fontId="14" fillId="0" borderId="6" xfId="0" applyNumberFormat="1" applyFont="1" applyBorder="1"/>
    <xf numFmtId="0" fontId="8" fillId="0" borderId="6" xfId="7" quotePrefix="1" applyNumberFormat="1" applyFont="1" applyFill="1" applyBorder="1" applyAlignment="1">
      <alignment horizontal="center" vertical="top"/>
    </xf>
    <xf numFmtId="0" fontId="9" fillId="0" borderId="6" xfId="7" applyFont="1" applyFill="1" applyBorder="1" applyAlignment="1">
      <alignment vertical="center"/>
    </xf>
    <xf numFmtId="167" fontId="14" fillId="0" borderId="6" xfId="10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 applyAlignment="1">
      <alignment horizontal="center"/>
    </xf>
    <xf numFmtId="17" fontId="13" fillId="2" borderId="3" xfId="0" applyNumberFormat="1" applyFont="1" applyFill="1" applyBorder="1" applyAlignment="1">
      <alignment horizontal="center" vertical="center" wrapText="1"/>
    </xf>
    <xf numFmtId="3" fontId="0" fillId="0" borderId="6" xfId="0" applyNumberFormat="1" applyFont="1" applyBorder="1"/>
    <xf numFmtId="0" fontId="14" fillId="0" borderId="6" xfId="0" applyFont="1" applyFill="1" applyBorder="1"/>
    <xf numFmtId="0" fontId="13" fillId="0" borderId="6" xfId="0" applyFont="1" applyFill="1" applyBorder="1"/>
    <xf numFmtId="3" fontId="14" fillId="0" borderId="6" xfId="0" applyNumberFormat="1" applyFont="1" applyFill="1" applyBorder="1"/>
    <xf numFmtId="171" fontId="0" fillId="0" borderId="6" xfId="0" applyNumberFormat="1" applyBorder="1" applyAlignment="1">
      <alignment horizontal="left" vertical="top"/>
    </xf>
    <xf numFmtId="3" fontId="14" fillId="0" borderId="6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167" fontId="14" fillId="0" borderId="0" xfId="0" applyNumberFormat="1" applyFont="1" applyFill="1" applyBorder="1"/>
    <xf numFmtId="17" fontId="13" fillId="2" borderId="25" xfId="0" applyNumberFormat="1" applyFont="1" applyFill="1" applyBorder="1" applyAlignment="1">
      <alignment horizontal="center" vertical="center" wrapText="1"/>
    </xf>
    <xf numFmtId="17" fontId="13" fillId="2" borderId="6" xfId="0" applyNumberFormat="1" applyFont="1" applyFill="1" applyBorder="1" applyAlignment="1">
      <alignment horizontal="center" vertical="center" wrapText="1"/>
    </xf>
    <xf numFmtId="3" fontId="13" fillId="0" borderId="6" xfId="0" applyNumberFormat="1" applyFont="1" applyBorder="1"/>
    <xf numFmtId="3" fontId="13" fillId="0" borderId="6" xfId="0" applyNumberFormat="1" applyFont="1" applyFill="1" applyBorder="1"/>
    <xf numFmtId="3" fontId="13" fillId="0" borderId="6" xfId="8" applyNumberFormat="1" applyFont="1" applyFill="1" applyBorder="1" applyAlignment="1">
      <alignment horizontal="right"/>
    </xf>
    <xf numFmtId="166" fontId="13" fillId="0" borderId="6" xfId="0" applyNumberFormat="1" applyFont="1" applyFill="1" applyBorder="1"/>
    <xf numFmtId="3" fontId="12" fillId="0" borderId="6" xfId="0" applyNumberFormat="1" applyFont="1" applyBorder="1"/>
    <xf numFmtId="3" fontId="14" fillId="0" borderId="6" xfId="0" applyNumberFormat="1" applyFont="1" applyBorder="1"/>
    <xf numFmtId="167" fontId="13" fillId="0" borderId="6" xfId="0" applyNumberFormat="1" applyFont="1" applyFill="1" applyBorder="1"/>
    <xf numFmtId="167" fontId="13" fillId="0" borderId="6" xfId="10" applyNumberFormat="1" applyFont="1" applyFill="1" applyBorder="1"/>
    <xf numFmtId="0" fontId="4" fillId="0" borderId="6" xfId="13" applyFont="1" applyFill="1" applyBorder="1" applyAlignment="1">
      <alignment vertical="center" wrapText="1"/>
    </xf>
    <xf numFmtId="4" fontId="71" fillId="0" borderId="0" xfId="13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6" xfId="3" applyFont="1" applyFill="1" applyBorder="1" applyAlignment="1">
      <alignment horizontal="center"/>
    </xf>
    <xf numFmtId="3" fontId="2" fillId="0" borderId="6" xfId="0" applyNumberFormat="1" applyFont="1" applyFill="1" applyBorder="1"/>
    <xf numFmtId="3" fontId="71" fillId="0" borderId="6" xfId="0" applyNumberFormat="1" applyFont="1" applyFill="1" applyBorder="1" applyAlignment="1">
      <alignment vertical="center"/>
    </xf>
    <xf numFmtId="0" fontId="3" fillId="0" borderId="6" xfId="7" applyFont="1" applyFill="1" applyBorder="1" applyAlignment="1">
      <alignment vertical="center"/>
    </xf>
    <xf numFmtId="4" fontId="0" fillId="0" borderId="6" xfId="0" applyNumberFormat="1" applyBorder="1"/>
    <xf numFmtId="0" fontId="4" fillId="0" borderId="6" xfId="13" applyFont="1" applyFill="1" applyBorder="1" applyAlignment="1">
      <alignment vertical="center"/>
    </xf>
    <xf numFmtId="2" fontId="0" fillId="0" borderId="6" xfId="0" applyNumberFormat="1" applyBorder="1"/>
    <xf numFmtId="170" fontId="2" fillId="0" borderId="6" xfId="13" applyNumberFormat="1" applyBorder="1"/>
    <xf numFmtId="170" fontId="0" fillId="0" borderId="6" xfId="0" applyNumberFormat="1" applyBorder="1"/>
    <xf numFmtId="0" fontId="3" fillId="0" borderId="6" xfId="7" quotePrefix="1" applyNumberFormat="1" applyFont="1" applyFill="1" applyBorder="1" applyAlignment="1">
      <alignment horizontal="center" vertical="top"/>
    </xf>
    <xf numFmtId="0" fontId="4" fillId="0" borderId="6" xfId="7" applyFont="1" applyFill="1" applyBorder="1" applyAlignment="1">
      <alignment vertical="center"/>
    </xf>
    <xf numFmtId="0" fontId="3" fillId="0" borderId="6" xfId="7" quotePrefix="1" applyFont="1" applyFill="1" applyBorder="1" applyAlignment="1">
      <alignment horizontal="center" vertical="top"/>
    </xf>
    <xf numFmtId="3" fontId="73" fillId="0" borderId="6" xfId="0" applyNumberFormat="1" applyFont="1" applyFill="1" applyBorder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/>
    </xf>
    <xf numFmtId="0" fontId="4" fillId="0" borderId="6" xfId="3" applyFont="1" applyFill="1" applyBorder="1"/>
    <xf numFmtId="167" fontId="0" fillId="0" borderId="6" xfId="10" applyNumberFormat="1" applyFont="1" applyBorder="1"/>
    <xf numFmtId="167" fontId="14" fillId="0" borderId="6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3" fontId="14" fillId="0" borderId="6" xfId="0" applyNumberFormat="1" applyFont="1" applyBorder="1"/>
    <xf numFmtId="0" fontId="9" fillId="0" borderId="6" xfId="7" applyFont="1" applyFill="1" applyBorder="1" applyAlignment="1">
      <alignment vertical="center"/>
    </xf>
    <xf numFmtId="167" fontId="14" fillId="0" borderId="6" xfId="0" applyNumberFormat="1" applyFont="1" applyFill="1" applyBorder="1"/>
    <xf numFmtId="167" fontId="14" fillId="0" borderId="6" xfId="10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/>
    <xf numFmtId="2" fontId="14" fillId="0" borderId="6" xfId="13" applyNumberFormat="1" applyFont="1" applyFill="1" applyBorder="1" applyAlignment="1">
      <alignment vertical="center"/>
    </xf>
    <xf numFmtId="4" fontId="14" fillId="0" borderId="6" xfId="13" applyNumberFormat="1" applyFont="1" applyFill="1" applyBorder="1" applyAlignment="1">
      <alignment vertical="center"/>
    </xf>
    <xf numFmtId="4" fontId="13" fillId="0" borderId="6" xfId="13" applyNumberFormat="1" applyFont="1" applyFill="1" applyBorder="1" applyAlignment="1">
      <alignment horizontal="right" vertical="center"/>
    </xf>
    <xf numFmtId="4" fontId="14" fillId="0" borderId="6" xfId="13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6" xfId="0" applyNumberFormat="1" applyFont="1" applyFill="1" applyBorder="1"/>
    <xf numFmtId="167" fontId="0" fillId="0" borderId="6" xfId="10" applyNumberFormat="1" applyFont="1" applyFill="1" applyBorder="1"/>
    <xf numFmtId="167" fontId="12" fillId="0" borderId="6" xfId="10" applyNumberFormat="1" applyFont="1" applyFill="1" applyBorder="1"/>
    <xf numFmtId="4" fontId="12" fillId="0" borderId="6" xfId="0" applyNumberFormat="1" applyFont="1" applyFill="1" applyBorder="1"/>
    <xf numFmtId="0" fontId="0" fillId="0" borderId="0" xfId="0" applyFill="1"/>
    <xf numFmtId="2" fontId="12" fillId="0" borderId="6" xfId="0" applyNumberFormat="1" applyFont="1" applyFill="1" applyBorder="1"/>
    <xf numFmtId="170" fontId="71" fillId="0" borderId="6" xfId="13" applyNumberFormat="1" applyFont="1" applyFill="1" applyBorder="1"/>
    <xf numFmtId="170" fontId="0" fillId="0" borderId="6" xfId="0" applyNumberFormat="1" applyFill="1" applyBorder="1"/>
    <xf numFmtId="3" fontId="12" fillId="0" borderId="6" xfId="0" applyNumberFormat="1" applyFont="1" applyFill="1" applyBorder="1"/>
    <xf numFmtId="3" fontId="0" fillId="0" borderId="6" xfId="0" applyNumberFormat="1" applyFill="1" applyBorder="1"/>
    <xf numFmtId="17" fontId="13" fillId="2" borderId="26" xfId="0" applyNumberFormat="1" applyFont="1" applyFill="1" applyBorder="1" applyAlignment="1">
      <alignment horizontal="center" vertical="center" wrapText="1"/>
    </xf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1"/>
    <xf numFmtId="0" fontId="14" fillId="0" borderId="28" xfId="0" applyFont="1" applyBorder="1"/>
    <xf numFmtId="4" fontId="13" fillId="0" borderId="6" xfId="13" applyNumberFormat="1" applyFont="1" applyFill="1" applyBorder="1"/>
    <xf numFmtId="170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2" fontId="0" fillId="0" borderId="0" xfId="0" applyNumberFormat="1" applyFill="1"/>
    <xf numFmtId="170" fontId="71" fillId="0" borderId="0" xfId="13" applyNumberFormat="1" applyFont="1" applyFill="1" applyBorder="1"/>
    <xf numFmtId="3" fontId="12" fillId="0" borderId="0" xfId="0" applyNumberFormat="1" applyFont="1" applyFill="1" applyBorder="1"/>
    <xf numFmtId="0" fontId="1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69" fontId="0" fillId="0" borderId="0" xfId="0" applyNumberFormat="1"/>
    <xf numFmtId="17" fontId="0" fillId="0" borderId="0" xfId="0" applyNumberFormat="1" applyFill="1" applyBorder="1"/>
    <xf numFmtId="3" fontId="0" fillId="0" borderId="0" xfId="0" applyNumberFormat="1" applyFill="1" applyBorder="1"/>
    <xf numFmtId="168" fontId="0" fillId="0" borderId="0" xfId="0" applyNumberFormat="1"/>
    <xf numFmtId="17" fontId="14" fillId="0" borderId="0" xfId="0" applyNumberFormat="1" applyFont="1" applyBorder="1" applyAlignment="1">
      <alignment vertical="center"/>
    </xf>
    <xf numFmtId="3" fontId="0" fillId="0" borderId="0" xfId="0" applyNumberFormat="1" applyBorder="1"/>
    <xf numFmtId="17" fontId="14" fillId="0" borderId="0" xfId="0" applyNumberFormat="1" applyFont="1" applyBorder="1" applyAlignment="1">
      <alignment horizontal="right"/>
    </xf>
    <xf numFmtId="17" fontId="14" fillId="0" borderId="0" xfId="0" applyNumberFormat="1" applyFont="1" applyBorder="1"/>
    <xf numFmtId="1" fontId="14" fillId="0" borderId="0" xfId="0" applyNumberFormat="1" applyFont="1"/>
    <xf numFmtId="14" fontId="0" fillId="0" borderId="0" xfId="0" applyNumberFormat="1"/>
    <xf numFmtId="0" fontId="10" fillId="0" borderId="6" xfId="7" applyFont="1" applyFill="1" applyBorder="1" applyAlignment="1">
      <alignment horizontal="center" vertical="top" wrapText="1"/>
    </xf>
    <xf numFmtId="0" fontId="13" fillId="40" borderId="27" xfId="0" applyFont="1" applyFill="1" applyBorder="1" applyAlignment="1">
      <alignment horizontal="center"/>
    </xf>
    <xf numFmtId="0" fontId="13" fillId="40" borderId="28" xfId="0" applyFont="1" applyFill="1" applyBorder="1" applyAlignment="1">
      <alignment horizontal="center"/>
    </xf>
    <xf numFmtId="0" fontId="13" fillId="40" borderId="29" xfId="0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8" fillId="0" borderId="6" xfId="3" applyFont="1" applyFill="1" applyBorder="1" applyAlignment="1">
      <alignment horizontal="center"/>
    </xf>
    <xf numFmtId="0" fontId="72" fillId="0" borderId="6" xfId="7" applyFont="1" applyFill="1" applyBorder="1" applyAlignment="1">
      <alignment horizontal="center" vertical="top" wrapText="1"/>
    </xf>
  </cellXfs>
  <cellStyles count="909">
    <cellStyle name="%20 - Vurgu1 10" xfId="904"/>
    <cellStyle name="%20 - Vurgu1 2" xfId="35"/>
    <cellStyle name="%20 - Vurgu1 2 2" xfId="40"/>
    <cellStyle name="%20 - Vurgu1 2 3" xfId="42"/>
    <cellStyle name="%20 - Vurgu1 2_25.İL-EMOD-Öncelikli Yaşam" xfId="34"/>
    <cellStyle name="%20 - Vurgu1 3" xfId="33"/>
    <cellStyle name="%20 - Vurgu1 3 2" xfId="32"/>
    <cellStyle name="%20 - Vurgu1 3 3" xfId="31"/>
    <cellStyle name="%20 - Vurgu1 4" xfId="37"/>
    <cellStyle name="%20 - Vurgu1 4 2" xfId="29"/>
    <cellStyle name="%20 - Vurgu1 4 3" xfId="45"/>
    <cellStyle name="%20 - Vurgu1 5" xfId="38"/>
    <cellStyle name="%20 - Vurgu1 6" xfId="795"/>
    <cellStyle name="%20 - Vurgu1 7" xfId="865"/>
    <cellStyle name="%20 - Vurgu1 8" xfId="868"/>
    <cellStyle name="%20 - Vurgu1 9" xfId="889"/>
    <cellStyle name="%20 - Vurgu2 10" xfId="903"/>
    <cellStyle name="%20 - Vurgu2 2" xfId="36"/>
    <cellStyle name="%20 - Vurgu2 2 2" xfId="41"/>
    <cellStyle name="%20 - Vurgu2 2 3" xfId="44"/>
    <cellStyle name="%20 - Vurgu2 2_25.İL-EMOD-Öncelikli Yaşam" xfId="39"/>
    <cellStyle name="%20 - Vurgu2 3" xfId="46"/>
    <cellStyle name="%20 - Vurgu2 3 2" xfId="47"/>
    <cellStyle name="%20 - Vurgu2 3 3" xfId="48"/>
    <cellStyle name="%20 - Vurgu2 4" xfId="49"/>
    <cellStyle name="%20 - Vurgu2 4 2" xfId="50"/>
    <cellStyle name="%20 - Vurgu2 4 3" xfId="51"/>
    <cellStyle name="%20 - Vurgu2 5" xfId="30"/>
    <cellStyle name="%20 - Vurgu2 6" xfId="165"/>
    <cellStyle name="%20 - Vurgu2 7" xfId="864"/>
    <cellStyle name="%20 - Vurgu2 8" xfId="28"/>
    <cellStyle name="%20 - Vurgu2 9" xfId="883"/>
    <cellStyle name="%20 - Vurgu3 10" xfId="902"/>
    <cellStyle name="%20 - Vurgu3 2" xfId="53"/>
    <cellStyle name="%20 - Vurgu3 2 2" xfId="54"/>
    <cellStyle name="%20 - Vurgu3 2 3" xfId="55"/>
    <cellStyle name="%20 - Vurgu3 2_25.İL-EMOD-Öncelikli Yaşam" xfId="56"/>
    <cellStyle name="%20 - Vurgu3 3" xfId="57"/>
    <cellStyle name="%20 - Vurgu3 3 2" xfId="58"/>
    <cellStyle name="%20 - Vurgu3 3 3" xfId="59"/>
    <cellStyle name="%20 - Vurgu3 4" xfId="60"/>
    <cellStyle name="%20 - Vurgu3 4 2" xfId="61"/>
    <cellStyle name="%20 - Vurgu3 4 3" xfId="62"/>
    <cellStyle name="%20 - Vurgu3 5" xfId="52"/>
    <cellStyle name="%20 - Vurgu3 6" xfId="846"/>
    <cellStyle name="%20 - Vurgu3 7" xfId="863"/>
    <cellStyle name="%20 - Vurgu3 8" xfId="877"/>
    <cellStyle name="%20 - Vurgu3 9" xfId="879"/>
    <cellStyle name="%20 - Vurgu4 10" xfId="900"/>
    <cellStyle name="%20 - Vurgu4 2" xfId="64"/>
    <cellStyle name="%20 - Vurgu4 2 2" xfId="65"/>
    <cellStyle name="%20 - Vurgu4 2 3" xfId="66"/>
    <cellStyle name="%20 - Vurgu4 2_25.İL-EMOD-Öncelikli Yaşam" xfId="67"/>
    <cellStyle name="%20 - Vurgu4 3" xfId="68"/>
    <cellStyle name="%20 - Vurgu4 3 2" xfId="69"/>
    <cellStyle name="%20 - Vurgu4 3 3" xfId="70"/>
    <cellStyle name="%20 - Vurgu4 4" xfId="71"/>
    <cellStyle name="%20 - Vurgu4 4 2" xfId="72"/>
    <cellStyle name="%20 - Vurgu4 4 3" xfId="73"/>
    <cellStyle name="%20 - Vurgu4 5" xfId="63"/>
    <cellStyle name="%20 - Vurgu4 6" xfId="847"/>
    <cellStyle name="%20 - Vurgu4 7" xfId="862"/>
    <cellStyle name="%20 - Vurgu4 8" xfId="870"/>
    <cellStyle name="%20 - Vurgu4 9" xfId="888"/>
    <cellStyle name="%20 - Vurgu5 10" xfId="893"/>
    <cellStyle name="%20 - Vurgu5 2" xfId="75"/>
    <cellStyle name="%20 - Vurgu5 2 2" xfId="76"/>
    <cellStyle name="%20 - Vurgu5 2 3" xfId="77"/>
    <cellStyle name="%20 - Vurgu5 2_25.İL-EMOD-Öncelikli Yaşam" xfId="78"/>
    <cellStyle name="%20 - Vurgu5 3" xfId="79"/>
    <cellStyle name="%20 - Vurgu5 3 2" xfId="80"/>
    <cellStyle name="%20 - Vurgu5 3 3" xfId="81"/>
    <cellStyle name="%20 - Vurgu5 4" xfId="82"/>
    <cellStyle name="%20 - Vurgu5 4 2" xfId="83"/>
    <cellStyle name="%20 - Vurgu5 4 3" xfId="84"/>
    <cellStyle name="%20 - Vurgu5 5" xfId="74"/>
    <cellStyle name="%20 - Vurgu5 6" xfId="848"/>
    <cellStyle name="%20 - Vurgu5 7" xfId="861"/>
    <cellStyle name="%20 - Vurgu5 8" xfId="876"/>
    <cellStyle name="%20 - Vurgu5 9" xfId="886"/>
    <cellStyle name="%20 - Vurgu6 10" xfId="894"/>
    <cellStyle name="%20 - Vurgu6 2" xfId="86"/>
    <cellStyle name="%20 - Vurgu6 2 2" xfId="87"/>
    <cellStyle name="%20 - Vurgu6 2 3" xfId="88"/>
    <cellStyle name="%20 - Vurgu6 2_25.İL-EMOD-Öncelikli Yaşam" xfId="89"/>
    <cellStyle name="%20 - Vurgu6 3" xfId="90"/>
    <cellStyle name="%20 - Vurgu6 3 2" xfId="91"/>
    <cellStyle name="%20 - Vurgu6 3 3" xfId="92"/>
    <cellStyle name="%20 - Vurgu6 4" xfId="93"/>
    <cellStyle name="%20 - Vurgu6 4 2" xfId="94"/>
    <cellStyle name="%20 - Vurgu6 4 3" xfId="95"/>
    <cellStyle name="%20 - Vurgu6 5" xfId="85"/>
    <cellStyle name="%20 - Vurgu6 6" xfId="849"/>
    <cellStyle name="%20 - Vurgu6 7" xfId="860"/>
    <cellStyle name="%20 - Vurgu6 8" xfId="866"/>
    <cellStyle name="%20 - Vurgu6 9" xfId="882"/>
    <cellStyle name="%40 - Vurgu1 10" xfId="895"/>
    <cellStyle name="%40 - Vurgu1 2" xfId="97"/>
    <cellStyle name="%40 - Vurgu1 2 2" xfId="98"/>
    <cellStyle name="%40 - Vurgu1 2 3" xfId="99"/>
    <cellStyle name="%40 - Vurgu1 2_25.İL-EMOD-Öncelikli Yaşam" xfId="100"/>
    <cellStyle name="%40 - Vurgu1 3" xfId="101"/>
    <cellStyle name="%40 - Vurgu1 3 2" xfId="102"/>
    <cellStyle name="%40 - Vurgu1 3 3" xfId="103"/>
    <cellStyle name="%40 - Vurgu1 4" xfId="104"/>
    <cellStyle name="%40 - Vurgu1 4 2" xfId="105"/>
    <cellStyle name="%40 - Vurgu1 4 3" xfId="106"/>
    <cellStyle name="%40 - Vurgu1 5" xfId="96"/>
    <cellStyle name="%40 - Vurgu1 6" xfId="850"/>
    <cellStyle name="%40 - Vurgu1 7" xfId="859"/>
    <cellStyle name="%40 - Vurgu1 8" xfId="867"/>
    <cellStyle name="%40 - Vurgu1 9" xfId="890"/>
    <cellStyle name="%40 - Vurgu2" xfId="22" builtinId="35" customBuiltin="1"/>
    <cellStyle name="%40 - Vurgu2 2" xfId="107"/>
    <cellStyle name="%40 - Vurgu2 2 2" xfId="108"/>
    <cellStyle name="%40 - Vurgu2 2 3" xfId="109"/>
    <cellStyle name="%40 - Vurgu2 2_25.İL-EMOD-Öncelikli Yaşam" xfId="110"/>
    <cellStyle name="%40 - Vurgu2 3" xfId="111"/>
    <cellStyle name="%40 - Vurgu2 3 2" xfId="112"/>
    <cellStyle name="%40 - Vurgu2 3 3" xfId="113"/>
    <cellStyle name="%40 - Vurgu2 4" xfId="114"/>
    <cellStyle name="%40 - Vurgu2 4 2" xfId="115"/>
    <cellStyle name="%40 - Vurgu2 4 3" xfId="116"/>
    <cellStyle name="%40 - Vurgu3 10" xfId="896"/>
    <cellStyle name="%40 - Vurgu3 2" xfId="118"/>
    <cellStyle name="%40 - Vurgu3 2 2" xfId="119"/>
    <cellStyle name="%40 - Vurgu3 2 3" xfId="120"/>
    <cellStyle name="%40 - Vurgu3 2_25.İL-EMOD-Öncelikli Yaşam" xfId="121"/>
    <cellStyle name="%40 - Vurgu3 3" xfId="122"/>
    <cellStyle name="%40 - Vurgu3 3 2" xfId="123"/>
    <cellStyle name="%40 - Vurgu3 3 3" xfId="124"/>
    <cellStyle name="%40 - Vurgu3 4" xfId="125"/>
    <cellStyle name="%40 - Vurgu3 4 2" xfId="126"/>
    <cellStyle name="%40 - Vurgu3 4 3" xfId="127"/>
    <cellStyle name="%40 - Vurgu3 5" xfId="117"/>
    <cellStyle name="%40 - Vurgu3 6" xfId="851"/>
    <cellStyle name="%40 - Vurgu3 7" xfId="858"/>
    <cellStyle name="%40 - Vurgu3 8" xfId="873"/>
    <cellStyle name="%40 - Vurgu3 9" xfId="881"/>
    <cellStyle name="%40 - Vurgu4 10" xfId="897"/>
    <cellStyle name="%40 - Vurgu4 2" xfId="129"/>
    <cellStyle name="%40 - Vurgu4 2 2" xfId="130"/>
    <cellStyle name="%40 - Vurgu4 2 3" xfId="131"/>
    <cellStyle name="%40 - Vurgu4 2_25.İL-EMOD-Öncelikli Yaşam" xfId="132"/>
    <cellStyle name="%40 - Vurgu4 3" xfId="133"/>
    <cellStyle name="%40 - Vurgu4 3 2" xfId="134"/>
    <cellStyle name="%40 - Vurgu4 3 3" xfId="135"/>
    <cellStyle name="%40 - Vurgu4 4" xfId="136"/>
    <cellStyle name="%40 - Vurgu4 4 2" xfId="137"/>
    <cellStyle name="%40 - Vurgu4 4 3" xfId="138"/>
    <cellStyle name="%40 - Vurgu4 5" xfId="128"/>
    <cellStyle name="%40 - Vurgu4 6" xfId="852"/>
    <cellStyle name="%40 - Vurgu4 7" xfId="857"/>
    <cellStyle name="%40 - Vurgu4 8" xfId="872"/>
    <cellStyle name="%40 - Vurgu4 9" xfId="878"/>
    <cellStyle name="%40 - Vurgu5 10" xfId="898"/>
    <cellStyle name="%40 - Vurgu5 2" xfId="140"/>
    <cellStyle name="%40 - Vurgu5 2 2" xfId="141"/>
    <cellStyle name="%40 - Vurgu5 2 3" xfId="142"/>
    <cellStyle name="%40 - Vurgu5 2_25.İL-EMOD-Öncelikli Yaşam" xfId="143"/>
    <cellStyle name="%40 - Vurgu5 3" xfId="144"/>
    <cellStyle name="%40 - Vurgu5 3 2" xfId="145"/>
    <cellStyle name="%40 - Vurgu5 3 3" xfId="146"/>
    <cellStyle name="%40 - Vurgu5 4" xfId="147"/>
    <cellStyle name="%40 - Vurgu5 4 2" xfId="148"/>
    <cellStyle name="%40 - Vurgu5 4 3" xfId="149"/>
    <cellStyle name="%40 - Vurgu5 5" xfId="139"/>
    <cellStyle name="%40 - Vurgu5 6" xfId="853"/>
    <cellStyle name="%40 - Vurgu5 7" xfId="856"/>
    <cellStyle name="%40 - Vurgu5 8" xfId="871"/>
    <cellStyle name="%40 - Vurgu5 9" xfId="885"/>
    <cellStyle name="%40 - Vurgu6 10" xfId="899"/>
    <cellStyle name="%40 - Vurgu6 2" xfId="151"/>
    <cellStyle name="%40 - Vurgu6 2 2" xfId="152"/>
    <cellStyle name="%40 - Vurgu6 2 3" xfId="153"/>
    <cellStyle name="%40 - Vurgu6 2_25.İL-EMOD-Öncelikli Yaşam" xfId="154"/>
    <cellStyle name="%40 - Vurgu6 3" xfId="155"/>
    <cellStyle name="%40 - Vurgu6 3 2" xfId="156"/>
    <cellStyle name="%40 - Vurgu6 3 3" xfId="157"/>
    <cellStyle name="%40 - Vurgu6 4" xfId="158"/>
    <cellStyle name="%40 - Vurgu6 4 2" xfId="159"/>
    <cellStyle name="%40 - Vurgu6 4 3" xfId="160"/>
    <cellStyle name="%40 - Vurgu6 5" xfId="150"/>
    <cellStyle name="%40 - Vurgu6 6" xfId="854"/>
    <cellStyle name="%40 - Vurgu6 7" xfId="855"/>
    <cellStyle name="%40 - Vurgu6 8" xfId="869"/>
    <cellStyle name="%40 - Vurgu6 9" xfId="884"/>
    <cellStyle name="%60 - Vurgu1 2" xfId="162"/>
    <cellStyle name="%60 - Vurgu1 3" xfId="163"/>
    <cellStyle name="%60 - Vurgu1 4" xfId="164"/>
    <cellStyle name="%60 - Vurgu1 5" xfId="161"/>
    <cellStyle name="%60 - Vurgu2" xfId="23" builtinId="36" customBuiltin="1"/>
    <cellStyle name="%60 - Vurgu2 2" xfId="166"/>
    <cellStyle name="%60 - Vurgu2 3" xfId="167"/>
    <cellStyle name="%60 - Vurgu2 4" xfId="168"/>
    <cellStyle name="%60 - Vurgu3 2" xfId="170"/>
    <cellStyle name="%60 - Vurgu3 3" xfId="171"/>
    <cellStyle name="%60 - Vurgu3 4" xfId="172"/>
    <cellStyle name="%60 - Vurgu3 5" xfId="169"/>
    <cellStyle name="%60 - Vurgu4 2" xfId="174"/>
    <cellStyle name="%60 - Vurgu4 3" xfId="175"/>
    <cellStyle name="%60 - Vurgu4 4" xfId="176"/>
    <cellStyle name="%60 - Vurgu4 5" xfId="173"/>
    <cellStyle name="%60 - Vurgu5" xfId="26" builtinId="48" customBuiltin="1"/>
    <cellStyle name="%60 - Vurgu5 2" xfId="177"/>
    <cellStyle name="%60 - Vurgu5 3" xfId="178"/>
    <cellStyle name="%60 - Vurgu5 4" xfId="179"/>
    <cellStyle name="%60 - Vurgu6 2" xfId="181"/>
    <cellStyle name="%60 - Vurgu6 3" xfId="182"/>
    <cellStyle name="%60 - Vurgu6 4" xfId="183"/>
    <cellStyle name="%60 - Vurgu6 5" xfId="180"/>
    <cellStyle name="Açıklama Metni" xfId="20" builtinId="53" customBuiltin="1"/>
    <cellStyle name="Açıklama Metni 2" xfId="184"/>
    <cellStyle name="Açıklama Metni 3" xfId="185"/>
    <cellStyle name="Açıklama Metni 4" xfId="186"/>
    <cellStyle name="Ana Başlık 2" xfId="188"/>
    <cellStyle name="Ana Başlık 3" xfId="189"/>
    <cellStyle name="Ana Başlık 4" xfId="190"/>
    <cellStyle name="Ana Başlık 5" xfId="187"/>
    <cellStyle name="Bağlı Hücre" xfId="17" builtinId="24" customBuiltin="1"/>
    <cellStyle name="Bağlı Hücre 2" xfId="191"/>
    <cellStyle name="Bağlı Hücre 3" xfId="192"/>
    <cellStyle name="Bağlı Hücre 4" xfId="193"/>
    <cellStyle name="Başlık 1 2" xfId="195"/>
    <cellStyle name="Başlık 1 3" xfId="196"/>
    <cellStyle name="Başlık 1 4" xfId="197"/>
    <cellStyle name="Başlık 1 5" xfId="194"/>
    <cellStyle name="Başlık 2 2" xfId="199"/>
    <cellStyle name="Başlık 2 3" xfId="200"/>
    <cellStyle name="Başlık 2 4" xfId="201"/>
    <cellStyle name="Başlık 2 5" xfId="198"/>
    <cellStyle name="Başlık 3 2" xfId="203"/>
    <cellStyle name="Başlık 3 3" xfId="204"/>
    <cellStyle name="Başlık 3 4" xfId="205"/>
    <cellStyle name="Başlık 3 5" xfId="202"/>
    <cellStyle name="Başlık 4 2" xfId="207"/>
    <cellStyle name="Başlık 4 3" xfId="208"/>
    <cellStyle name="Başlık 4 4" xfId="209"/>
    <cellStyle name="Başlık 4 5" xfId="206"/>
    <cellStyle name="Binlik Ayracı 2" xfId="1"/>
    <cellStyle name="Binlik Ayracı 3" xfId="12"/>
    <cellStyle name="Binlik Ayracı 4" xfId="11"/>
    <cellStyle name="Comma 2" xfId="210"/>
    <cellStyle name="Comma 2 2" xfId="211"/>
    <cellStyle name="Çıkış 2" xfId="213"/>
    <cellStyle name="Çıkış 3" xfId="214"/>
    <cellStyle name="Çıkış 4" xfId="215"/>
    <cellStyle name="Çıkış 5" xfId="212"/>
    <cellStyle name="Giriş 2" xfId="217"/>
    <cellStyle name="Giriş 3" xfId="218"/>
    <cellStyle name="Giriş 4" xfId="219"/>
    <cellStyle name="Giriş 5" xfId="216"/>
    <cellStyle name="Hesaplama 2" xfId="221"/>
    <cellStyle name="Hesaplama 3" xfId="222"/>
    <cellStyle name="Hesaplama 4" xfId="223"/>
    <cellStyle name="Hesaplama 5" xfId="220"/>
    <cellStyle name="Hyperlink" xfId="2"/>
    <cellStyle name="İşaretli Hücre" xfId="18" builtinId="23" customBuiltin="1"/>
    <cellStyle name="İşaretli Hücre 2" xfId="224"/>
    <cellStyle name="İşaretli Hücre 3" xfId="225"/>
    <cellStyle name="İşaretli Hücre 4" xfId="226"/>
    <cellStyle name="İyi" xfId="14" builtinId="26" customBuiltin="1"/>
    <cellStyle name="İyi 2" xfId="227"/>
    <cellStyle name="İyi 3" xfId="228"/>
    <cellStyle name="İyi 4" xfId="229"/>
    <cellStyle name="İzlenen Köprü 2" xfId="230"/>
    <cellStyle name="Köprü 2" xfId="231"/>
    <cellStyle name="Köprü 3" xfId="232"/>
    <cellStyle name="Kötü" xfId="15" builtinId="27" customBuiltin="1"/>
    <cellStyle name="Kötü 2" xfId="233"/>
    <cellStyle name="Kötü 3" xfId="234"/>
    <cellStyle name="Kötü 4" xfId="235"/>
    <cellStyle name="Normal" xfId="0" builtinId="0"/>
    <cellStyle name="Normal 10" xfId="236"/>
    <cellStyle name="Normal 10 2" xfId="237"/>
    <cellStyle name="Normal 100" xfId="238"/>
    <cellStyle name="Normal 101" xfId="239"/>
    <cellStyle name="Normal 102" xfId="240"/>
    <cellStyle name="Normal 103" xfId="241"/>
    <cellStyle name="Normal 104" xfId="13"/>
    <cellStyle name="Normal 105" xfId="242"/>
    <cellStyle name="Normal 105 2" xfId="243"/>
    <cellStyle name="Normal 106" xfId="244"/>
    <cellStyle name="Normal 107" xfId="245"/>
    <cellStyle name="Normal 108" xfId="246"/>
    <cellStyle name="Normal 109" xfId="247"/>
    <cellStyle name="Normal 109 2" xfId="906"/>
    <cellStyle name="Normal 11" xfId="248"/>
    <cellStyle name="Normal 11 10" xfId="249"/>
    <cellStyle name="Normal 11 11" xfId="250"/>
    <cellStyle name="Normal 11 12" xfId="251"/>
    <cellStyle name="Normal 11 2" xfId="252"/>
    <cellStyle name="Normal 11 2 2" xfId="253"/>
    <cellStyle name="Normal 11 2 3" xfId="254"/>
    <cellStyle name="Normal 11 3" xfId="255"/>
    <cellStyle name="Normal 11 3 2" xfId="256"/>
    <cellStyle name="Normal 11 3 3" xfId="257"/>
    <cellStyle name="Normal 11 4" xfId="258"/>
    <cellStyle name="Normal 11 4 2" xfId="259"/>
    <cellStyle name="Normal 11 4 3" xfId="260"/>
    <cellStyle name="Normal 11 5" xfId="261"/>
    <cellStyle name="Normal 11 5 2" xfId="262"/>
    <cellStyle name="Normal 11 5 3" xfId="263"/>
    <cellStyle name="Normal 11 6" xfId="264"/>
    <cellStyle name="Normal 11 6 2" xfId="265"/>
    <cellStyle name="Normal 11 6 3" xfId="266"/>
    <cellStyle name="Normal 11 7" xfId="267"/>
    <cellStyle name="Normal 11 7 2" xfId="268"/>
    <cellStyle name="Normal 11 7 3" xfId="269"/>
    <cellStyle name="Normal 11 8" xfId="270"/>
    <cellStyle name="Normal 11 8 2" xfId="271"/>
    <cellStyle name="Normal 11 8 3" xfId="272"/>
    <cellStyle name="Normal 11 9" xfId="273"/>
    <cellStyle name="Normal 110" xfId="43"/>
    <cellStyle name="Normal 110 2" xfId="874"/>
    <cellStyle name="Normal 110 3" xfId="901"/>
    <cellStyle name="Normal 111" xfId="880"/>
    <cellStyle name="Normal 111 2" xfId="891"/>
    <cellStyle name="Normal 112" xfId="905"/>
    <cellStyle name="Normal 113" xfId="907"/>
    <cellStyle name="Normal 12" xfId="274"/>
    <cellStyle name="Normal 12 2" xfId="275"/>
    <cellStyle name="Normal 12 2 2" xfId="276"/>
    <cellStyle name="Normal 12 2 3" xfId="277"/>
    <cellStyle name="Normal 12 3" xfId="278"/>
    <cellStyle name="Normal 12 4" xfId="279"/>
    <cellStyle name="Normal 13" xfId="280"/>
    <cellStyle name="Normal 13 2" xfId="281"/>
    <cellStyle name="Normal 13 2 2" xfId="282"/>
    <cellStyle name="Normal 13 2 3" xfId="283"/>
    <cellStyle name="Normal 13 3" xfId="284"/>
    <cellStyle name="Normal 13 4" xfId="285"/>
    <cellStyle name="Normal 14" xfId="286"/>
    <cellStyle name="Normal 14 2" xfId="287"/>
    <cellStyle name="Normal 14 2 2" xfId="288"/>
    <cellStyle name="Normal 14 2 3" xfId="289"/>
    <cellStyle name="Normal 14 3" xfId="290"/>
    <cellStyle name="Normal 15" xfId="291"/>
    <cellStyle name="Normal 15 2" xfId="292"/>
    <cellStyle name="Normal 16" xfId="293"/>
    <cellStyle name="Normal 16 2" xfId="294"/>
    <cellStyle name="Normal 16 2 2" xfId="295"/>
    <cellStyle name="Normal 16 2 3" xfId="296"/>
    <cellStyle name="Normal 16 3" xfId="297"/>
    <cellStyle name="Normal 17" xfId="298"/>
    <cellStyle name="Normal 17 2" xfId="299"/>
    <cellStyle name="Normal 17 2 2" xfId="300"/>
    <cellStyle name="Normal 17 2 3" xfId="301"/>
    <cellStyle name="Normal 17 3" xfId="302"/>
    <cellStyle name="Normal 18" xfId="303"/>
    <cellStyle name="Normal 18 2" xfId="304"/>
    <cellStyle name="Normal 18 3" xfId="305"/>
    <cellStyle name="Normal 18 4" xfId="306"/>
    <cellStyle name="Normal 19" xfId="307"/>
    <cellStyle name="Normal 19 2" xfId="308"/>
    <cellStyle name="Normal 19 3" xfId="309"/>
    <cellStyle name="Normal 19 4" xfId="310"/>
    <cellStyle name="Normal 2" xfId="3"/>
    <cellStyle name="Normal 2 10" xfId="311"/>
    <cellStyle name="Normal 2 10 2" xfId="312"/>
    <cellStyle name="Normal 2 10 3" xfId="313"/>
    <cellStyle name="Normal 2 11" xfId="314"/>
    <cellStyle name="Normal 2 12" xfId="315"/>
    <cellStyle name="Normal 2 13" xfId="316"/>
    <cellStyle name="Normal 2 14" xfId="317"/>
    <cellStyle name="Normal 2 15" xfId="318"/>
    <cellStyle name="Normal 2 16" xfId="319"/>
    <cellStyle name="Normal 2 17" xfId="320"/>
    <cellStyle name="Normal 2 18" xfId="321"/>
    <cellStyle name="Normal 2 19" xfId="322"/>
    <cellStyle name="Normal 2 2" xfId="323"/>
    <cellStyle name="Normal 2 2 2" xfId="324"/>
    <cellStyle name="Normal 2 2 3" xfId="325"/>
    <cellStyle name="Normal 2 2 4" xfId="326"/>
    <cellStyle name="Normal 2 3" xfId="327"/>
    <cellStyle name="Normal 2 3 2" xfId="328"/>
    <cellStyle name="Normal 2 3 2 2" xfId="329"/>
    <cellStyle name="Normal 2 3 3" xfId="330"/>
    <cellStyle name="Normal 2 4" xfId="331"/>
    <cellStyle name="Normal 2 4 10" xfId="332"/>
    <cellStyle name="Normal 2 4 11" xfId="333"/>
    <cellStyle name="Normal 2 4 12" xfId="334"/>
    <cellStyle name="Normal 2 4 2" xfId="335"/>
    <cellStyle name="Normal 2 4 2 2" xfId="336"/>
    <cellStyle name="Normal 2 4 2 3" xfId="337"/>
    <cellStyle name="Normal 2 4 2 4" xfId="338"/>
    <cellStyle name="Normal 2 4 2 5" xfId="339"/>
    <cellStyle name="Normal 2 4 3" xfId="340"/>
    <cellStyle name="Normal 2 4 3 2" xfId="341"/>
    <cellStyle name="Normal 2 4 3 3" xfId="342"/>
    <cellStyle name="Normal 2 4 4" xfId="343"/>
    <cellStyle name="Normal 2 4 4 2" xfId="344"/>
    <cellStyle name="Normal 2 4 4 3" xfId="345"/>
    <cellStyle name="Normal 2 4 5" xfId="346"/>
    <cellStyle name="Normal 2 4 5 2" xfId="347"/>
    <cellStyle name="Normal 2 4 5 3" xfId="348"/>
    <cellStyle name="Normal 2 4 6" xfId="349"/>
    <cellStyle name="Normal 2 4 6 2" xfId="350"/>
    <cellStyle name="Normal 2 4 6 3" xfId="351"/>
    <cellStyle name="Normal 2 4 7" xfId="352"/>
    <cellStyle name="Normal 2 4 7 2" xfId="353"/>
    <cellStyle name="Normal 2 4 7 3" xfId="354"/>
    <cellStyle name="Normal 2 4 8" xfId="355"/>
    <cellStyle name="Normal 2 4 8 2" xfId="356"/>
    <cellStyle name="Normal 2 4 8 3" xfId="357"/>
    <cellStyle name="Normal 2 4 9" xfId="358"/>
    <cellStyle name="Normal 2 5" xfId="359"/>
    <cellStyle name="Normal 2 5 2" xfId="360"/>
    <cellStyle name="Normal 2 5 2 2" xfId="361"/>
    <cellStyle name="Normal 2 5 3" xfId="362"/>
    <cellStyle name="Normal 2 6" xfId="363"/>
    <cellStyle name="Normal 2 6 2" xfId="364"/>
    <cellStyle name="Normal 2 6 2 2" xfId="365"/>
    <cellStyle name="Normal 2 6 3" xfId="366"/>
    <cellStyle name="Normal 2 7" xfId="367"/>
    <cellStyle name="Normal 2 7 2" xfId="368"/>
    <cellStyle name="Normal 2 7 3" xfId="369"/>
    <cellStyle name="Normal 2 8" xfId="370"/>
    <cellStyle name="Normal 2 8 2" xfId="371"/>
    <cellStyle name="Normal 2 8 3" xfId="372"/>
    <cellStyle name="Normal 2 9" xfId="373"/>
    <cellStyle name="Normal 2 9 2" xfId="374"/>
    <cellStyle name="Normal 2 9 3" xfId="375"/>
    <cellStyle name="Normal 20" xfId="376"/>
    <cellStyle name="Normal 20 2" xfId="377"/>
    <cellStyle name="Normal 20 3" xfId="378"/>
    <cellStyle name="Normal 20 4" xfId="379"/>
    <cellStyle name="Normal 21" xfId="380"/>
    <cellStyle name="Normal 21 2" xfId="381"/>
    <cellStyle name="Normal 21 3" xfId="382"/>
    <cellStyle name="Normal 21 4" xfId="383"/>
    <cellStyle name="Normal 22" xfId="384"/>
    <cellStyle name="Normal 22 2" xfId="385"/>
    <cellStyle name="Normal 22 3" xfId="386"/>
    <cellStyle name="Normal 22 4" xfId="387"/>
    <cellStyle name="Normal 23" xfId="388"/>
    <cellStyle name="Normal 23 2" xfId="389"/>
    <cellStyle name="Normal 23 3" xfId="390"/>
    <cellStyle name="Normal 23 4" xfId="391"/>
    <cellStyle name="Normal 24" xfId="392"/>
    <cellStyle name="Normal 24 2" xfId="393"/>
    <cellStyle name="Normal 24 2 2" xfId="394"/>
    <cellStyle name="Normal 24 3" xfId="395"/>
    <cellStyle name="Normal 24 3 2" xfId="396"/>
    <cellStyle name="Normal 24 4" xfId="397"/>
    <cellStyle name="Normal 24 5" xfId="398"/>
    <cellStyle name="Normal 24 6" xfId="399"/>
    <cellStyle name="Normal 25" xfId="400"/>
    <cellStyle name="Normal 25 2" xfId="401"/>
    <cellStyle name="Normal 25 2 2" xfId="402"/>
    <cellStyle name="Normal 25 2 3" xfId="403"/>
    <cellStyle name="Normal 25 2 4" xfId="404"/>
    <cellStyle name="Normal 25 3" xfId="405"/>
    <cellStyle name="Normal 25 4" xfId="406"/>
    <cellStyle name="Normal 25 5" xfId="407"/>
    <cellStyle name="Normal 25 6" xfId="408"/>
    <cellStyle name="Normal 26" xfId="409"/>
    <cellStyle name="Normal 26 2" xfId="410"/>
    <cellStyle name="Normal 26 2 2" xfId="411"/>
    <cellStyle name="Normal 26 2 3" xfId="412"/>
    <cellStyle name="Normal 26 3" xfId="413"/>
    <cellStyle name="Normal 27" xfId="414"/>
    <cellStyle name="Normal 27 2" xfId="415"/>
    <cellStyle name="Normal 27 2 2" xfId="416"/>
    <cellStyle name="Normal 27 2 3" xfId="417"/>
    <cellStyle name="Normal 27 3" xfId="418"/>
    <cellStyle name="Normal 28" xfId="419"/>
    <cellStyle name="Normal 28 2" xfId="420"/>
    <cellStyle name="Normal 28 2 2" xfId="421"/>
    <cellStyle name="Normal 28 2 3" xfId="422"/>
    <cellStyle name="Normal 28 3" xfId="423"/>
    <cellStyle name="Normal 29" xfId="424"/>
    <cellStyle name="Normal 29 2" xfId="425"/>
    <cellStyle name="Normal 29 2 2" xfId="426"/>
    <cellStyle name="Normal 29 2 3" xfId="427"/>
    <cellStyle name="Normal 29 2 4" xfId="428"/>
    <cellStyle name="Normal 29 3" xfId="429"/>
    <cellStyle name="Normal 29 4" xfId="430"/>
    <cellStyle name="Normal 29 5" xfId="431"/>
    <cellStyle name="Normal 3" xfId="4"/>
    <cellStyle name="Normal 3 2" xfId="433"/>
    <cellStyle name="Normal 3 2 2" xfId="434"/>
    <cellStyle name="Normal 3 2 3" xfId="435"/>
    <cellStyle name="Normal 3 3" xfId="436"/>
    <cellStyle name="Normal 3 3 2" xfId="437"/>
    <cellStyle name="Normal 3 3 3" xfId="438"/>
    <cellStyle name="Normal 3 4" xfId="439"/>
    <cellStyle name="Normal 3 4 2" xfId="440"/>
    <cellStyle name="Normal 3 4 3" xfId="441"/>
    <cellStyle name="Normal 3 5" xfId="442"/>
    <cellStyle name="Normal 3 5 2" xfId="443"/>
    <cellStyle name="Normal 3 5 3" xfId="444"/>
    <cellStyle name="Normal 3 6" xfId="445"/>
    <cellStyle name="Normal 3 7" xfId="446"/>
    <cellStyle name="Normal 3 8" xfId="432"/>
    <cellStyle name="Normal 30" xfId="447"/>
    <cellStyle name="Normal 30 2" xfId="448"/>
    <cellStyle name="Normal 30 3" xfId="449"/>
    <cellStyle name="Normal 30 4" xfId="450"/>
    <cellStyle name="Normal 31" xfId="451"/>
    <cellStyle name="Normal 31 2" xfId="452"/>
    <cellStyle name="Normal 31 3" xfId="453"/>
    <cellStyle name="Normal 31 4" xfId="454"/>
    <cellStyle name="Normal 32" xfId="455"/>
    <cellStyle name="Normal 32 2" xfId="456"/>
    <cellStyle name="Normal 32 3" xfId="457"/>
    <cellStyle name="Normal 32 4" xfId="458"/>
    <cellStyle name="Normal 33" xfId="459"/>
    <cellStyle name="Normal 33 2" xfId="460"/>
    <cellStyle name="Normal 33 3" xfId="461"/>
    <cellStyle name="Normal 33 4" xfId="462"/>
    <cellStyle name="Normal 34" xfId="463"/>
    <cellStyle name="Normal 34 2" xfId="464"/>
    <cellStyle name="Normal 34 3" xfId="465"/>
    <cellStyle name="Normal 34 4" xfId="466"/>
    <cellStyle name="Normal 35" xfId="467"/>
    <cellStyle name="Normal 35 2" xfId="468"/>
    <cellStyle name="Normal 35 3" xfId="469"/>
    <cellStyle name="Normal 35 4" xfId="470"/>
    <cellStyle name="Normal 36" xfId="471"/>
    <cellStyle name="Normal 36 2" xfId="472"/>
    <cellStyle name="Normal 36 3" xfId="473"/>
    <cellStyle name="Normal 36 4" xfId="474"/>
    <cellStyle name="Normal 37" xfId="475"/>
    <cellStyle name="Normal 37 2" xfId="476"/>
    <cellStyle name="Normal 37 3" xfId="477"/>
    <cellStyle name="Normal 37 4" xfId="478"/>
    <cellStyle name="Normal 38" xfId="479"/>
    <cellStyle name="Normal 38 2" xfId="480"/>
    <cellStyle name="Normal 38 3" xfId="481"/>
    <cellStyle name="Normal 39" xfId="482"/>
    <cellStyle name="Normal 39 2" xfId="483"/>
    <cellStyle name="Normal 39 3" xfId="484"/>
    <cellStyle name="Normal 4" xfId="485"/>
    <cellStyle name="Normal 4 2" xfId="486"/>
    <cellStyle name="Normal 4 2 2" xfId="5"/>
    <cellStyle name="Normal 4 2 2 2" xfId="6"/>
    <cellStyle name="Normal 4 2_25.İL-EMOD-Öncelikli Yaşam" xfId="487"/>
    <cellStyle name="Normal 4 3" xfId="488"/>
    <cellStyle name="Normal 4 3 10" xfId="489"/>
    <cellStyle name="Normal 4 3 10 2" xfId="490"/>
    <cellStyle name="Normal 4 3 10 3" xfId="491"/>
    <cellStyle name="Normal 4 3 11" xfId="492"/>
    <cellStyle name="Normal 4 3 12" xfId="493"/>
    <cellStyle name="Normal 4 3 13" xfId="494"/>
    <cellStyle name="Normal 4 3 2" xfId="495"/>
    <cellStyle name="Normal 4 3 2 10" xfId="496"/>
    <cellStyle name="Normal 4 3 2 11" xfId="497"/>
    <cellStyle name="Normal 4 3 2 2" xfId="498"/>
    <cellStyle name="Normal 4 3 2 2 2" xfId="499"/>
    <cellStyle name="Normal 4 3 2 2 3" xfId="500"/>
    <cellStyle name="Normal 4 3 2 2 4" xfId="501"/>
    <cellStyle name="Normal 4 3 2 3" xfId="502"/>
    <cellStyle name="Normal 4 3 2 3 2" xfId="503"/>
    <cellStyle name="Normal 4 3 2 3 3" xfId="504"/>
    <cellStyle name="Normal 4 3 2 4" xfId="505"/>
    <cellStyle name="Normal 4 3 2 4 2" xfId="506"/>
    <cellStyle name="Normal 4 3 2 4 3" xfId="507"/>
    <cellStyle name="Normal 4 3 2 5" xfId="508"/>
    <cellStyle name="Normal 4 3 2 5 2" xfId="509"/>
    <cellStyle name="Normal 4 3 2 5 3" xfId="510"/>
    <cellStyle name="Normal 4 3 2 6" xfId="511"/>
    <cellStyle name="Normal 4 3 2 6 2" xfId="512"/>
    <cellStyle name="Normal 4 3 2 6 3" xfId="513"/>
    <cellStyle name="Normal 4 3 2 7" xfId="514"/>
    <cellStyle name="Normal 4 3 2 7 2" xfId="515"/>
    <cellStyle name="Normal 4 3 2 7 3" xfId="516"/>
    <cellStyle name="Normal 4 3 2 8" xfId="517"/>
    <cellStyle name="Normal 4 3 2 8 2" xfId="518"/>
    <cellStyle name="Normal 4 3 2 8 3" xfId="519"/>
    <cellStyle name="Normal 4 3 2 9" xfId="520"/>
    <cellStyle name="Normal 4 3 3" xfId="521"/>
    <cellStyle name="Normal 4 3 3 2" xfId="522"/>
    <cellStyle name="Normal 4 3 3 3" xfId="523"/>
    <cellStyle name="Normal 4 3 3 4" xfId="524"/>
    <cellStyle name="Normal 4 3 4" xfId="525"/>
    <cellStyle name="Normal 4 3 4 10" xfId="526"/>
    <cellStyle name="Normal 4 3 4 11" xfId="527"/>
    <cellStyle name="Normal 4 3 4 2" xfId="528"/>
    <cellStyle name="Normal 4 3 4 2 2" xfId="529"/>
    <cellStyle name="Normal 4 3 4 2 3" xfId="530"/>
    <cellStyle name="Normal 4 3 4 2 4" xfId="531"/>
    <cellStyle name="Normal 4 3 4 3" xfId="532"/>
    <cellStyle name="Normal 4 3 4 3 2" xfId="533"/>
    <cellStyle name="Normal 4 3 4 3 3" xfId="534"/>
    <cellStyle name="Normal 4 3 4 4" xfId="535"/>
    <cellStyle name="Normal 4 3 4 4 2" xfId="536"/>
    <cellStyle name="Normal 4 3 4 4 3" xfId="537"/>
    <cellStyle name="Normal 4 3 4 5" xfId="538"/>
    <cellStyle name="Normal 4 3 4 5 2" xfId="539"/>
    <cellStyle name="Normal 4 3 4 5 3" xfId="540"/>
    <cellStyle name="Normal 4 3 4 6" xfId="541"/>
    <cellStyle name="Normal 4 3 4 6 2" xfId="542"/>
    <cellStyle name="Normal 4 3 4 6 3" xfId="543"/>
    <cellStyle name="Normal 4 3 4 7" xfId="544"/>
    <cellStyle name="Normal 4 3 4 7 2" xfId="545"/>
    <cellStyle name="Normal 4 3 4 7 3" xfId="546"/>
    <cellStyle name="Normal 4 3 4 8" xfId="547"/>
    <cellStyle name="Normal 4 3 4 8 2" xfId="548"/>
    <cellStyle name="Normal 4 3 4 8 3" xfId="549"/>
    <cellStyle name="Normal 4 3 4 9" xfId="550"/>
    <cellStyle name="Normal 4 3 5" xfId="551"/>
    <cellStyle name="Normal 4 3 5 2" xfId="552"/>
    <cellStyle name="Normal 4 3 5 3" xfId="553"/>
    <cellStyle name="Normal 4 3 5 4" xfId="554"/>
    <cellStyle name="Normal 4 3 6" xfId="555"/>
    <cellStyle name="Normal 4 3 6 2" xfId="556"/>
    <cellStyle name="Normal 4 3 6 3" xfId="557"/>
    <cellStyle name="Normal 4 3 7" xfId="558"/>
    <cellStyle name="Normal 4 3 7 2" xfId="559"/>
    <cellStyle name="Normal 4 3 7 3" xfId="560"/>
    <cellStyle name="Normal 4 3 8" xfId="561"/>
    <cellStyle name="Normal 4 3 8 2" xfId="562"/>
    <cellStyle name="Normal 4 3 8 3" xfId="563"/>
    <cellStyle name="Normal 4 3 9" xfId="564"/>
    <cellStyle name="Normal 4 3 9 2" xfId="565"/>
    <cellStyle name="Normal 4 3 9 3" xfId="566"/>
    <cellStyle name="Normal 4 4" xfId="567"/>
    <cellStyle name="Normal 4 5" xfId="568"/>
    <cellStyle name="Normal 4_25.İL-EMOD-Öncelikli Yaşam" xfId="569"/>
    <cellStyle name="Normal 40" xfId="570"/>
    <cellStyle name="Normal 40 2" xfId="571"/>
    <cellStyle name="Normal 40 3" xfId="572"/>
    <cellStyle name="Normal 41" xfId="573"/>
    <cellStyle name="Normal 41 2" xfId="574"/>
    <cellStyle name="Normal 41 3" xfId="575"/>
    <cellStyle name="Normal 42" xfId="576"/>
    <cellStyle name="Normal 42 2" xfId="577"/>
    <cellStyle name="Normal 42 3" xfId="578"/>
    <cellStyle name="Normal 43" xfId="579"/>
    <cellStyle name="Normal 43 2" xfId="580"/>
    <cellStyle name="Normal 43 3" xfId="581"/>
    <cellStyle name="Normal 44" xfId="582"/>
    <cellStyle name="Normal 44 2" xfId="583"/>
    <cellStyle name="Normal 44 3" xfId="584"/>
    <cellStyle name="Normal 45" xfId="585"/>
    <cellStyle name="Normal 45 2" xfId="586"/>
    <cellStyle name="Normal 45 3" xfId="587"/>
    <cellStyle name="Normal 46" xfId="588"/>
    <cellStyle name="Normal 46 2" xfId="589"/>
    <cellStyle name="Normal 46 3" xfId="590"/>
    <cellStyle name="Normal 47" xfId="591"/>
    <cellStyle name="Normal 47 2" xfId="592"/>
    <cellStyle name="Normal 47 3" xfId="593"/>
    <cellStyle name="Normal 48" xfId="594"/>
    <cellStyle name="Normal 48 2" xfId="595"/>
    <cellStyle name="Normal 48 3" xfId="596"/>
    <cellStyle name="Normal 49" xfId="597"/>
    <cellStyle name="Normal 49 2" xfId="598"/>
    <cellStyle name="Normal 49 3" xfId="599"/>
    <cellStyle name="Normal 5" xfId="600"/>
    <cellStyle name="Normal 5 2" xfId="601"/>
    <cellStyle name="Normal 5 3" xfId="602"/>
    <cellStyle name="Normal 5 4" xfId="603"/>
    <cellStyle name="Normal 5 5" xfId="604"/>
    <cellStyle name="Normal 5 6" xfId="605"/>
    <cellStyle name="Normal 5 7" xfId="606"/>
    <cellStyle name="Normal 50" xfId="607"/>
    <cellStyle name="Normal 50 2" xfId="608"/>
    <cellStyle name="Normal 50 3" xfId="609"/>
    <cellStyle name="Normal 51" xfId="610"/>
    <cellStyle name="Normal 51 2" xfId="611"/>
    <cellStyle name="Normal 51 3" xfId="612"/>
    <cellStyle name="Normal 52" xfId="613"/>
    <cellStyle name="Normal 52 2" xfId="614"/>
    <cellStyle name="Normal 52 3" xfId="615"/>
    <cellStyle name="Normal 53" xfId="616"/>
    <cellStyle name="Normal 53 2" xfId="617"/>
    <cellStyle name="Normal 53 3" xfId="618"/>
    <cellStyle name="Normal 54" xfId="619"/>
    <cellStyle name="Normal 54 2" xfId="620"/>
    <cellStyle name="Normal 54 3" xfId="621"/>
    <cellStyle name="Normal 55" xfId="622"/>
    <cellStyle name="Normal 55 2" xfId="623"/>
    <cellStyle name="Normal 55 3" xfId="624"/>
    <cellStyle name="Normal 56" xfId="625"/>
    <cellStyle name="Normal 56 2" xfId="626"/>
    <cellStyle name="Normal 56 3" xfId="627"/>
    <cellStyle name="Normal 57" xfId="628"/>
    <cellStyle name="Normal 57 2" xfId="629"/>
    <cellStyle name="Normal 57 3" xfId="630"/>
    <cellStyle name="Normal 58" xfId="631"/>
    <cellStyle name="Normal 58 2" xfId="632"/>
    <cellStyle name="Normal 58 3" xfId="633"/>
    <cellStyle name="Normal 59" xfId="634"/>
    <cellStyle name="Normal 59 2" xfId="635"/>
    <cellStyle name="Normal 59 3" xfId="636"/>
    <cellStyle name="Normal 6" xfId="637"/>
    <cellStyle name="Normal 6 10" xfId="638"/>
    <cellStyle name="Normal 6 11" xfId="639"/>
    <cellStyle name="Normal 6 12" xfId="640"/>
    <cellStyle name="Normal 6 2" xfId="641"/>
    <cellStyle name="Normal 6 2 2" xfId="642"/>
    <cellStyle name="Normal 6 2 3" xfId="643"/>
    <cellStyle name="Normal 6 2 4" xfId="644"/>
    <cellStyle name="Normal 6 3" xfId="645"/>
    <cellStyle name="Normal 6 3 2" xfId="646"/>
    <cellStyle name="Normal 6 3 3" xfId="647"/>
    <cellStyle name="Normal 6 3 4" xfId="648"/>
    <cellStyle name="Normal 6 4" xfId="649"/>
    <cellStyle name="Normal 6 4 2" xfId="650"/>
    <cellStyle name="Normal 6 4 3" xfId="651"/>
    <cellStyle name="Normal 6 4 4" xfId="652"/>
    <cellStyle name="Normal 6 5" xfId="653"/>
    <cellStyle name="Normal 6 5 2" xfId="654"/>
    <cellStyle name="Normal 6 5 3" xfId="655"/>
    <cellStyle name="Normal 6 6" xfId="656"/>
    <cellStyle name="Normal 6 6 2" xfId="657"/>
    <cellStyle name="Normal 6 6 2 2" xfId="658"/>
    <cellStyle name="Normal 6 6 2 3" xfId="659"/>
    <cellStyle name="Normal 6 6 3" xfId="660"/>
    <cellStyle name="Normal 6 6 4" xfId="661"/>
    <cellStyle name="Normal 6 7" xfId="662"/>
    <cellStyle name="Normal 6 7 2" xfId="663"/>
    <cellStyle name="Normal 6 7 3" xfId="664"/>
    <cellStyle name="Normal 6 8" xfId="665"/>
    <cellStyle name="Normal 6 8 2" xfId="666"/>
    <cellStyle name="Normal 6 8 3" xfId="667"/>
    <cellStyle name="Normal 6 9" xfId="668"/>
    <cellStyle name="Normal 60" xfId="669"/>
    <cellStyle name="Normal 60 2" xfId="670"/>
    <cellStyle name="Normal 60 3" xfId="671"/>
    <cellStyle name="Normal 61" xfId="672"/>
    <cellStyle name="Normal 61 2" xfId="673"/>
    <cellStyle name="Normal 61 3" xfId="674"/>
    <cellStyle name="Normal 62" xfId="675"/>
    <cellStyle name="Normal 62 2" xfId="676"/>
    <cellStyle name="Normal 62 3" xfId="677"/>
    <cellStyle name="Normal 63" xfId="678"/>
    <cellStyle name="Normal 63 2" xfId="679"/>
    <cellStyle name="Normal 63 3" xfId="680"/>
    <cellStyle name="Normal 64" xfId="681"/>
    <cellStyle name="Normal 65" xfId="682"/>
    <cellStyle name="Normal 65 2" xfId="683"/>
    <cellStyle name="Normal 65 3" xfId="684"/>
    <cellStyle name="Normal 66" xfId="685"/>
    <cellStyle name="Normal 66 2" xfId="686"/>
    <cellStyle name="Normal 66 3" xfId="687"/>
    <cellStyle name="Normal 67" xfId="688"/>
    <cellStyle name="Normal 67 2" xfId="689"/>
    <cellStyle name="Normal 67 3" xfId="690"/>
    <cellStyle name="Normal 68" xfId="691"/>
    <cellStyle name="Normal 68 2" xfId="692"/>
    <cellStyle name="Normal 68 3" xfId="693"/>
    <cellStyle name="Normal 69" xfId="694"/>
    <cellStyle name="Normal 69 2" xfId="695"/>
    <cellStyle name="Normal 69 3" xfId="696"/>
    <cellStyle name="Normal 7" xfId="697"/>
    <cellStyle name="Normal 7 2" xfId="698"/>
    <cellStyle name="Normal 70" xfId="699"/>
    <cellStyle name="Normal 70 2" xfId="700"/>
    <cellStyle name="Normal 70 3" xfId="701"/>
    <cellStyle name="Normal 71" xfId="702"/>
    <cellStyle name="Normal 71 2" xfId="703"/>
    <cellStyle name="Normal 71 3" xfId="704"/>
    <cellStyle name="Normal 72" xfId="705"/>
    <cellStyle name="Normal 72 2" xfId="706"/>
    <cellStyle name="Normal 72 3" xfId="707"/>
    <cellStyle name="Normal 73" xfId="708"/>
    <cellStyle name="Normal 73 2" xfId="709"/>
    <cellStyle name="Normal 73 3" xfId="710"/>
    <cellStyle name="Normal 74" xfId="711"/>
    <cellStyle name="Normal 74 2" xfId="712"/>
    <cellStyle name="Normal 74 3" xfId="713"/>
    <cellStyle name="Normal 75" xfId="714"/>
    <cellStyle name="Normal 75 2" xfId="715"/>
    <cellStyle name="Normal 75 3" xfId="716"/>
    <cellStyle name="Normal 76" xfId="717"/>
    <cellStyle name="Normal 76 2" xfId="718"/>
    <cellStyle name="Normal 76 3" xfId="719"/>
    <cellStyle name="Normal 77" xfId="720"/>
    <cellStyle name="Normal 77 2" xfId="721"/>
    <cellStyle name="Normal 77 3" xfId="722"/>
    <cellStyle name="Normal 78" xfId="723"/>
    <cellStyle name="Normal 78 2" xfId="724"/>
    <cellStyle name="Normal 78 3" xfId="725"/>
    <cellStyle name="Normal 79" xfId="726"/>
    <cellStyle name="Normal 79 2" xfId="727"/>
    <cellStyle name="Normal 79 3" xfId="728"/>
    <cellStyle name="Normal 8" xfId="729"/>
    <cellStyle name="Normal 8 2" xfId="730"/>
    <cellStyle name="Normal 80" xfId="731"/>
    <cellStyle name="Normal 80 2" xfId="732"/>
    <cellStyle name="Normal 80 3" xfId="733"/>
    <cellStyle name="Normal 81" xfId="734"/>
    <cellStyle name="Normal 81 2" xfId="735"/>
    <cellStyle name="Normal 81 3" xfId="736"/>
    <cellStyle name="Normal 82" xfId="737"/>
    <cellStyle name="Normal 82 2" xfId="738"/>
    <cellStyle name="Normal 82 3" xfId="739"/>
    <cellStyle name="Normal 83" xfId="740"/>
    <cellStyle name="Normal 83 2" xfId="741"/>
    <cellStyle name="Normal 83 3" xfId="742"/>
    <cellStyle name="Normal 84" xfId="743"/>
    <cellStyle name="Normal 84 2" xfId="744"/>
    <cellStyle name="Normal 84 3" xfId="745"/>
    <cellStyle name="Normal 85" xfId="746"/>
    <cellStyle name="Normal 85 2" xfId="747"/>
    <cellStyle name="Normal 85 3" xfId="748"/>
    <cellStyle name="Normal 86" xfId="749"/>
    <cellStyle name="Normal 86 2" xfId="750"/>
    <cellStyle name="Normal 86 3" xfId="751"/>
    <cellStyle name="Normal 87" xfId="752"/>
    <cellStyle name="Normal 87 2" xfId="753"/>
    <cellStyle name="Normal 87 3" xfId="754"/>
    <cellStyle name="Normal 88" xfId="755"/>
    <cellStyle name="Normal 88 2" xfId="756"/>
    <cellStyle name="Normal 88 3" xfId="757"/>
    <cellStyle name="Normal 89" xfId="758"/>
    <cellStyle name="Normal 89 2" xfId="759"/>
    <cellStyle name="Normal 89 3" xfId="760"/>
    <cellStyle name="Normal 9" xfId="761"/>
    <cellStyle name="Normal 9 2" xfId="762"/>
    <cellStyle name="Normal 9 2 2" xfId="763"/>
    <cellStyle name="Normal 9 2 3" xfId="764"/>
    <cellStyle name="Normal 9 3" xfId="765"/>
    <cellStyle name="Normal 9 4" xfId="766"/>
    <cellStyle name="Normal 90" xfId="767"/>
    <cellStyle name="Normal 90 2" xfId="768"/>
    <cellStyle name="Normal 90 3" xfId="769"/>
    <cellStyle name="Normal 91" xfId="770"/>
    <cellStyle name="Normal 91 2" xfId="771"/>
    <cellStyle name="Normal 91 3" xfId="772"/>
    <cellStyle name="Normal 92" xfId="773"/>
    <cellStyle name="Normal 92 2" xfId="774"/>
    <cellStyle name="Normal 92 3" xfId="775"/>
    <cellStyle name="Normal 93" xfId="776"/>
    <cellStyle name="Normal 93 2" xfId="777"/>
    <cellStyle name="Normal 93 3" xfId="778"/>
    <cellStyle name="Normal 94" xfId="779"/>
    <cellStyle name="Normal 94 2" xfId="780"/>
    <cellStyle name="Normal 94 3" xfId="781"/>
    <cellStyle name="Normal 95" xfId="782"/>
    <cellStyle name="Normal 95 2" xfId="783"/>
    <cellStyle name="Normal 95 3" xfId="784"/>
    <cellStyle name="Normal 96" xfId="785"/>
    <cellStyle name="Normal 96 2" xfId="786"/>
    <cellStyle name="Normal 96 3" xfId="787"/>
    <cellStyle name="Normal 97" xfId="788"/>
    <cellStyle name="Normal 97 2" xfId="789"/>
    <cellStyle name="Normal 97 3" xfId="790"/>
    <cellStyle name="Normal 98" xfId="791"/>
    <cellStyle name="Normal 98 2" xfId="792"/>
    <cellStyle name="Normal 98 3" xfId="793"/>
    <cellStyle name="Normal 99" xfId="794"/>
    <cellStyle name="Normal_Sayfa2" xfId="7"/>
    <cellStyle name="Normal_TABLO-69" xfId="8"/>
    <cellStyle name="Not 2" xfId="796"/>
    <cellStyle name="Not 3" xfId="797"/>
    <cellStyle name="Not 3 2" xfId="798"/>
    <cellStyle name="Not 3_25.İL-EMOD-Öncelikli Yaşam" xfId="799"/>
    <cellStyle name="Not 4" xfId="800"/>
    <cellStyle name="Nötr" xfId="16" builtinId="28" customBuiltin="1"/>
    <cellStyle name="Nötr 2" xfId="801"/>
    <cellStyle name="Nötr 3" xfId="802"/>
    <cellStyle name="Nötr 4" xfId="803"/>
    <cellStyle name="Stil 1" xfId="804"/>
    <cellStyle name="Toplam 2" xfId="806"/>
    <cellStyle name="Toplam 3" xfId="807"/>
    <cellStyle name="Toplam 4" xfId="808"/>
    <cellStyle name="Toplam 5" xfId="805"/>
    <cellStyle name="Uyarı Metni" xfId="19" builtinId="11" customBuiltin="1"/>
    <cellStyle name="Uyarı Metni 2" xfId="809"/>
    <cellStyle name="Uyarı Metni 3" xfId="810"/>
    <cellStyle name="Uyarı Metni 4" xfId="811"/>
    <cellStyle name="Virgül 2" xfId="813"/>
    <cellStyle name="Virgül 2 2" xfId="9"/>
    <cellStyle name="Virgül 3" xfId="814"/>
    <cellStyle name="Virgül 3 2" xfId="815"/>
    <cellStyle name="Virgül 4" xfId="816"/>
    <cellStyle name="Virgül 4 2" xfId="817"/>
    <cellStyle name="Virgül 5" xfId="818"/>
    <cellStyle name="Virgül 6" xfId="819"/>
    <cellStyle name="Virgül 7" xfId="812"/>
    <cellStyle name="Virgül 7 2" xfId="875"/>
    <cellStyle name="Virgül 8" xfId="887"/>
    <cellStyle name="Virgül 8 2" xfId="892"/>
    <cellStyle name="Virgül 9" xfId="908"/>
    <cellStyle name="Vurgu1 2" xfId="821"/>
    <cellStyle name="Vurgu1 3" xfId="822"/>
    <cellStyle name="Vurgu1 4" xfId="823"/>
    <cellStyle name="Vurgu1 5" xfId="820"/>
    <cellStyle name="Vurgu2" xfId="21" builtinId="33" customBuiltin="1"/>
    <cellStyle name="Vurgu2 2" xfId="824"/>
    <cellStyle name="Vurgu2 3" xfId="825"/>
    <cellStyle name="Vurgu2 4" xfId="826"/>
    <cellStyle name="Vurgu3" xfId="24" builtinId="37" customBuiltin="1"/>
    <cellStyle name="Vurgu3 2" xfId="827"/>
    <cellStyle name="Vurgu3 3" xfId="828"/>
    <cellStyle name="Vurgu3 4" xfId="829"/>
    <cellStyle name="Vurgu4 2" xfId="831"/>
    <cellStyle name="Vurgu4 3" xfId="832"/>
    <cellStyle name="Vurgu4 4" xfId="833"/>
    <cellStyle name="Vurgu4 5" xfId="830"/>
    <cellStyle name="Vurgu5" xfId="25" builtinId="45" customBuiltin="1"/>
    <cellStyle name="Vurgu5 2" xfId="834"/>
    <cellStyle name="Vurgu5 3" xfId="835"/>
    <cellStyle name="Vurgu5 4" xfId="836"/>
    <cellStyle name="Vurgu6" xfId="27" builtinId="49" customBuiltin="1"/>
    <cellStyle name="Vurgu6 2" xfId="837"/>
    <cellStyle name="Vurgu6 3" xfId="838"/>
    <cellStyle name="Vurgu6 4" xfId="839"/>
    <cellStyle name="Yüzde" xfId="10" builtinId="5"/>
    <cellStyle name="Yüzde 2" xfId="840"/>
    <cellStyle name="Yüzde 2 2" xfId="841"/>
    <cellStyle name="Yüzde 2 3" xfId="842"/>
    <cellStyle name="Yüzde 3" xfId="843"/>
    <cellStyle name="Yüzde 4" xfId="844"/>
    <cellStyle name="Yüzde 4 2" xfId="845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Endeksler2!$C$1</c:f>
              <c:strCache>
                <c:ptCount val="1"/>
                <c:pt idx="0">
                  <c:v>4a_Endeks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none"/>
          </c:marker>
          <c:dLbls>
            <c:dLbl>
              <c:idx val="93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Endeksler2!$A$2:$A$95</c:f>
              <c:numCache>
                <c:formatCode>mmm\-yy</c:formatCode>
                <c:ptCount val="94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</c:numCache>
            </c:numRef>
          </c:cat>
          <c:val>
            <c:numRef>
              <c:f>Endeksler2!$C$2:$C$95</c:f>
              <c:numCache>
                <c:formatCode>#,##0.0</c:formatCode>
                <c:ptCount val="94"/>
                <c:pt idx="0">
                  <c:v>100</c:v>
                </c:pt>
                <c:pt idx="1">
                  <c:v>99.40707126305675</c:v>
                </c:pt>
                <c:pt idx="2">
                  <c:v>101.80007556196568</c:v>
                </c:pt>
                <c:pt idx="3">
                  <c:v>103.75954202510297</c:v>
                </c:pt>
                <c:pt idx="4">
                  <c:v>104.53503794809917</c:v>
                </c:pt>
                <c:pt idx="5">
                  <c:v>106.28812632132959</c:v>
                </c:pt>
                <c:pt idx="6">
                  <c:v>106.74517044384828</c:v>
                </c:pt>
                <c:pt idx="7">
                  <c:v>106.1306477386622</c:v>
                </c:pt>
                <c:pt idx="8">
                  <c:v>107.28765966484504</c:v>
                </c:pt>
                <c:pt idx="9">
                  <c:v>105.0336538441198</c:v>
                </c:pt>
                <c:pt idx="10">
                  <c:v>106.25742768622577</c:v>
                </c:pt>
                <c:pt idx="11">
                  <c:v>105.6353995539898</c:v>
                </c:pt>
                <c:pt idx="12">
                  <c:v>105.32947090123932</c:v>
                </c:pt>
                <c:pt idx="13">
                  <c:v>105.65151041430889</c:v>
                </c:pt>
                <c:pt idx="14">
                  <c:v>107.4637114294454</c:v>
                </c:pt>
                <c:pt idx="15">
                  <c:v>108.88992872382779</c:v>
                </c:pt>
                <c:pt idx="16">
                  <c:v>110.58073136028885</c:v>
                </c:pt>
                <c:pt idx="17">
                  <c:v>112.97464951051839</c:v>
                </c:pt>
                <c:pt idx="18">
                  <c:v>110.92932333117422</c:v>
                </c:pt>
                <c:pt idx="19">
                  <c:v>111.79605207767906</c:v>
                </c:pt>
                <c:pt idx="20">
                  <c:v>112.72184269657217</c:v>
                </c:pt>
                <c:pt idx="21">
                  <c:v>111.78996819712788</c:v>
                </c:pt>
                <c:pt idx="22">
                  <c:v>112.00914866710978</c:v>
                </c:pt>
                <c:pt idx="23">
                  <c:v>112.03243495261299</c:v>
                </c:pt>
                <c:pt idx="24">
                  <c:v>110.49373779151752</c:v>
                </c:pt>
                <c:pt idx="25">
                  <c:v>110.16306746041988</c:v>
                </c:pt>
                <c:pt idx="26">
                  <c:v>112.77710531671083</c:v>
                </c:pt>
                <c:pt idx="27">
                  <c:v>115.76525528817415</c:v>
                </c:pt>
                <c:pt idx="28">
                  <c:v>117.02747857843659</c:v>
                </c:pt>
                <c:pt idx="29">
                  <c:v>118.74639060459305</c:v>
                </c:pt>
                <c:pt idx="30">
                  <c:v>117.54222225794892</c:v>
                </c:pt>
                <c:pt idx="31">
                  <c:v>118.6432607907437</c:v>
                </c:pt>
                <c:pt idx="32">
                  <c:v>116.44761453074371</c:v>
                </c:pt>
                <c:pt idx="33">
                  <c:v>118.50227383977902</c:v>
                </c:pt>
                <c:pt idx="34">
                  <c:v>118.80079860451518</c:v>
                </c:pt>
                <c:pt idx="35">
                  <c:v>118.457114353685</c:v>
                </c:pt>
                <c:pt idx="36">
                  <c:v>115.25352393338532</c:v>
                </c:pt>
                <c:pt idx="37">
                  <c:v>114.86695636317637</c:v>
                </c:pt>
                <c:pt idx="38">
                  <c:v>117.33515877955156</c:v>
                </c:pt>
                <c:pt idx="39">
                  <c:v>119.05344464832166</c:v>
                </c:pt>
                <c:pt idx="40">
                  <c:v>119.67484662317129</c:v>
                </c:pt>
                <c:pt idx="41">
                  <c:v>120.79151370586597</c:v>
                </c:pt>
                <c:pt idx="42">
                  <c:v>119.03334838085431</c:v>
                </c:pt>
                <c:pt idx="43">
                  <c:v>118.9654695355393</c:v>
                </c:pt>
                <c:pt idx="44">
                  <c:v>116.88187160135098</c:v>
                </c:pt>
                <c:pt idx="45">
                  <c:v>118.14879107201106</c:v>
                </c:pt>
                <c:pt idx="46">
                  <c:v>117.61929038598795</c:v>
                </c:pt>
                <c:pt idx="47">
                  <c:v>116.55994208890334</c:v>
                </c:pt>
                <c:pt idx="48">
                  <c:v>110.98170055038388</c:v>
                </c:pt>
                <c:pt idx="49">
                  <c:v>111.0674502659688</c:v>
                </c:pt>
                <c:pt idx="50">
                  <c:v>114.72881250520916</c:v>
                </c:pt>
                <c:pt idx="51">
                  <c:v>117.18754640651237</c:v>
                </c:pt>
                <c:pt idx="52">
                  <c:v>119.35494789143615</c:v>
                </c:pt>
                <c:pt idx="53">
                  <c:v>118.54574947019894</c:v>
                </c:pt>
                <c:pt idx="54">
                  <c:v>120.11735374042307</c:v>
                </c:pt>
                <c:pt idx="55">
                  <c:v>120.7048501389604</c:v>
                </c:pt>
                <c:pt idx="56">
                  <c:v>123.09555288639518</c:v>
                </c:pt>
                <c:pt idx="57">
                  <c:v>123.91904292689655</c:v>
                </c:pt>
                <c:pt idx="58">
                  <c:v>123.16581789904734</c:v>
                </c:pt>
                <c:pt idx="59">
                  <c:v>122.50529801072337</c:v>
                </c:pt>
                <c:pt idx="60">
                  <c:v>120.30878866892054</c:v>
                </c:pt>
                <c:pt idx="61">
                  <c:v>119.5412635602209</c:v>
                </c:pt>
                <c:pt idx="62">
                  <c:v>121.21904381536311</c:v>
                </c:pt>
                <c:pt idx="63">
                  <c:v>122.92427345646917</c:v>
                </c:pt>
                <c:pt idx="64">
                  <c:v>124.63329388823851</c:v>
                </c:pt>
                <c:pt idx="65">
                  <c:v>123.28770704972831</c:v>
                </c:pt>
                <c:pt idx="66">
                  <c:v>124.08395078233711</c:v>
                </c:pt>
                <c:pt idx="67">
                  <c:v>122.54621824208004</c:v>
                </c:pt>
                <c:pt idx="68">
                  <c:v>125.31058464061316</c:v>
                </c:pt>
                <c:pt idx="69">
                  <c:v>124.34353532691127</c:v>
                </c:pt>
                <c:pt idx="70">
                  <c:v>122.25799122787349</c:v>
                </c:pt>
                <c:pt idx="71">
                  <c:v>120.40134996147862</c:v>
                </c:pt>
                <c:pt idx="72">
                  <c:v>116.99629763291355</c:v>
                </c:pt>
                <c:pt idx="73">
                  <c:v>116.83495210530614</c:v>
                </c:pt>
                <c:pt idx="74">
                  <c:v>118.41904567691211</c:v>
                </c:pt>
                <c:pt idx="75">
                  <c:v>120.37785213631784</c:v>
                </c:pt>
                <c:pt idx="76">
                  <c:v>121.20775605923617</c:v>
                </c:pt>
                <c:pt idx="77">
                  <c:v>120.89581968021126</c:v>
                </c:pt>
                <c:pt idx="78">
                  <c:v>120.13842309031517</c:v>
                </c:pt>
                <c:pt idx="79">
                  <c:v>119.47476395347311</c:v>
                </c:pt>
                <c:pt idx="80">
                  <c:v>122.19339547804367</c:v>
                </c:pt>
                <c:pt idx="81">
                  <c:v>122.79124885821471</c:v>
                </c:pt>
                <c:pt idx="82">
                  <c:v>121.79359398685831</c:v>
                </c:pt>
                <c:pt idx="83">
                  <c:v>121.12179480399369</c:v>
                </c:pt>
                <c:pt idx="84">
                  <c:v>119.76671406565261</c:v>
                </c:pt>
                <c:pt idx="85">
                  <c:v>120.25257835111607</c:v>
                </c:pt>
                <c:pt idx="86">
                  <c:v>121.33325830726814</c:v>
                </c:pt>
                <c:pt idx="87">
                  <c:v>117.17465094898807</c:v>
                </c:pt>
                <c:pt idx="88">
                  <c:v>117.77860513288287</c:v>
                </c:pt>
                <c:pt idx="89">
                  <c:v>122.11027731579867</c:v>
                </c:pt>
                <c:pt idx="90">
                  <c:v>122.12422201002444</c:v>
                </c:pt>
                <c:pt idx="91">
                  <c:v>124.8015356086821</c:v>
                </c:pt>
                <c:pt idx="92">
                  <c:v>126.91408062960971</c:v>
                </c:pt>
                <c:pt idx="93">
                  <c:v>130.06597921919021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092-4C91-A2E0-0BC7048FCB5E}"/>
            </c:ext>
          </c:extLst>
        </c:ser>
        <c:ser>
          <c:idx val="3"/>
          <c:order val="1"/>
          <c:tx>
            <c:strRef>
              <c:f>Endeksler2!$E$1</c:f>
              <c:strCache>
                <c:ptCount val="1"/>
                <c:pt idx="0">
                  <c:v>4b_Endeks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none"/>
          </c:marker>
          <c:dLbls>
            <c:dLbl>
              <c:idx val="93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Endeksler2!$A$2:$A$95</c:f>
              <c:numCache>
                <c:formatCode>mmm\-yy</c:formatCode>
                <c:ptCount val="94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</c:numCache>
            </c:numRef>
          </c:cat>
          <c:val>
            <c:numRef>
              <c:f>Endeksler2!$E$2:$E$95</c:f>
              <c:numCache>
                <c:formatCode>#,##0.0</c:formatCode>
                <c:ptCount val="94"/>
                <c:pt idx="0">
                  <c:v>100</c:v>
                </c:pt>
                <c:pt idx="1">
                  <c:v>100.18601628561952</c:v>
                </c:pt>
                <c:pt idx="2">
                  <c:v>100.31639301836645</c:v>
                </c:pt>
                <c:pt idx="3">
                  <c:v>100.44002147302089</c:v>
                </c:pt>
                <c:pt idx="4">
                  <c:v>100.59327486850135</c:v>
                </c:pt>
                <c:pt idx="5">
                  <c:v>100.35887342895869</c:v>
                </c:pt>
                <c:pt idx="6">
                  <c:v>100.23534619847563</c:v>
                </c:pt>
                <c:pt idx="7">
                  <c:v>98.91899333236384</c:v>
                </c:pt>
                <c:pt idx="8">
                  <c:v>97.279128014497999</c:v>
                </c:pt>
                <c:pt idx="9">
                  <c:v>96.390582238059679</c:v>
                </c:pt>
                <c:pt idx="10">
                  <c:v>94.504944632065317</c:v>
                </c:pt>
                <c:pt idx="11">
                  <c:v>93.157178531432976</c:v>
                </c:pt>
                <c:pt idx="12">
                  <c:v>91.809142499676923</c:v>
                </c:pt>
                <c:pt idx="13">
                  <c:v>96.341792187450963</c:v>
                </c:pt>
                <c:pt idx="14">
                  <c:v>96.881114572602868</c:v>
                </c:pt>
                <c:pt idx="15">
                  <c:v>94.985050876955611</c:v>
                </c:pt>
                <c:pt idx="16">
                  <c:v>94.991326775581626</c:v>
                </c:pt>
                <c:pt idx="17">
                  <c:v>95.04767489765392</c:v>
                </c:pt>
                <c:pt idx="18">
                  <c:v>97.037438434615424</c:v>
                </c:pt>
                <c:pt idx="19">
                  <c:v>98.175872948818693</c:v>
                </c:pt>
                <c:pt idx="20">
                  <c:v>98.104746097723833</c:v>
                </c:pt>
                <c:pt idx="21">
                  <c:v>98.688370928552942</c:v>
                </c:pt>
                <c:pt idx="22">
                  <c:v>96.800202718273894</c:v>
                </c:pt>
                <c:pt idx="23">
                  <c:v>95.40826913752619</c:v>
                </c:pt>
                <c:pt idx="24">
                  <c:v>95.212096693377475</c:v>
                </c:pt>
                <c:pt idx="25">
                  <c:v>98.340665899837333</c:v>
                </c:pt>
                <c:pt idx="26">
                  <c:v>97.783089422445244</c:v>
                </c:pt>
                <c:pt idx="27">
                  <c:v>94.110406553387833</c:v>
                </c:pt>
                <c:pt idx="28">
                  <c:v>97.000930250135056</c:v>
                </c:pt>
                <c:pt idx="29">
                  <c:v>95.485908076980309</c:v>
                </c:pt>
                <c:pt idx="30">
                  <c:v>95.778682122023042</c:v>
                </c:pt>
                <c:pt idx="31">
                  <c:v>88.732838707043413</c:v>
                </c:pt>
                <c:pt idx="32">
                  <c:v>95.871403463013877</c:v>
                </c:pt>
                <c:pt idx="33">
                  <c:v>95.6321432632446</c:v>
                </c:pt>
                <c:pt idx="34">
                  <c:v>95.515431793634946</c:v>
                </c:pt>
                <c:pt idx="35">
                  <c:v>95.590540128804378</c:v>
                </c:pt>
                <c:pt idx="36">
                  <c:v>94.601681198521177</c:v>
                </c:pt>
                <c:pt idx="37">
                  <c:v>91.377556374271649</c:v>
                </c:pt>
                <c:pt idx="38">
                  <c:v>90.561149690642068</c:v>
                </c:pt>
                <c:pt idx="39">
                  <c:v>90.152473969360784</c:v>
                </c:pt>
                <c:pt idx="40">
                  <c:v>90.532402025968054</c:v>
                </c:pt>
                <c:pt idx="41">
                  <c:v>90.422438834450901</c:v>
                </c:pt>
                <c:pt idx="42">
                  <c:v>90.566649537287446</c:v>
                </c:pt>
                <c:pt idx="43">
                  <c:v>90.766837206901201</c:v>
                </c:pt>
                <c:pt idx="44">
                  <c:v>90.854294890979887</c:v>
                </c:pt>
                <c:pt idx="45">
                  <c:v>90.934329469156822</c:v>
                </c:pt>
                <c:pt idx="46">
                  <c:v>91.324751098197908</c:v>
                </c:pt>
                <c:pt idx="47">
                  <c:v>91.153614765772332</c:v>
                </c:pt>
                <c:pt idx="48">
                  <c:v>85.030969535235968</c:v>
                </c:pt>
                <c:pt idx="49">
                  <c:v>91.065988374741323</c:v>
                </c:pt>
                <c:pt idx="50">
                  <c:v>92.252470628963138</c:v>
                </c:pt>
                <c:pt idx="51">
                  <c:v>93.129240660130066</c:v>
                </c:pt>
                <c:pt idx="52">
                  <c:v>93.518785013019112</c:v>
                </c:pt>
                <c:pt idx="53">
                  <c:v>94.110575260340141</c:v>
                </c:pt>
                <c:pt idx="54">
                  <c:v>92.835690563106681</c:v>
                </c:pt>
                <c:pt idx="55">
                  <c:v>92.921056280976714</c:v>
                </c:pt>
                <c:pt idx="56">
                  <c:v>93.535082104612471</c:v>
                </c:pt>
                <c:pt idx="57">
                  <c:v>93.424376602505163</c:v>
                </c:pt>
                <c:pt idx="58">
                  <c:v>93.389083108081437</c:v>
                </c:pt>
                <c:pt idx="59">
                  <c:v>93.716172147224484</c:v>
                </c:pt>
                <c:pt idx="60">
                  <c:v>93.224121450110488</c:v>
                </c:pt>
                <c:pt idx="61">
                  <c:v>95.683666366480765</c:v>
                </c:pt>
                <c:pt idx="62">
                  <c:v>94.641529780657336</c:v>
                </c:pt>
                <c:pt idx="63">
                  <c:v>94.913215456661035</c:v>
                </c:pt>
                <c:pt idx="64">
                  <c:v>94.600500249855003</c:v>
                </c:pt>
                <c:pt idx="65">
                  <c:v>91.201763729962252</c:v>
                </c:pt>
                <c:pt idx="66">
                  <c:v>96.116197250818985</c:v>
                </c:pt>
                <c:pt idx="67">
                  <c:v>95.965002080156722</c:v>
                </c:pt>
                <c:pt idx="68">
                  <c:v>94.842054864175722</c:v>
                </c:pt>
                <c:pt idx="69">
                  <c:v>97.999709149214212</c:v>
                </c:pt>
                <c:pt idx="70">
                  <c:v>97.162720217402537</c:v>
                </c:pt>
                <c:pt idx="71">
                  <c:v>95.599447855886481</c:v>
                </c:pt>
                <c:pt idx="72">
                  <c:v>94.18632468192834</c:v>
                </c:pt>
                <c:pt idx="73">
                  <c:v>94.522388930934412</c:v>
                </c:pt>
                <c:pt idx="74">
                  <c:v>94.256945412166274</c:v>
                </c:pt>
                <c:pt idx="75">
                  <c:v>93.183429333212757</c:v>
                </c:pt>
                <c:pt idx="76">
                  <c:v>95.7637009446577</c:v>
                </c:pt>
                <c:pt idx="77">
                  <c:v>97.004540578914529</c:v>
                </c:pt>
                <c:pt idx="78">
                  <c:v>95.679178761549252</c:v>
                </c:pt>
                <c:pt idx="79">
                  <c:v>93.912918195011059</c:v>
                </c:pt>
                <c:pt idx="80">
                  <c:v>93.913356833087079</c:v>
                </c:pt>
                <c:pt idx="81">
                  <c:v>93.147191079856086</c:v>
                </c:pt>
                <c:pt idx="82">
                  <c:v>92.343471159040377</c:v>
                </c:pt>
                <c:pt idx="83">
                  <c:v>93.061015568614962</c:v>
                </c:pt>
                <c:pt idx="84">
                  <c:v>93.359525650036318</c:v>
                </c:pt>
                <c:pt idx="85">
                  <c:v>92.736423392366135</c:v>
                </c:pt>
                <c:pt idx="86">
                  <c:v>93.321499102985143</c:v>
                </c:pt>
                <c:pt idx="87">
                  <c:v>93.949291413929586</c:v>
                </c:pt>
                <c:pt idx="88">
                  <c:v>94.622735826169759</c:v>
                </c:pt>
                <c:pt idx="89">
                  <c:v>95.244252238488187</c:v>
                </c:pt>
                <c:pt idx="90">
                  <c:v>95.421462021197016</c:v>
                </c:pt>
                <c:pt idx="91">
                  <c:v>96.214992042093058</c:v>
                </c:pt>
                <c:pt idx="92">
                  <c:v>96.47534061090137</c:v>
                </c:pt>
                <c:pt idx="93">
                  <c:v>96.818389327733172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B092-4C91-A2E0-0BC7048FCB5E}"/>
            </c:ext>
          </c:extLst>
        </c:ser>
        <c:ser>
          <c:idx val="5"/>
          <c:order val="2"/>
          <c:tx>
            <c:strRef>
              <c:f>Endeksler2!$G$1</c:f>
              <c:strCache>
                <c:ptCount val="1"/>
                <c:pt idx="0">
                  <c:v>4c_Endeks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93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Endeksler2!$A$2:$A$95</c:f>
              <c:numCache>
                <c:formatCode>mmm\-yy</c:formatCode>
                <c:ptCount val="94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</c:numCache>
            </c:numRef>
          </c:cat>
          <c:val>
            <c:numRef>
              <c:f>Endeksler2!$G$2:$G$95</c:f>
              <c:numCache>
                <c:formatCode>#,##0.0</c:formatCode>
                <c:ptCount val="94"/>
                <c:pt idx="0">
                  <c:v>100</c:v>
                </c:pt>
                <c:pt idx="1">
                  <c:v>100.10344889624525</c:v>
                </c:pt>
                <c:pt idx="2">
                  <c:v>99.376233140828433</c:v>
                </c:pt>
                <c:pt idx="3">
                  <c:v>99.307679506323879</c:v>
                </c:pt>
                <c:pt idx="4">
                  <c:v>99.354268991118388</c:v>
                </c:pt>
                <c:pt idx="5">
                  <c:v>99.82462413567697</c:v>
                </c:pt>
                <c:pt idx="6">
                  <c:v>100.03425807651021</c:v>
                </c:pt>
                <c:pt idx="7">
                  <c:v>99.816228283228085</c:v>
                </c:pt>
                <c:pt idx="8">
                  <c:v>101.46500128936304</c:v>
                </c:pt>
                <c:pt idx="9">
                  <c:v>103.33236631104235</c:v>
                </c:pt>
                <c:pt idx="10">
                  <c:v>103.6758466317639</c:v>
                </c:pt>
                <c:pt idx="11">
                  <c:v>105.82522234016396</c:v>
                </c:pt>
                <c:pt idx="12">
                  <c:v>106.40517334436788</c:v>
                </c:pt>
                <c:pt idx="13">
                  <c:v>106.32368859783267</c:v>
                </c:pt>
                <c:pt idx="14">
                  <c:v>106.80809929894633</c:v>
                </c:pt>
                <c:pt idx="15">
                  <c:v>106.62987484182813</c:v>
                </c:pt>
                <c:pt idx="16">
                  <c:v>106.79651752034496</c:v>
                </c:pt>
                <c:pt idx="17">
                  <c:v>106.90045367588412</c:v>
                </c:pt>
                <c:pt idx="18">
                  <c:v>107.37695578384279</c:v>
                </c:pt>
                <c:pt idx="19">
                  <c:v>107.18066525136582</c:v>
                </c:pt>
                <c:pt idx="20">
                  <c:v>107.94442545382581</c:v>
                </c:pt>
                <c:pt idx="21">
                  <c:v>109.0099116036678</c:v>
                </c:pt>
                <c:pt idx="22">
                  <c:v>109.79173788148655</c:v>
                </c:pt>
                <c:pt idx="23">
                  <c:v>109.0766661269333</c:v>
                </c:pt>
                <c:pt idx="24">
                  <c:v>109.69631002284872</c:v>
                </c:pt>
                <c:pt idx="25">
                  <c:v>109.7976974374659</c:v>
                </c:pt>
                <c:pt idx="26">
                  <c:v>109.69080024467912</c:v>
                </c:pt>
                <c:pt idx="27">
                  <c:v>109.77183521340457</c:v>
                </c:pt>
                <c:pt idx="28">
                  <c:v>109.77116054668994</c:v>
                </c:pt>
                <c:pt idx="29">
                  <c:v>110.0774217536537</c:v>
                </c:pt>
                <c:pt idx="30">
                  <c:v>110.49594000563721</c:v>
                </c:pt>
                <c:pt idx="31">
                  <c:v>110.56423126975274</c:v>
                </c:pt>
                <c:pt idx="32">
                  <c:v>111.22862805773947</c:v>
                </c:pt>
                <c:pt idx="33">
                  <c:v>115.10638744460238</c:v>
                </c:pt>
                <c:pt idx="34">
                  <c:v>112.29913672645712</c:v>
                </c:pt>
                <c:pt idx="35">
                  <c:v>113.68025445429957</c:v>
                </c:pt>
                <c:pt idx="36">
                  <c:v>113.72275845732209</c:v>
                </c:pt>
                <c:pt idx="37">
                  <c:v>114.66571763548808</c:v>
                </c:pt>
                <c:pt idx="38">
                  <c:v>115.02014254958051</c:v>
                </c:pt>
                <c:pt idx="39">
                  <c:v>114.7694663836065</c:v>
                </c:pt>
                <c:pt idx="40">
                  <c:v>114.84233038878796</c:v>
                </c:pt>
                <c:pt idx="41">
                  <c:v>115.56441118087663</c:v>
                </c:pt>
                <c:pt idx="42">
                  <c:v>115.13277440944174</c:v>
                </c:pt>
                <c:pt idx="43">
                  <c:v>114.02778277530901</c:v>
                </c:pt>
                <c:pt idx="44">
                  <c:v>112.17398605089086</c:v>
                </c:pt>
                <c:pt idx="45">
                  <c:v>112.22574798049763</c:v>
                </c:pt>
                <c:pt idx="46">
                  <c:v>111.93417951531943</c:v>
                </c:pt>
                <c:pt idx="47">
                  <c:v>111.79032557916389</c:v>
                </c:pt>
                <c:pt idx="48">
                  <c:v>111.32787902776029</c:v>
                </c:pt>
                <c:pt idx="49">
                  <c:v>111.14077145889931</c:v>
                </c:pt>
                <c:pt idx="50">
                  <c:v>111.35036791824839</c:v>
                </c:pt>
                <c:pt idx="51">
                  <c:v>111.31738421219917</c:v>
                </c:pt>
                <c:pt idx="52">
                  <c:v>111.34081013979093</c:v>
                </c:pt>
                <c:pt idx="53">
                  <c:v>111.57330778595373</c:v>
                </c:pt>
                <c:pt idx="54">
                  <c:v>111.5108636333651</c:v>
                </c:pt>
                <c:pt idx="55">
                  <c:v>110.95684981619081</c:v>
                </c:pt>
                <c:pt idx="56">
                  <c:v>111.12338005025518</c:v>
                </c:pt>
                <c:pt idx="57">
                  <c:v>111.56352511859143</c:v>
                </c:pt>
                <c:pt idx="58">
                  <c:v>111.65914038464999</c:v>
                </c:pt>
                <c:pt idx="59">
                  <c:v>111.92301003304368</c:v>
                </c:pt>
                <c:pt idx="60">
                  <c:v>112.05580693137588</c:v>
                </c:pt>
                <c:pt idx="61">
                  <c:v>112.32038872796839</c:v>
                </c:pt>
                <c:pt idx="62">
                  <c:v>112.70037601424896</c:v>
                </c:pt>
                <c:pt idx="63">
                  <c:v>112.87072935969631</c:v>
                </c:pt>
                <c:pt idx="64">
                  <c:v>112.9969295168187</c:v>
                </c:pt>
                <c:pt idx="65">
                  <c:v>113.17324241824538</c:v>
                </c:pt>
                <c:pt idx="66">
                  <c:v>112.84130639464105</c:v>
                </c:pt>
                <c:pt idx="67">
                  <c:v>112.38939214028269</c:v>
                </c:pt>
                <c:pt idx="68">
                  <c:v>112.50865822283791</c:v>
                </c:pt>
                <c:pt idx="69">
                  <c:v>113.22852760736197</c:v>
                </c:pt>
                <c:pt idx="70">
                  <c:v>113.23632375606449</c:v>
                </c:pt>
                <c:pt idx="71">
                  <c:v>113.61803519061584</c:v>
                </c:pt>
                <c:pt idx="72">
                  <c:v>113.59607104090578</c:v>
                </c:pt>
                <c:pt idx="73">
                  <c:v>113.89944617359025</c:v>
                </c:pt>
                <c:pt idx="74">
                  <c:v>113.93175521292483</c:v>
                </c:pt>
                <c:pt idx="75">
                  <c:v>114.3253482779507</c:v>
                </c:pt>
                <c:pt idx="76">
                  <c:v>114.53715614486444</c:v>
                </c:pt>
                <c:pt idx="77">
                  <c:v>114.6280487439205</c:v>
                </c:pt>
                <c:pt idx="78">
                  <c:v>115.03281129122213</c:v>
                </c:pt>
                <c:pt idx="79">
                  <c:v>114.04206322076892</c:v>
                </c:pt>
                <c:pt idx="80">
                  <c:v>114.52227599565813</c:v>
                </c:pt>
                <c:pt idx="81">
                  <c:v>115.28652345741204</c:v>
                </c:pt>
                <c:pt idx="82">
                  <c:v>115.56722229218765</c:v>
                </c:pt>
                <c:pt idx="83">
                  <c:v>116.21175389357657</c:v>
                </c:pt>
                <c:pt idx="84">
                  <c:v>116.60197362502925</c:v>
                </c:pt>
                <c:pt idx="85">
                  <c:v>116.77881126723399</c:v>
                </c:pt>
                <c:pt idx="86">
                  <c:v>116.528397471649</c:v>
                </c:pt>
                <c:pt idx="87">
                  <c:v>116.93668327846045</c:v>
                </c:pt>
                <c:pt idx="88">
                  <c:v>116.93968179719218</c:v>
                </c:pt>
                <c:pt idx="89">
                  <c:v>116.92502653689078</c:v>
                </c:pt>
                <c:pt idx="90">
                  <c:v>116.91588105475894</c:v>
                </c:pt>
                <c:pt idx="91">
                  <c:v>116.67517496356801</c:v>
                </c:pt>
                <c:pt idx="92">
                  <c:v>116.65036222106279</c:v>
                </c:pt>
                <c:pt idx="93">
                  <c:v>117.46363546408074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B092-4C91-A2E0-0BC7048FCB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1249440"/>
        <c:axId val="-191247808"/>
      </c:lineChart>
      <c:dateAx>
        <c:axId val="-19124944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-191247808"/>
        <c:crosses val="autoZero"/>
        <c:auto val="1"/>
        <c:lblOffset val="100"/>
        <c:baseTimeUnit val="months"/>
      </c:dateAx>
      <c:valAx>
        <c:axId val="-191247808"/>
        <c:scaling>
          <c:orientation val="minMax"/>
          <c:min val="80"/>
        </c:scaling>
        <c:delete val="0"/>
        <c:axPos val="l"/>
        <c:numFmt formatCode="#,##0.0" sourceLinked="1"/>
        <c:majorTickMark val="out"/>
        <c:minorTickMark val="none"/>
        <c:tickLblPos val="nextTo"/>
        <c:crossAx val="-19124944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28573</xdr:colOff>
      <xdr:row>1</xdr:row>
      <xdr:rowOff>166687</xdr:rowOff>
    </xdr:from>
    <xdr:to>
      <xdr:col>19</xdr:col>
      <xdr:colOff>542925</xdr:colOff>
      <xdr:row>16</xdr:row>
      <xdr:rowOff>52387</xdr:rowOff>
    </xdr:to>
    <xdr:graphicFrame macro="">
      <xdr:nvGraphicFramePr>
        <xdr:cNvPr id="2" name="Grafik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"/>
  <sheetViews>
    <sheetView tabSelected="1" zoomScale="90" zoomScaleNormal="90" workbookViewId="0">
      <selection activeCell="P95" sqref="P95"/>
    </sheetView>
  </sheetViews>
  <sheetFormatPr defaultColWidth="9.109375" defaultRowHeight="14.4"/>
  <cols>
    <col min="1" max="1" width="9.109375" style="128"/>
    <col min="2" max="2" width="16.6640625" style="128" customWidth="1"/>
    <col min="3" max="3" width="10.109375" style="128" customWidth="1"/>
    <col min="4" max="4" width="21.33203125" style="128" customWidth="1"/>
    <col min="5" max="5" width="9.33203125" style="128" customWidth="1"/>
    <col min="6" max="6" width="11.6640625" style="128" customWidth="1"/>
    <col min="7" max="7" width="8.6640625" style="128" customWidth="1"/>
    <col min="8" max="8" width="11.33203125" style="128" bestFit="1" customWidth="1"/>
    <col min="9" max="16384" width="9.109375" style="128"/>
  </cols>
  <sheetData>
    <row r="1" spans="1:8" ht="43.2">
      <c r="A1" s="138" t="s">
        <v>0</v>
      </c>
      <c r="B1" s="138" t="s">
        <v>278</v>
      </c>
      <c r="C1" s="138" t="s">
        <v>279</v>
      </c>
      <c r="D1" s="138" t="s">
        <v>280</v>
      </c>
      <c r="E1" s="138" t="s">
        <v>281</v>
      </c>
      <c r="F1" s="138" t="s">
        <v>282</v>
      </c>
      <c r="G1" s="138" t="s">
        <v>283</v>
      </c>
      <c r="H1" s="138" t="s">
        <v>284</v>
      </c>
    </row>
    <row r="2" spans="1:8">
      <c r="A2" s="139">
        <v>41275</v>
      </c>
      <c r="B2" s="129">
        <v>11818115</v>
      </c>
      <c r="C2" s="140">
        <f>(B2/$B$2)*100</f>
        <v>100</v>
      </c>
      <c r="D2" s="129">
        <v>2963719</v>
      </c>
      <c r="E2" s="140">
        <f>(D2/$D$2)*100</f>
        <v>100</v>
      </c>
      <c r="F2" s="129">
        <v>2667984</v>
      </c>
      <c r="G2" s="140">
        <f>(F2/$F$2*100)</f>
        <v>100</v>
      </c>
      <c r="H2" s="129">
        <f>B2+D2+F2</f>
        <v>17449818</v>
      </c>
    </row>
    <row r="3" spans="1:8">
      <c r="A3" s="139">
        <v>41306</v>
      </c>
      <c r="B3" s="129">
        <v>11748042</v>
      </c>
      <c r="C3" s="140">
        <f t="shared" ref="C3:C74" si="0">(B3/$B$2)*100</f>
        <v>99.40707126305675</v>
      </c>
      <c r="D3" s="129">
        <v>2969232</v>
      </c>
      <c r="E3" s="140">
        <f t="shared" ref="E3:E74" si="1">(D3/$D$2)*100</f>
        <v>100.18601628561952</v>
      </c>
      <c r="F3" s="129">
        <v>2670744</v>
      </c>
      <c r="G3" s="140">
        <f t="shared" ref="G3:G63" si="2">(F3/$F$2*100)</f>
        <v>100.10344889624525</v>
      </c>
      <c r="H3" s="129">
        <f>B3+D3+F3</f>
        <v>17388018</v>
      </c>
    </row>
    <row r="4" spans="1:8">
      <c r="A4" s="139">
        <v>41334</v>
      </c>
      <c r="B4" s="129">
        <v>12030850</v>
      </c>
      <c r="C4" s="140">
        <f t="shared" si="0"/>
        <v>101.80007556196568</v>
      </c>
      <c r="D4" s="129">
        <v>2973096</v>
      </c>
      <c r="E4" s="140">
        <f t="shared" si="1"/>
        <v>100.31639301836645</v>
      </c>
      <c r="F4" s="129">
        <v>2651342</v>
      </c>
      <c r="G4" s="140">
        <f t="shared" si="2"/>
        <v>99.376233140828433</v>
      </c>
      <c r="H4" s="129">
        <f t="shared" ref="H4:H63" si="3">B4+D4+F4</f>
        <v>17655288</v>
      </c>
    </row>
    <row r="5" spans="1:8">
      <c r="A5" s="139">
        <v>41365</v>
      </c>
      <c r="B5" s="129">
        <v>12262422</v>
      </c>
      <c r="C5" s="140">
        <f t="shared" si="0"/>
        <v>103.75954202510297</v>
      </c>
      <c r="D5" s="129">
        <v>2976760</v>
      </c>
      <c r="E5" s="140">
        <f t="shared" si="1"/>
        <v>100.44002147302089</v>
      </c>
      <c r="F5" s="129">
        <v>2649513</v>
      </c>
      <c r="G5" s="140">
        <f t="shared" si="2"/>
        <v>99.307679506323879</v>
      </c>
      <c r="H5" s="129">
        <f t="shared" si="3"/>
        <v>17888695</v>
      </c>
    </row>
    <row r="6" spans="1:8">
      <c r="A6" s="139">
        <v>41395</v>
      </c>
      <c r="B6" s="129">
        <v>12354071</v>
      </c>
      <c r="C6" s="140">
        <f t="shared" si="0"/>
        <v>104.53503794809917</v>
      </c>
      <c r="D6" s="129">
        <v>2981302</v>
      </c>
      <c r="E6" s="140">
        <f t="shared" si="1"/>
        <v>100.59327486850135</v>
      </c>
      <c r="F6" s="129">
        <v>2650756</v>
      </c>
      <c r="G6" s="140">
        <f t="shared" si="2"/>
        <v>99.354268991118388</v>
      </c>
      <c r="H6" s="129">
        <f t="shared" si="3"/>
        <v>17986129</v>
      </c>
    </row>
    <row r="7" spans="1:8">
      <c r="A7" s="139">
        <v>41426</v>
      </c>
      <c r="B7" s="129">
        <v>12561253</v>
      </c>
      <c r="C7" s="140">
        <f t="shared" si="0"/>
        <v>106.28812632132959</v>
      </c>
      <c r="D7" s="129">
        <v>2974355</v>
      </c>
      <c r="E7" s="140">
        <f t="shared" si="1"/>
        <v>100.35887342895869</v>
      </c>
      <c r="F7" s="129">
        <v>2663305</v>
      </c>
      <c r="G7" s="140">
        <f t="shared" si="2"/>
        <v>99.82462413567697</v>
      </c>
      <c r="H7" s="129">
        <f t="shared" si="3"/>
        <v>18198913</v>
      </c>
    </row>
    <row r="8" spans="1:8">
      <c r="A8" s="139">
        <v>41456</v>
      </c>
      <c r="B8" s="129">
        <v>12615267</v>
      </c>
      <c r="C8" s="140">
        <f t="shared" si="0"/>
        <v>106.74517044384828</v>
      </c>
      <c r="D8" s="129">
        <v>2970694</v>
      </c>
      <c r="E8" s="140">
        <f t="shared" si="1"/>
        <v>100.23534619847563</v>
      </c>
      <c r="F8" s="129">
        <v>2668898</v>
      </c>
      <c r="G8" s="140">
        <f t="shared" si="2"/>
        <v>100.03425807651021</v>
      </c>
      <c r="H8" s="129">
        <f t="shared" si="3"/>
        <v>18254859</v>
      </c>
    </row>
    <row r="9" spans="1:8">
      <c r="A9" s="139">
        <v>41487</v>
      </c>
      <c r="B9" s="129">
        <v>12542642</v>
      </c>
      <c r="C9" s="140">
        <f t="shared" si="0"/>
        <v>106.1306477386622</v>
      </c>
      <c r="D9" s="129">
        <v>2931681</v>
      </c>
      <c r="E9" s="140">
        <f t="shared" si="1"/>
        <v>98.91899333236384</v>
      </c>
      <c r="F9" s="129">
        <v>2663081</v>
      </c>
      <c r="G9" s="140">
        <f t="shared" si="2"/>
        <v>99.816228283228085</v>
      </c>
      <c r="H9" s="129">
        <f t="shared" si="3"/>
        <v>18137404</v>
      </c>
    </row>
    <row r="10" spans="1:8">
      <c r="A10" s="139">
        <v>41518</v>
      </c>
      <c r="B10" s="129">
        <v>12679379</v>
      </c>
      <c r="C10" s="140">
        <f t="shared" si="0"/>
        <v>107.28765966484504</v>
      </c>
      <c r="D10" s="129">
        <v>2883080</v>
      </c>
      <c r="E10" s="140">
        <f t="shared" si="1"/>
        <v>97.279128014497999</v>
      </c>
      <c r="F10" s="129">
        <v>2707070</v>
      </c>
      <c r="G10" s="140">
        <f t="shared" si="2"/>
        <v>101.46500128936304</v>
      </c>
      <c r="H10" s="129">
        <f t="shared" si="3"/>
        <v>18269529</v>
      </c>
    </row>
    <row r="11" spans="1:8">
      <c r="A11" s="139">
        <v>41548</v>
      </c>
      <c r="B11" s="129">
        <v>12412998</v>
      </c>
      <c r="C11" s="140">
        <f t="shared" si="0"/>
        <v>105.0336538441198</v>
      </c>
      <c r="D11" s="129">
        <v>2856746</v>
      </c>
      <c r="E11" s="140">
        <f t="shared" si="1"/>
        <v>96.390582238059679</v>
      </c>
      <c r="F11" s="129">
        <v>2756891</v>
      </c>
      <c r="G11" s="140">
        <f t="shared" si="2"/>
        <v>103.33236631104235</v>
      </c>
      <c r="H11" s="129">
        <f t="shared" si="3"/>
        <v>18026635</v>
      </c>
    </row>
    <row r="12" spans="1:8">
      <c r="A12" s="139">
        <v>41579</v>
      </c>
      <c r="B12" s="129">
        <v>12557625</v>
      </c>
      <c r="C12" s="140">
        <f t="shared" si="0"/>
        <v>106.25742768622577</v>
      </c>
      <c r="D12" s="129">
        <v>2800861</v>
      </c>
      <c r="E12" s="140">
        <f t="shared" si="1"/>
        <v>94.504944632065317</v>
      </c>
      <c r="F12" s="129">
        <v>2766055</v>
      </c>
      <c r="G12" s="140">
        <f t="shared" si="2"/>
        <v>103.6758466317639</v>
      </c>
      <c r="H12" s="129">
        <f t="shared" si="3"/>
        <v>18124541</v>
      </c>
    </row>
    <row r="13" spans="1:8">
      <c r="A13" s="139">
        <v>41609</v>
      </c>
      <c r="B13" s="129">
        <v>12484113</v>
      </c>
      <c r="C13" s="140">
        <f t="shared" si="0"/>
        <v>105.6353995539898</v>
      </c>
      <c r="D13" s="129">
        <v>2760917</v>
      </c>
      <c r="E13" s="140">
        <f t="shared" si="1"/>
        <v>93.157178531432976</v>
      </c>
      <c r="F13" s="129">
        <v>2823400</v>
      </c>
      <c r="G13" s="140">
        <f t="shared" si="2"/>
        <v>105.82522234016396</v>
      </c>
      <c r="H13" s="129">
        <f t="shared" si="3"/>
        <v>18068430</v>
      </c>
    </row>
    <row r="14" spans="1:8">
      <c r="A14" s="139">
        <v>41640</v>
      </c>
      <c r="B14" s="129">
        <v>12447958</v>
      </c>
      <c r="C14" s="140">
        <f t="shared" si="0"/>
        <v>105.32947090123932</v>
      </c>
      <c r="D14" s="129">
        <v>2720965</v>
      </c>
      <c r="E14" s="140">
        <f t="shared" si="1"/>
        <v>91.809142499676923</v>
      </c>
      <c r="F14" s="129">
        <v>2838873</v>
      </c>
      <c r="G14" s="140">
        <f t="shared" si="2"/>
        <v>106.40517334436788</v>
      </c>
      <c r="H14" s="129">
        <f t="shared" si="3"/>
        <v>18007796</v>
      </c>
    </row>
    <row r="15" spans="1:8">
      <c r="A15" s="139">
        <v>41671</v>
      </c>
      <c r="B15" s="129">
        <v>12486017</v>
      </c>
      <c r="C15" s="140">
        <f t="shared" si="0"/>
        <v>105.65151041430889</v>
      </c>
      <c r="D15" s="129">
        <v>2855300</v>
      </c>
      <c r="E15" s="140">
        <f t="shared" si="1"/>
        <v>96.341792187450963</v>
      </c>
      <c r="F15" s="129">
        <v>2836699</v>
      </c>
      <c r="G15" s="140">
        <f t="shared" si="2"/>
        <v>106.32368859783267</v>
      </c>
      <c r="H15" s="129">
        <f t="shared" si="3"/>
        <v>18178016</v>
      </c>
    </row>
    <row r="16" spans="1:8">
      <c r="A16" s="139">
        <v>41699</v>
      </c>
      <c r="B16" s="129">
        <v>12700185</v>
      </c>
      <c r="C16" s="140">
        <f t="shared" si="0"/>
        <v>107.4637114294454</v>
      </c>
      <c r="D16" s="129">
        <v>2871284</v>
      </c>
      <c r="E16" s="140">
        <f t="shared" si="1"/>
        <v>96.881114572602868</v>
      </c>
      <c r="F16" s="129">
        <v>2849623</v>
      </c>
      <c r="G16" s="140">
        <f t="shared" si="2"/>
        <v>106.80809929894633</v>
      </c>
      <c r="H16" s="129">
        <f t="shared" si="3"/>
        <v>18421092</v>
      </c>
    </row>
    <row r="17" spans="1:8">
      <c r="A17" s="139">
        <v>41730</v>
      </c>
      <c r="B17" s="129">
        <v>12868737</v>
      </c>
      <c r="C17" s="140">
        <f t="shared" si="0"/>
        <v>108.88992872382779</v>
      </c>
      <c r="D17" s="129">
        <v>2815090</v>
      </c>
      <c r="E17" s="140">
        <f t="shared" si="1"/>
        <v>94.985050876955611</v>
      </c>
      <c r="F17" s="129">
        <v>2844868</v>
      </c>
      <c r="G17" s="140">
        <f t="shared" si="2"/>
        <v>106.62987484182813</v>
      </c>
      <c r="H17" s="129">
        <f t="shared" si="3"/>
        <v>18528695</v>
      </c>
    </row>
    <row r="18" spans="1:8">
      <c r="A18" s="139">
        <v>41760</v>
      </c>
      <c r="B18" s="129">
        <v>13068558</v>
      </c>
      <c r="C18" s="140">
        <f t="shared" si="0"/>
        <v>110.58073136028885</v>
      </c>
      <c r="D18" s="129">
        <v>2815276</v>
      </c>
      <c r="E18" s="140">
        <f t="shared" si="1"/>
        <v>94.991326775581626</v>
      </c>
      <c r="F18" s="129">
        <v>2849314</v>
      </c>
      <c r="G18" s="140">
        <f t="shared" si="2"/>
        <v>106.79651752034496</v>
      </c>
      <c r="H18" s="129">
        <f t="shared" si="3"/>
        <v>18733148</v>
      </c>
    </row>
    <row r="19" spans="1:8">
      <c r="A19" s="139">
        <v>41791</v>
      </c>
      <c r="B19" s="129">
        <v>13351474</v>
      </c>
      <c r="C19" s="140">
        <f t="shared" si="0"/>
        <v>112.97464951051839</v>
      </c>
      <c r="D19" s="129">
        <v>2816946</v>
      </c>
      <c r="E19" s="140">
        <f t="shared" si="1"/>
        <v>95.04767489765392</v>
      </c>
      <c r="F19" s="129">
        <v>2852087</v>
      </c>
      <c r="G19" s="140">
        <f t="shared" si="2"/>
        <v>106.90045367588412</v>
      </c>
      <c r="H19" s="129">
        <f t="shared" si="3"/>
        <v>19020507</v>
      </c>
    </row>
    <row r="20" spans="1:8">
      <c r="A20" s="139">
        <v>41821</v>
      </c>
      <c r="B20" s="129">
        <v>13109755</v>
      </c>
      <c r="C20" s="140">
        <f t="shared" si="0"/>
        <v>110.92932333117422</v>
      </c>
      <c r="D20" s="129">
        <v>2875917</v>
      </c>
      <c r="E20" s="140">
        <f t="shared" si="1"/>
        <v>97.037438434615424</v>
      </c>
      <c r="F20" s="129">
        <v>2864800</v>
      </c>
      <c r="G20" s="140">
        <f t="shared" si="2"/>
        <v>107.37695578384279</v>
      </c>
      <c r="H20" s="129">
        <f t="shared" si="3"/>
        <v>18850472</v>
      </c>
    </row>
    <row r="21" spans="1:8">
      <c r="A21" s="139">
        <v>41852</v>
      </c>
      <c r="B21" s="129">
        <v>13212186</v>
      </c>
      <c r="C21" s="140">
        <f t="shared" si="0"/>
        <v>111.79605207767906</v>
      </c>
      <c r="D21" s="129">
        <v>2909657</v>
      </c>
      <c r="E21" s="140">
        <f t="shared" si="1"/>
        <v>98.175872948818693</v>
      </c>
      <c r="F21" s="129">
        <v>2859563</v>
      </c>
      <c r="G21" s="140">
        <f t="shared" si="2"/>
        <v>107.18066525136582</v>
      </c>
      <c r="H21" s="129">
        <f t="shared" si="3"/>
        <v>18981406</v>
      </c>
    </row>
    <row r="22" spans="1:8">
      <c r="A22" s="139">
        <v>41883</v>
      </c>
      <c r="B22" s="129">
        <v>13321597</v>
      </c>
      <c r="C22" s="140">
        <f t="shared" si="0"/>
        <v>112.72184269657217</v>
      </c>
      <c r="D22" s="129">
        <v>2907549</v>
      </c>
      <c r="E22" s="140">
        <f t="shared" si="1"/>
        <v>98.104746097723833</v>
      </c>
      <c r="F22" s="129">
        <v>2879940</v>
      </c>
      <c r="G22" s="140">
        <f t="shared" si="2"/>
        <v>107.94442545382581</v>
      </c>
      <c r="H22" s="129">
        <f t="shared" si="3"/>
        <v>19109086</v>
      </c>
    </row>
    <row r="23" spans="1:8">
      <c r="A23" s="139">
        <v>41913</v>
      </c>
      <c r="B23" s="129">
        <v>13211467</v>
      </c>
      <c r="C23" s="140">
        <f t="shared" si="0"/>
        <v>111.78996819712788</v>
      </c>
      <c r="D23" s="129">
        <v>2924846</v>
      </c>
      <c r="E23" s="140">
        <f t="shared" si="1"/>
        <v>98.688370928552942</v>
      </c>
      <c r="F23" s="129">
        <v>2908367</v>
      </c>
      <c r="G23" s="140">
        <f t="shared" si="2"/>
        <v>109.0099116036678</v>
      </c>
      <c r="H23" s="129">
        <f t="shared" si="3"/>
        <v>19044680</v>
      </c>
    </row>
    <row r="24" spans="1:8">
      <c r="A24" s="139">
        <v>41944</v>
      </c>
      <c r="B24" s="129">
        <v>13237370</v>
      </c>
      <c r="C24" s="140">
        <f t="shared" si="0"/>
        <v>112.00914866710978</v>
      </c>
      <c r="D24" s="129">
        <v>2868886</v>
      </c>
      <c r="E24" s="140">
        <f t="shared" si="1"/>
        <v>96.800202718273894</v>
      </c>
      <c r="F24" s="129">
        <v>2929226</v>
      </c>
      <c r="G24" s="140">
        <f t="shared" si="2"/>
        <v>109.79173788148655</v>
      </c>
      <c r="H24" s="129">
        <f t="shared" si="3"/>
        <v>19035482</v>
      </c>
    </row>
    <row r="25" spans="1:8">
      <c r="A25" s="139">
        <v>41974</v>
      </c>
      <c r="B25" s="129">
        <v>13240122</v>
      </c>
      <c r="C25" s="140">
        <f t="shared" si="0"/>
        <v>112.03243495261299</v>
      </c>
      <c r="D25" s="129">
        <v>2827633</v>
      </c>
      <c r="E25" s="140">
        <f t="shared" si="1"/>
        <v>95.40826913752619</v>
      </c>
      <c r="F25" s="129">
        <v>2910148</v>
      </c>
      <c r="G25" s="140">
        <f t="shared" si="2"/>
        <v>109.0766661269333</v>
      </c>
      <c r="H25" s="129">
        <f t="shared" si="3"/>
        <v>18977903</v>
      </c>
    </row>
    <row r="26" spans="1:8">
      <c r="A26" s="139">
        <v>42005</v>
      </c>
      <c r="B26" s="129">
        <v>13058277</v>
      </c>
      <c r="C26" s="140">
        <f t="shared" si="0"/>
        <v>110.49373779151752</v>
      </c>
      <c r="D26" s="129">
        <v>2821819</v>
      </c>
      <c r="E26" s="140">
        <f t="shared" si="1"/>
        <v>95.212096693377475</v>
      </c>
      <c r="F26" s="129">
        <v>2926680</v>
      </c>
      <c r="G26" s="140">
        <f t="shared" si="2"/>
        <v>109.69631002284872</v>
      </c>
      <c r="H26" s="129">
        <f t="shared" si="3"/>
        <v>18806776</v>
      </c>
    </row>
    <row r="27" spans="1:8">
      <c r="A27" s="139">
        <v>42036</v>
      </c>
      <c r="B27" s="129">
        <v>13019198</v>
      </c>
      <c r="C27" s="140">
        <f t="shared" si="0"/>
        <v>110.16306746041988</v>
      </c>
      <c r="D27" s="129">
        <v>2914541</v>
      </c>
      <c r="E27" s="140">
        <f t="shared" si="1"/>
        <v>98.340665899837333</v>
      </c>
      <c r="F27" s="129">
        <v>2929385</v>
      </c>
      <c r="G27" s="140">
        <f t="shared" si="2"/>
        <v>109.7976974374659</v>
      </c>
      <c r="H27" s="129">
        <f t="shared" si="3"/>
        <v>18863124</v>
      </c>
    </row>
    <row r="28" spans="1:8">
      <c r="A28" s="139">
        <v>42064</v>
      </c>
      <c r="B28" s="129">
        <v>13328128</v>
      </c>
      <c r="C28" s="140">
        <f t="shared" si="0"/>
        <v>112.77710531671083</v>
      </c>
      <c r="D28" s="129">
        <v>2898016</v>
      </c>
      <c r="E28" s="140">
        <f t="shared" si="1"/>
        <v>97.783089422445244</v>
      </c>
      <c r="F28" s="129">
        <v>2926533</v>
      </c>
      <c r="G28" s="140">
        <f t="shared" si="2"/>
        <v>109.69080024467912</v>
      </c>
      <c r="H28" s="129">
        <f t="shared" si="3"/>
        <v>19152677</v>
      </c>
    </row>
    <row r="29" spans="1:8">
      <c r="A29" s="139">
        <v>42095</v>
      </c>
      <c r="B29" s="129">
        <v>13681271</v>
      </c>
      <c r="C29" s="140">
        <f t="shared" si="0"/>
        <v>115.76525528817415</v>
      </c>
      <c r="D29" s="129">
        <v>2789168</v>
      </c>
      <c r="E29" s="140">
        <f t="shared" si="1"/>
        <v>94.110406553387833</v>
      </c>
      <c r="F29" s="129">
        <v>2928695</v>
      </c>
      <c r="G29" s="140">
        <f t="shared" si="2"/>
        <v>109.77183521340457</v>
      </c>
      <c r="H29" s="129">
        <f t="shared" si="3"/>
        <v>19399134</v>
      </c>
    </row>
    <row r="30" spans="1:8">
      <c r="A30" s="139">
        <v>42125</v>
      </c>
      <c r="B30" s="129">
        <v>13830442</v>
      </c>
      <c r="C30" s="140">
        <f t="shared" si="0"/>
        <v>117.02747857843659</v>
      </c>
      <c r="D30" s="129">
        <v>2874835</v>
      </c>
      <c r="E30" s="140">
        <f t="shared" si="1"/>
        <v>97.000930250135056</v>
      </c>
      <c r="F30" s="129">
        <v>2928677</v>
      </c>
      <c r="G30" s="140">
        <f t="shared" si="2"/>
        <v>109.77116054668994</v>
      </c>
      <c r="H30" s="129">
        <f t="shared" si="3"/>
        <v>19633954</v>
      </c>
    </row>
    <row r="31" spans="1:8">
      <c r="A31" s="139">
        <v>42156</v>
      </c>
      <c r="B31" s="129">
        <v>14033585</v>
      </c>
      <c r="C31" s="140">
        <f t="shared" si="0"/>
        <v>118.74639060459305</v>
      </c>
      <c r="D31" s="129">
        <v>2829934</v>
      </c>
      <c r="E31" s="140">
        <f t="shared" si="1"/>
        <v>95.485908076980309</v>
      </c>
      <c r="F31" s="129">
        <v>2936848</v>
      </c>
      <c r="G31" s="140">
        <f t="shared" si="2"/>
        <v>110.0774217536537</v>
      </c>
      <c r="H31" s="129">
        <f t="shared" si="3"/>
        <v>19800367</v>
      </c>
    </row>
    <row r="32" spans="1:8">
      <c r="A32" s="139">
        <v>42186</v>
      </c>
      <c r="B32" s="129">
        <v>13891275</v>
      </c>
      <c r="C32" s="140">
        <f t="shared" si="0"/>
        <v>117.54222225794892</v>
      </c>
      <c r="D32" s="129">
        <v>2838611</v>
      </c>
      <c r="E32" s="140">
        <f t="shared" si="1"/>
        <v>95.778682122023042</v>
      </c>
      <c r="F32" s="129">
        <v>2948014</v>
      </c>
      <c r="G32" s="140">
        <f t="shared" si="2"/>
        <v>110.49594000563721</v>
      </c>
      <c r="H32" s="129">
        <f t="shared" si="3"/>
        <v>19677900</v>
      </c>
    </row>
    <row r="33" spans="1:8">
      <c r="A33" s="139">
        <v>42217</v>
      </c>
      <c r="B33" s="129">
        <v>14021397</v>
      </c>
      <c r="C33" s="140">
        <f t="shared" si="0"/>
        <v>118.6432607907437</v>
      </c>
      <c r="D33" s="129">
        <v>2629792</v>
      </c>
      <c r="E33" s="140">
        <f t="shared" si="1"/>
        <v>88.732838707043413</v>
      </c>
      <c r="F33" s="129">
        <v>2949836</v>
      </c>
      <c r="G33" s="140">
        <f t="shared" si="2"/>
        <v>110.56423126975274</v>
      </c>
      <c r="H33" s="129">
        <f t="shared" si="3"/>
        <v>19601025</v>
      </c>
    </row>
    <row r="34" spans="1:8">
      <c r="A34" s="139">
        <v>42248</v>
      </c>
      <c r="B34" s="129">
        <v>13761913</v>
      </c>
      <c r="C34" s="140">
        <f t="shared" si="0"/>
        <v>116.44761453074371</v>
      </c>
      <c r="D34" s="129">
        <v>2841359</v>
      </c>
      <c r="E34" s="140">
        <f t="shared" si="1"/>
        <v>95.871403463013877</v>
      </c>
      <c r="F34" s="129">
        <v>2967562</v>
      </c>
      <c r="G34" s="140">
        <f t="shared" si="2"/>
        <v>111.22862805773947</v>
      </c>
      <c r="H34" s="129">
        <f t="shared" si="3"/>
        <v>19570834</v>
      </c>
    </row>
    <row r="35" spans="1:8">
      <c r="A35" s="139">
        <v>42278</v>
      </c>
      <c r="B35" s="129">
        <v>14004735</v>
      </c>
      <c r="C35" s="140">
        <f t="shared" si="0"/>
        <v>118.50227383977902</v>
      </c>
      <c r="D35" s="129">
        <v>2834268</v>
      </c>
      <c r="E35" s="140">
        <f t="shared" si="1"/>
        <v>95.6321432632446</v>
      </c>
      <c r="F35" s="129">
        <v>3071020</v>
      </c>
      <c r="G35" s="140">
        <f t="shared" si="2"/>
        <v>115.10638744460238</v>
      </c>
      <c r="H35" s="129">
        <f t="shared" si="3"/>
        <v>19910023</v>
      </c>
    </row>
    <row r="36" spans="1:8">
      <c r="A36" s="139">
        <v>42309</v>
      </c>
      <c r="B36" s="129">
        <v>14040015</v>
      </c>
      <c r="C36" s="140">
        <f t="shared" si="0"/>
        <v>118.80079860451518</v>
      </c>
      <c r="D36" s="129">
        <v>2830809</v>
      </c>
      <c r="E36" s="140">
        <f t="shared" si="1"/>
        <v>95.515431793634946</v>
      </c>
      <c r="F36" s="129">
        <v>2996123</v>
      </c>
      <c r="G36" s="140">
        <f t="shared" si="2"/>
        <v>112.29913672645712</v>
      </c>
      <c r="H36" s="129">
        <f t="shared" si="3"/>
        <v>19866947</v>
      </c>
    </row>
    <row r="37" spans="1:8">
      <c r="A37" s="139">
        <v>42339</v>
      </c>
      <c r="B37" s="129">
        <v>13999398</v>
      </c>
      <c r="C37" s="140">
        <f t="shared" si="0"/>
        <v>118.457114353685</v>
      </c>
      <c r="D37" s="129">
        <v>2833035</v>
      </c>
      <c r="E37" s="140">
        <f t="shared" si="1"/>
        <v>95.590540128804378</v>
      </c>
      <c r="F37" s="129">
        <v>3032971</v>
      </c>
      <c r="G37" s="140">
        <f t="shared" si="2"/>
        <v>113.68025445429957</v>
      </c>
      <c r="H37" s="129">
        <f t="shared" si="3"/>
        <v>19865404</v>
      </c>
    </row>
    <row r="38" spans="1:8">
      <c r="A38" s="139">
        <v>42370</v>
      </c>
      <c r="B38" s="129">
        <v>13620794</v>
      </c>
      <c r="C38" s="140">
        <f t="shared" si="0"/>
        <v>115.25352393338532</v>
      </c>
      <c r="D38" s="129">
        <v>2803728</v>
      </c>
      <c r="E38" s="140">
        <f t="shared" si="1"/>
        <v>94.601681198521177</v>
      </c>
      <c r="F38" s="129">
        <v>3034105</v>
      </c>
      <c r="G38" s="140">
        <f t="shared" si="2"/>
        <v>113.72275845732209</v>
      </c>
      <c r="H38" s="129">
        <f t="shared" si="3"/>
        <v>19458627</v>
      </c>
    </row>
    <row r="39" spans="1:8">
      <c r="A39" s="139">
        <v>42401</v>
      </c>
      <c r="B39" s="129">
        <v>13575109</v>
      </c>
      <c r="C39" s="140">
        <f t="shared" si="0"/>
        <v>114.86695636317637</v>
      </c>
      <c r="D39" s="129">
        <v>2708174</v>
      </c>
      <c r="E39" s="140">
        <f t="shared" si="1"/>
        <v>91.377556374271649</v>
      </c>
      <c r="F39" s="129">
        <v>3059263</v>
      </c>
      <c r="G39" s="140">
        <f t="shared" si="2"/>
        <v>114.66571763548808</v>
      </c>
      <c r="H39" s="129">
        <f t="shared" si="3"/>
        <v>19342546</v>
      </c>
    </row>
    <row r="40" spans="1:8">
      <c r="A40" s="139">
        <v>42430</v>
      </c>
      <c r="B40" s="129">
        <v>13866804</v>
      </c>
      <c r="C40" s="140">
        <f t="shared" si="0"/>
        <v>117.33515877955156</v>
      </c>
      <c r="D40" s="129">
        <v>2683978</v>
      </c>
      <c r="E40" s="140">
        <f t="shared" si="1"/>
        <v>90.561149690642068</v>
      </c>
      <c r="F40" s="129">
        <v>3068719</v>
      </c>
      <c r="G40" s="140">
        <f t="shared" si="2"/>
        <v>115.02014254958051</v>
      </c>
      <c r="H40" s="129">
        <f t="shared" si="3"/>
        <v>19619501</v>
      </c>
    </row>
    <row r="41" spans="1:8">
      <c r="A41" s="139">
        <v>42461</v>
      </c>
      <c r="B41" s="129">
        <v>14069873</v>
      </c>
      <c r="C41" s="140">
        <f t="shared" si="0"/>
        <v>119.05344464832166</v>
      </c>
      <c r="D41" s="129">
        <v>2671866</v>
      </c>
      <c r="E41" s="140">
        <f t="shared" si="1"/>
        <v>90.152473969360784</v>
      </c>
      <c r="F41" s="129">
        <v>3062031</v>
      </c>
      <c r="G41" s="140">
        <f t="shared" si="2"/>
        <v>114.7694663836065</v>
      </c>
      <c r="H41" s="129">
        <f t="shared" si="3"/>
        <v>19803770</v>
      </c>
    </row>
    <row r="42" spans="1:8">
      <c r="A42" s="139">
        <v>42491</v>
      </c>
      <c r="B42" s="129">
        <v>14143311</v>
      </c>
      <c r="C42" s="140">
        <f t="shared" si="0"/>
        <v>119.67484662317129</v>
      </c>
      <c r="D42" s="129">
        <v>2683126</v>
      </c>
      <c r="E42" s="140">
        <f t="shared" si="1"/>
        <v>90.532402025968054</v>
      </c>
      <c r="F42" s="129">
        <v>3063975</v>
      </c>
      <c r="G42" s="140">
        <f t="shared" si="2"/>
        <v>114.84233038878796</v>
      </c>
      <c r="H42" s="129">
        <f t="shared" si="3"/>
        <v>19890412</v>
      </c>
    </row>
    <row r="43" spans="1:8">
      <c r="A43" s="141">
        <v>42522</v>
      </c>
      <c r="B43" s="129">
        <v>14275280</v>
      </c>
      <c r="C43" s="140">
        <f t="shared" si="0"/>
        <v>120.79151370586597</v>
      </c>
      <c r="D43" s="129">
        <v>2679867</v>
      </c>
      <c r="E43" s="140">
        <f t="shared" si="1"/>
        <v>90.422438834450901</v>
      </c>
      <c r="F43" s="129">
        <v>3083240</v>
      </c>
      <c r="G43" s="140">
        <f t="shared" si="2"/>
        <v>115.56441118087663</v>
      </c>
      <c r="H43" s="129">
        <f t="shared" si="3"/>
        <v>20038387</v>
      </c>
    </row>
    <row r="44" spans="1:8">
      <c r="A44" s="141">
        <v>42552</v>
      </c>
      <c r="B44" s="129">
        <v>14067498</v>
      </c>
      <c r="C44" s="140">
        <f t="shared" si="0"/>
        <v>119.03334838085431</v>
      </c>
      <c r="D44" s="129">
        <v>2684141</v>
      </c>
      <c r="E44" s="140">
        <f t="shared" si="1"/>
        <v>90.566649537287446</v>
      </c>
      <c r="F44" s="129">
        <v>3071724</v>
      </c>
      <c r="G44" s="140">
        <f t="shared" si="2"/>
        <v>115.13277440944174</v>
      </c>
      <c r="H44" s="129">
        <f t="shared" si="3"/>
        <v>19823363</v>
      </c>
    </row>
    <row r="45" spans="1:8">
      <c r="A45" s="141">
        <v>42583</v>
      </c>
      <c r="B45" s="129">
        <v>14059476</v>
      </c>
      <c r="C45" s="140">
        <f t="shared" si="0"/>
        <v>118.9654695355393</v>
      </c>
      <c r="D45" s="129">
        <v>2690074</v>
      </c>
      <c r="E45" s="140">
        <f t="shared" si="1"/>
        <v>90.766837206901201</v>
      </c>
      <c r="F45" s="129">
        <v>3042243</v>
      </c>
      <c r="G45" s="140">
        <f t="shared" si="2"/>
        <v>114.02778277530901</v>
      </c>
      <c r="H45" s="129">
        <f t="shared" si="3"/>
        <v>19791793</v>
      </c>
    </row>
    <row r="46" spans="1:8">
      <c r="A46" s="141">
        <v>42614</v>
      </c>
      <c r="B46" s="129">
        <v>13813234</v>
      </c>
      <c r="C46" s="140">
        <f t="shared" si="0"/>
        <v>116.88187160135098</v>
      </c>
      <c r="D46" s="129">
        <v>2692666</v>
      </c>
      <c r="E46" s="140">
        <f t="shared" si="1"/>
        <v>90.854294890979887</v>
      </c>
      <c r="F46" s="129">
        <v>2992784</v>
      </c>
      <c r="G46" s="140">
        <f t="shared" si="2"/>
        <v>112.17398605089086</v>
      </c>
      <c r="H46" s="129">
        <f t="shared" si="3"/>
        <v>19498684</v>
      </c>
    </row>
    <row r="47" spans="1:8">
      <c r="A47" s="141">
        <v>42644</v>
      </c>
      <c r="B47" s="129">
        <v>13962960</v>
      </c>
      <c r="C47" s="140">
        <f t="shared" si="0"/>
        <v>118.14879107201106</v>
      </c>
      <c r="D47" s="129">
        <v>2695038</v>
      </c>
      <c r="E47" s="140">
        <f t="shared" si="1"/>
        <v>90.934329469156822</v>
      </c>
      <c r="F47" s="129">
        <v>2994165</v>
      </c>
      <c r="G47" s="140">
        <f t="shared" si="2"/>
        <v>112.22574798049763</v>
      </c>
      <c r="H47" s="129">
        <f t="shared" si="3"/>
        <v>19652163</v>
      </c>
    </row>
    <row r="48" spans="1:8">
      <c r="A48" s="141">
        <v>42675</v>
      </c>
      <c r="B48" s="129">
        <v>13900383</v>
      </c>
      <c r="C48" s="140">
        <f t="shared" si="0"/>
        <v>117.61929038598795</v>
      </c>
      <c r="D48" s="129">
        <v>2706609</v>
      </c>
      <c r="E48" s="140">
        <f t="shared" si="1"/>
        <v>91.324751098197908</v>
      </c>
      <c r="F48" s="129">
        <v>2986386</v>
      </c>
      <c r="G48" s="140">
        <f t="shared" si="2"/>
        <v>111.93417951531943</v>
      </c>
      <c r="H48" s="129">
        <f t="shared" si="3"/>
        <v>19593378</v>
      </c>
    </row>
    <row r="49" spans="1:10">
      <c r="A49" s="141">
        <v>42705</v>
      </c>
      <c r="B49" s="129">
        <v>13775188</v>
      </c>
      <c r="C49" s="140">
        <f t="shared" si="0"/>
        <v>116.55994208890334</v>
      </c>
      <c r="D49" s="129">
        <v>2701537</v>
      </c>
      <c r="E49" s="140">
        <f t="shared" si="1"/>
        <v>91.153614765772332</v>
      </c>
      <c r="F49" s="129">
        <v>2982548</v>
      </c>
      <c r="G49" s="140">
        <f t="shared" si="2"/>
        <v>111.79032557916389</v>
      </c>
      <c r="H49" s="129">
        <f t="shared" si="3"/>
        <v>19459273</v>
      </c>
    </row>
    <row r="50" spans="1:10">
      <c r="A50" s="141">
        <v>42736</v>
      </c>
      <c r="B50" s="129">
        <v>13115945</v>
      </c>
      <c r="C50" s="140">
        <f t="shared" si="0"/>
        <v>110.98170055038388</v>
      </c>
      <c r="D50" s="129">
        <v>2520079</v>
      </c>
      <c r="E50" s="140">
        <f t="shared" si="1"/>
        <v>85.030969535235968</v>
      </c>
      <c r="F50" s="129">
        <v>2970210</v>
      </c>
      <c r="G50" s="140">
        <f t="shared" si="2"/>
        <v>111.32787902776029</v>
      </c>
      <c r="H50" s="129">
        <f t="shared" si="3"/>
        <v>18606234</v>
      </c>
      <c r="J50" s="129"/>
    </row>
    <row r="51" spans="1:10">
      <c r="A51" s="141">
        <v>42767</v>
      </c>
      <c r="B51" s="129">
        <v>13126079</v>
      </c>
      <c r="C51" s="140">
        <f t="shared" si="0"/>
        <v>111.0674502659688</v>
      </c>
      <c r="D51" s="129">
        <v>2698940</v>
      </c>
      <c r="E51" s="140">
        <f t="shared" si="1"/>
        <v>91.065988374741323</v>
      </c>
      <c r="F51" s="129">
        <v>2965218</v>
      </c>
      <c r="G51" s="140">
        <f t="shared" si="2"/>
        <v>111.14077145889931</v>
      </c>
      <c r="H51" s="129">
        <f t="shared" si="3"/>
        <v>18790237</v>
      </c>
      <c r="J51" s="129"/>
    </row>
    <row r="52" spans="1:10">
      <c r="A52" s="141">
        <v>42795</v>
      </c>
      <c r="B52" s="129">
        <v>13558783</v>
      </c>
      <c r="C52" s="140">
        <f t="shared" si="0"/>
        <v>114.72881250520916</v>
      </c>
      <c r="D52" s="129">
        <v>2734104</v>
      </c>
      <c r="E52" s="140">
        <f t="shared" si="1"/>
        <v>92.252470628963138</v>
      </c>
      <c r="F52" s="129">
        <v>2970810</v>
      </c>
      <c r="G52" s="140">
        <f t="shared" si="2"/>
        <v>111.35036791824839</v>
      </c>
      <c r="H52" s="129">
        <f t="shared" si="3"/>
        <v>19263697</v>
      </c>
      <c r="J52" s="129"/>
    </row>
    <row r="53" spans="1:10">
      <c r="A53" s="141">
        <v>42826</v>
      </c>
      <c r="B53" s="129">
        <v>13849359</v>
      </c>
      <c r="C53" s="140">
        <f t="shared" si="0"/>
        <v>117.18754640651237</v>
      </c>
      <c r="D53" s="129">
        <v>2760089</v>
      </c>
      <c r="E53" s="140">
        <f t="shared" si="1"/>
        <v>93.129240660130066</v>
      </c>
      <c r="F53" s="129">
        <v>2969930</v>
      </c>
      <c r="G53" s="140">
        <f t="shared" si="2"/>
        <v>111.31738421219917</v>
      </c>
      <c r="H53" s="129">
        <f t="shared" si="3"/>
        <v>19579378</v>
      </c>
      <c r="J53" s="129"/>
    </row>
    <row r="54" spans="1:10">
      <c r="A54" s="141">
        <v>42856</v>
      </c>
      <c r="B54" s="129">
        <v>14105505</v>
      </c>
      <c r="C54" s="140">
        <f t="shared" si="0"/>
        <v>119.35494789143615</v>
      </c>
      <c r="D54" s="129">
        <v>2771634</v>
      </c>
      <c r="E54" s="140">
        <f t="shared" si="1"/>
        <v>93.518785013019112</v>
      </c>
      <c r="F54" s="129">
        <v>2970555</v>
      </c>
      <c r="G54" s="140">
        <f t="shared" si="2"/>
        <v>111.34081013979093</v>
      </c>
      <c r="H54" s="129">
        <f t="shared" si="3"/>
        <v>19847694</v>
      </c>
      <c r="J54" s="129"/>
    </row>
    <row r="55" spans="1:10">
      <c r="A55" s="141">
        <v>42887</v>
      </c>
      <c r="B55" s="129">
        <v>14009873</v>
      </c>
      <c r="C55" s="140">
        <f t="shared" si="0"/>
        <v>118.54574947019894</v>
      </c>
      <c r="D55" s="129">
        <v>2789173</v>
      </c>
      <c r="E55" s="140">
        <f t="shared" si="1"/>
        <v>94.110575260340141</v>
      </c>
      <c r="F55" s="129">
        <v>2976758</v>
      </c>
      <c r="G55" s="140">
        <f t="shared" si="2"/>
        <v>111.57330778595373</v>
      </c>
      <c r="H55" s="129">
        <f t="shared" si="3"/>
        <v>19775804</v>
      </c>
      <c r="J55" s="129"/>
    </row>
    <row r="56" spans="1:10">
      <c r="A56" s="141">
        <v>42917</v>
      </c>
      <c r="B56" s="129">
        <v>14195607</v>
      </c>
      <c r="C56" s="140">
        <f t="shared" si="0"/>
        <v>120.11735374042307</v>
      </c>
      <c r="D56" s="129">
        <v>2751389</v>
      </c>
      <c r="E56" s="140">
        <f t="shared" si="1"/>
        <v>92.835690563106681</v>
      </c>
      <c r="F56" s="129">
        <v>2975092</v>
      </c>
      <c r="G56" s="140">
        <f t="shared" si="2"/>
        <v>111.5108636333651</v>
      </c>
      <c r="H56" s="129">
        <f t="shared" si="3"/>
        <v>19922088</v>
      </c>
      <c r="J56" s="129"/>
    </row>
    <row r="57" spans="1:10">
      <c r="A57" s="141">
        <v>42948</v>
      </c>
      <c r="B57" s="129">
        <v>14265038</v>
      </c>
      <c r="C57" s="140">
        <f t="shared" si="0"/>
        <v>120.7048501389604</v>
      </c>
      <c r="D57" s="129">
        <v>2753919</v>
      </c>
      <c r="E57" s="140">
        <f t="shared" si="1"/>
        <v>92.921056280976714</v>
      </c>
      <c r="F57" s="129">
        <v>2960311</v>
      </c>
      <c r="G57" s="140">
        <f t="shared" si="2"/>
        <v>110.95684981619081</v>
      </c>
      <c r="H57" s="129">
        <f t="shared" si="3"/>
        <v>19979268</v>
      </c>
      <c r="J57" s="129"/>
    </row>
    <row r="58" spans="1:10">
      <c r="A58" s="141">
        <v>42979</v>
      </c>
      <c r="B58" s="129">
        <v>14547574</v>
      </c>
      <c r="C58" s="140">
        <f t="shared" si="0"/>
        <v>123.09555288639518</v>
      </c>
      <c r="D58" s="129">
        <v>2772117</v>
      </c>
      <c r="E58" s="140">
        <f t="shared" si="1"/>
        <v>93.535082104612471</v>
      </c>
      <c r="F58" s="129">
        <v>2964754</v>
      </c>
      <c r="G58" s="140">
        <f t="shared" si="2"/>
        <v>111.12338005025518</v>
      </c>
      <c r="H58" s="129">
        <f t="shared" si="3"/>
        <v>20284445</v>
      </c>
      <c r="J58" s="129"/>
    </row>
    <row r="59" spans="1:10">
      <c r="A59" s="141">
        <v>43009</v>
      </c>
      <c r="B59" s="129">
        <v>14644895</v>
      </c>
      <c r="C59" s="140">
        <f t="shared" si="0"/>
        <v>123.91904292689655</v>
      </c>
      <c r="D59" s="129">
        <v>2768836</v>
      </c>
      <c r="E59" s="140">
        <f t="shared" si="1"/>
        <v>93.424376602505163</v>
      </c>
      <c r="F59" s="129">
        <v>2976497</v>
      </c>
      <c r="G59" s="140">
        <f t="shared" si="2"/>
        <v>111.56352511859143</v>
      </c>
      <c r="H59" s="129">
        <f t="shared" si="3"/>
        <v>20390228</v>
      </c>
      <c r="J59" s="129"/>
    </row>
    <row r="60" spans="1:10">
      <c r="A60" s="141">
        <v>43040</v>
      </c>
      <c r="B60" s="142">
        <v>14555878</v>
      </c>
      <c r="C60" s="140">
        <f t="shared" si="0"/>
        <v>123.16581789904734</v>
      </c>
      <c r="D60" s="142">
        <v>2767790</v>
      </c>
      <c r="E60" s="140">
        <f t="shared" si="1"/>
        <v>93.389083108081437</v>
      </c>
      <c r="F60" s="142">
        <v>2979048</v>
      </c>
      <c r="G60" s="140">
        <f t="shared" si="2"/>
        <v>111.65914038464999</v>
      </c>
      <c r="H60" s="129">
        <f t="shared" si="3"/>
        <v>20302716</v>
      </c>
      <c r="J60" s="142"/>
    </row>
    <row r="61" spans="1:10">
      <c r="A61" s="141">
        <v>43070</v>
      </c>
      <c r="B61" s="142">
        <v>14477817</v>
      </c>
      <c r="C61" s="140">
        <f t="shared" si="0"/>
        <v>122.50529801072337</v>
      </c>
      <c r="D61" s="142">
        <v>2777484</v>
      </c>
      <c r="E61" s="140">
        <f t="shared" si="1"/>
        <v>93.716172147224484</v>
      </c>
      <c r="F61" s="142">
        <v>2986088</v>
      </c>
      <c r="G61" s="140">
        <f t="shared" si="2"/>
        <v>111.92301003304368</v>
      </c>
      <c r="H61" s="129">
        <f t="shared" si="3"/>
        <v>20241389</v>
      </c>
      <c r="J61" s="142"/>
    </row>
    <row r="62" spans="1:10">
      <c r="A62" s="141">
        <v>43101</v>
      </c>
      <c r="B62" s="142">
        <v>14218231</v>
      </c>
      <c r="C62" s="140">
        <f t="shared" si="0"/>
        <v>120.30878866892054</v>
      </c>
      <c r="D62" s="142">
        <v>2762901</v>
      </c>
      <c r="E62" s="140">
        <f t="shared" si="1"/>
        <v>93.224121450110488</v>
      </c>
      <c r="F62" s="142">
        <v>2989631</v>
      </c>
      <c r="G62" s="140">
        <f t="shared" si="2"/>
        <v>112.05580693137588</v>
      </c>
      <c r="H62" s="129">
        <f t="shared" si="3"/>
        <v>19970763</v>
      </c>
      <c r="J62" s="142"/>
    </row>
    <row r="63" spans="1:10">
      <c r="A63" s="141">
        <v>43132</v>
      </c>
      <c r="B63" s="142">
        <v>14127524</v>
      </c>
      <c r="C63" s="140">
        <f t="shared" si="0"/>
        <v>119.5412635602209</v>
      </c>
      <c r="D63" s="142">
        <v>2835795</v>
      </c>
      <c r="E63" s="140">
        <f t="shared" si="1"/>
        <v>95.683666366480765</v>
      </c>
      <c r="F63" s="142">
        <v>2996690</v>
      </c>
      <c r="G63" s="140">
        <f t="shared" si="2"/>
        <v>112.32038872796839</v>
      </c>
      <c r="H63" s="129">
        <f t="shared" si="3"/>
        <v>19960009</v>
      </c>
      <c r="J63" s="142"/>
    </row>
    <row r="64" spans="1:10">
      <c r="A64" s="141">
        <v>43160</v>
      </c>
      <c r="B64" s="142">
        <v>14325806</v>
      </c>
      <c r="C64" s="140">
        <f t="shared" si="0"/>
        <v>121.21904381536311</v>
      </c>
      <c r="D64" s="142">
        <v>2804909</v>
      </c>
      <c r="E64" s="140">
        <f t="shared" si="1"/>
        <v>94.641529780657336</v>
      </c>
      <c r="F64" s="142">
        <v>3006828</v>
      </c>
      <c r="G64" s="140">
        <f t="shared" ref="G64:G82" si="4">(F64/$F$2*100)</f>
        <v>112.70037601424896</v>
      </c>
      <c r="H64" s="129">
        <f t="shared" ref="H64:H82" si="5">B64+D64+F64</f>
        <v>20137543</v>
      </c>
      <c r="J64" s="142"/>
    </row>
    <row r="65" spans="1:10">
      <c r="A65" s="141">
        <v>43191</v>
      </c>
      <c r="B65" s="142">
        <v>14527332</v>
      </c>
      <c r="C65" s="140">
        <f t="shared" si="0"/>
        <v>122.92427345646917</v>
      </c>
      <c r="D65" s="142">
        <v>2812961</v>
      </c>
      <c r="E65" s="140">
        <f t="shared" si="1"/>
        <v>94.913215456661035</v>
      </c>
      <c r="F65" s="142">
        <v>3011373</v>
      </c>
      <c r="G65" s="140">
        <f t="shared" si="4"/>
        <v>112.87072935969631</v>
      </c>
      <c r="H65" s="129">
        <f t="shared" si="5"/>
        <v>20351666</v>
      </c>
      <c r="J65" s="142"/>
    </row>
    <row r="66" spans="1:10">
      <c r="A66" s="141">
        <v>43221</v>
      </c>
      <c r="B66" s="142">
        <v>14729306</v>
      </c>
      <c r="C66" s="140">
        <f t="shared" si="0"/>
        <v>124.63329388823851</v>
      </c>
      <c r="D66" s="142">
        <v>2803693</v>
      </c>
      <c r="E66" s="140">
        <f t="shared" si="1"/>
        <v>94.600500249855003</v>
      </c>
      <c r="F66" s="142">
        <v>3014740</v>
      </c>
      <c r="G66" s="140">
        <f t="shared" si="4"/>
        <v>112.9969295168187</v>
      </c>
      <c r="H66" s="129">
        <f t="shared" si="5"/>
        <v>20547739</v>
      </c>
      <c r="J66" s="142"/>
    </row>
    <row r="67" spans="1:10">
      <c r="A67" s="141">
        <v>43252</v>
      </c>
      <c r="B67" s="142">
        <v>14570283</v>
      </c>
      <c r="C67" s="140">
        <f t="shared" si="0"/>
        <v>123.28770704972831</v>
      </c>
      <c r="D67" s="142">
        <v>2702964</v>
      </c>
      <c r="E67" s="140">
        <f t="shared" si="1"/>
        <v>91.201763729962252</v>
      </c>
      <c r="F67" s="142">
        <v>3019444</v>
      </c>
      <c r="G67" s="140">
        <f t="shared" si="4"/>
        <v>113.17324241824538</v>
      </c>
      <c r="H67" s="129">
        <f t="shared" si="5"/>
        <v>20292691</v>
      </c>
    </row>
    <row r="68" spans="1:10">
      <c r="A68" s="141">
        <v>43282</v>
      </c>
      <c r="B68" s="129">
        <v>14664384</v>
      </c>
      <c r="C68" s="140">
        <f t="shared" si="0"/>
        <v>124.08395078233711</v>
      </c>
      <c r="D68" s="129">
        <v>2848614</v>
      </c>
      <c r="E68" s="140">
        <f t="shared" si="1"/>
        <v>96.116197250818985</v>
      </c>
      <c r="F68" s="129">
        <v>3010588</v>
      </c>
      <c r="G68" s="140">
        <f t="shared" si="4"/>
        <v>112.84130639464105</v>
      </c>
      <c r="H68" s="129">
        <f t="shared" si="5"/>
        <v>20523586</v>
      </c>
    </row>
    <row r="69" spans="1:10">
      <c r="A69" s="141">
        <v>43313</v>
      </c>
      <c r="B69" s="129">
        <v>14482653</v>
      </c>
      <c r="C69" s="140">
        <f t="shared" si="0"/>
        <v>122.54621824208004</v>
      </c>
      <c r="D69" s="129">
        <v>2844133</v>
      </c>
      <c r="E69" s="140">
        <f t="shared" si="1"/>
        <v>95.965002080156722</v>
      </c>
      <c r="F69" s="129">
        <v>2998531</v>
      </c>
      <c r="G69" s="140">
        <f t="shared" si="4"/>
        <v>112.38939214028269</v>
      </c>
      <c r="H69" s="129">
        <f t="shared" si="5"/>
        <v>20325317</v>
      </c>
    </row>
    <row r="70" spans="1:10">
      <c r="A70" s="141">
        <v>43344</v>
      </c>
      <c r="B70" s="129">
        <v>14809349</v>
      </c>
      <c r="C70" s="140">
        <f t="shared" si="0"/>
        <v>125.31058464061316</v>
      </c>
      <c r="D70" s="129">
        <v>2810852</v>
      </c>
      <c r="E70" s="140">
        <f t="shared" si="1"/>
        <v>94.842054864175722</v>
      </c>
      <c r="F70" s="129">
        <v>3001713</v>
      </c>
      <c r="G70" s="140">
        <f t="shared" si="4"/>
        <v>112.50865822283791</v>
      </c>
      <c r="H70" s="129">
        <f t="shared" si="5"/>
        <v>20621914</v>
      </c>
    </row>
    <row r="71" spans="1:10">
      <c r="A71" s="141">
        <v>43374</v>
      </c>
      <c r="B71" s="142">
        <v>14695062</v>
      </c>
      <c r="C71" s="140">
        <f t="shared" si="0"/>
        <v>124.34353532691127</v>
      </c>
      <c r="D71" s="142">
        <v>2904436</v>
      </c>
      <c r="E71" s="140">
        <f t="shared" si="1"/>
        <v>97.999709149214212</v>
      </c>
      <c r="F71" s="142">
        <v>3020919</v>
      </c>
      <c r="G71" s="140">
        <f t="shared" si="4"/>
        <v>113.22852760736197</v>
      </c>
      <c r="H71" s="129">
        <f t="shared" si="5"/>
        <v>20620417</v>
      </c>
    </row>
    <row r="72" spans="1:10">
      <c r="A72" s="141">
        <v>43405</v>
      </c>
      <c r="B72" s="142">
        <v>14448590</v>
      </c>
      <c r="C72" s="140">
        <f t="shared" si="0"/>
        <v>122.25799122787349</v>
      </c>
      <c r="D72" s="142">
        <v>2879630</v>
      </c>
      <c r="E72" s="140">
        <f t="shared" si="1"/>
        <v>97.162720217402537</v>
      </c>
      <c r="F72" s="142">
        <v>3021127</v>
      </c>
      <c r="G72" s="140">
        <f t="shared" si="4"/>
        <v>113.23632375606449</v>
      </c>
      <c r="H72" s="129">
        <f t="shared" si="5"/>
        <v>20349347</v>
      </c>
    </row>
    <row r="73" spans="1:10">
      <c r="A73" s="141">
        <v>43435</v>
      </c>
      <c r="B73" s="142">
        <v>14229170</v>
      </c>
      <c r="C73" s="140">
        <f t="shared" si="0"/>
        <v>120.40134996147862</v>
      </c>
      <c r="D73" s="142">
        <v>2833299</v>
      </c>
      <c r="E73" s="140">
        <f t="shared" si="1"/>
        <v>95.599447855886481</v>
      </c>
      <c r="F73" s="142">
        <v>3031311</v>
      </c>
      <c r="G73" s="140">
        <f t="shared" si="4"/>
        <v>113.61803519061584</v>
      </c>
      <c r="H73" s="129">
        <f t="shared" si="5"/>
        <v>20093780</v>
      </c>
    </row>
    <row r="74" spans="1:10">
      <c r="A74" s="141">
        <v>43466</v>
      </c>
      <c r="B74" s="142">
        <v>13826757</v>
      </c>
      <c r="C74" s="140">
        <f t="shared" si="0"/>
        <v>116.99629763291355</v>
      </c>
      <c r="D74" s="142">
        <v>2791418</v>
      </c>
      <c r="E74" s="140">
        <f t="shared" si="1"/>
        <v>94.18632468192834</v>
      </c>
      <c r="F74" s="142">
        <v>3030725</v>
      </c>
      <c r="G74" s="140">
        <f t="shared" si="4"/>
        <v>113.59607104090578</v>
      </c>
      <c r="H74" s="129">
        <f t="shared" si="5"/>
        <v>19648900</v>
      </c>
    </row>
    <row r="75" spans="1:10">
      <c r="A75" s="141">
        <v>43497</v>
      </c>
      <c r="B75" s="142">
        <v>13807689</v>
      </c>
      <c r="C75" s="140">
        <f t="shared" ref="C75:C95" si="6">(B75/$B$2)*100</f>
        <v>116.83495210530614</v>
      </c>
      <c r="D75" s="142">
        <v>2801378</v>
      </c>
      <c r="E75" s="140">
        <f t="shared" ref="E75:E95" si="7">(D75/$D$2)*100</f>
        <v>94.522388930934412</v>
      </c>
      <c r="F75" s="142">
        <v>3038819</v>
      </c>
      <c r="G75" s="140">
        <f t="shared" si="4"/>
        <v>113.89944617359025</v>
      </c>
      <c r="H75" s="129">
        <f t="shared" si="5"/>
        <v>19647886</v>
      </c>
    </row>
    <row r="76" spans="1:10">
      <c r="A76" s="141">
        <v>43525</v>
      </c>
      <c r="B76" s="142">
        <v>13994899</v>
      </c>
      <c r="C76" s="140">
        <f t="shared" si="6"/>
        <v>118.41904567691211</v>
      </c>
      <c r="D76" s="142">
        <v>2793511</v>
      </c>
      <c r="E76" s="140">
        <f t="shared" si="7"/>
        <v>94.256945412166274</v>
      </c>
      <c r="F76" s="142">
        <v>3039681</v>
      </c>
      <c r="G76" s="140">
        <f t="shared" si="4"/>
        <v>113.93175521292483</v>
      </c>
      <c r="H76" s="129">
        <f t="shared" si="5"/>
        <v>19828091</v>
      </c>
    </row>
    <row r="77" spans="1:10">
      <c r="A77" s="141">
        <v>43556</v>
      </c>
      <c r="B77" s="142">
        <v>14226393</v>
      </c>
      <c r="C77" s="140">
        <f t="shared" si="6"/>
        <v>120.37785213631784</v>
      </c>
      <c r="D77" s="142">
        <v>2761695</v>
      </c>
      <c r="E77" s="140">
        <f t="shared" si="7"/>
        <v>93.183429333212757</v>
      </c>
      <c r="F77" s="142">
        <v>3050182</v>
      </c>
      <c r="G77" s="140">
        <f t="shared" si="4"/>
        <v>114.3253482779507</v>
      </c>
      <c r="H77" s="129">
        <f t="shared" si="5"/>
        <v>20038270</v>
      </c>
    </row>
    <row r="78" spans="1:10">
      <c r="A78" s="141">
        <v>43586</v>
      </c>
      <c r="B78" s="142">
        <v>14324472</v>
      </c>
      <c r="C78" s="140">
        <f t="shared" si="6"/>
        <v>121.20775605923617</v>
      </c>
      <c r="D78" s="142">
        <v>2838167</v>
      </c>
      <c r="E78" s="140">
        <f t="shared" si="7"/>
        <v>95.7637009446577</v>
      </c>
      <c r="F78" s="142">
        <v>3055833</v>
      </c>
      <c r="G78" s="140">
        <f t="shared" si="4"/>
        <v>114.53715614486444</v>
      </c>
      <c r="H78" s="129">
        <f t="shared" si="5"/>
        <v>20218472</v>
      </c>
    </row>
    <row r="79" spans="1:10">
      <c r="A79" s="141">
        <v>43617</v>
      </c>
      <c r="B79" s="142">
        <v>14287607</v>
      </c>
      <c r="C79" s="140">
        <f t="shared" si="6"/>
        <v>120.89581968021126</v>
      </c>
      <c r="D79" s="142">
        <v>2874942</v>
      </c>
      <c r="E79" s="140">
        <f t="shared" si="7"/>
        <v>97.004540578914529</v>
      </c>
      <c r="F79" s="142">
        <v>3058258</v>
      </c>
      <c r="G79" s="140">
        <f t="shared" si="4"/>
        <v>114.6280487439205</v>
      </c>
      <c r="H79" s="129">
        <f t="shared" si="5"/>
        <v>20220807</v>
      </c>
    </row>
    <row r="80" spans="1:10">
      <c r="A80" s="141">
        <v>43647</v>
      </c>
      <c r="B80" s="142">
        <v>14198097</v>
      </c>
      <c r="C80" s="140">
        <f t="shared" si="6"/>
        <v>120.13842309031517</v>
      </c>
      <c r="D80" s="142">
        <v>2835662</v>
      </c>
      <c r="E80" s="140">
        <f t="shared" si="7"/>
        <v>95.679178761549252</v>
      </c>
      <c r="F80" s="142">
        <v>3069057</v>
      </c>
      <c r="G80" s="140">
        <f t="shared" si="4"/>
        <v>115.03281129122213</v>
      </c>
      <c r="H80" s="129">
        <f t="shared" si="5"/>
        <v>20102816</v>
      </c>
    </row>
    <row r="81" spans="1:8">
      <c r="A81" s="141">
        <v>43678</v>
      </c>
      <c r="B81" s="142">
        <v>14119665</v>
      </c>
      <c r="C81" s="140">
        <f t="shared" si="6"/>
        <v>119.47476395347311</v>
      </c>
      <c r="D81" s="142">
        <v>2783315</v>
      </c>
      <c r="E81" s="140">
        <f t="shared" si="7"/>
        <v>93.912918195011059</v>
      </c>
      <c r="F81" s="142">
        <v>3042624</v>
      </c>
      <c r="G81" s="140">
        <f t="shared" si="4"/>
        <v>114.04206322076892</v>
      </c>
      <c r="H81" s="129">
        <f t="shared" si="5"/>
        <v>19945604</v>
      </c>
    </row>
    <row r="82" spans="1:8">
      <c r="A82" s="141">
        <v>43709</v>
      </c>
      <c r="B82" s="142">
        <v>14440956</v>
      </c>
      <c r="C82" s="140">
        <f t="shared" si="6"/>
        <v>122.19339547804367</v>
      </c>
      <c r="D82" s="142">
        <v>2783328</v>
      </c>
      <c r="E82" s="140">
        <f t="shared" si="7"/>
        <v>93.913356833087079</v>
      </c>
      <c r="F82" s="142">
        <v>3055436</v>
      </c>
      <c r="G82" s="140">
        <f t="shared" si="4"/>
        <v>114.52227599565813</v>
      </c>
      <c r="H82" s="129">
        <f t="shared" si="5"/>
        <v>20279720</v>
      </c>
    </row>
    <row r="83" spans="1:8">
      <c r="A83" s="141">
        <v>43739</v>
      </c>
      <c r="B83" s="142">
        <v>14511611</v>
      </c>
      <c r="C83" s="140">
        <f t="shared" si="6"/>
        <v>122.79124885821471</v>
      </c>
      <c r="D83" s="142">
        <v>2760621</v>
      </c>
      <c r="E83" s="140">
        <f t="shared" si="7"/>
        <v>93.147191079856086</v>
      </c>
      <c r="F83" s="142">
        <v>3075826</v>
      </c>
      <c r="G83" s="140">
        <f t="shared" ref="G83:G95" si="8">(F83/$F$2*100)</f>
        <v>115.28652345741204</v>
      </c>
      <c r="H83" s="129">
        <f t="shared" ref="H83:H95" si="9">B83+D83+F83</f>
        <v>20348058</v>
      </c>
    </row>
    <row r="84" spans="1:8">
      <c r="A84" s="141">
        <v>43770</v>
      </c>
      <c r="B84" s="142">
        <v>14393707</v>
      </c>
      <c r="C84" s="140">
        <f t="shared" si="6"/>
        <v>121.79359398685831</v>
      </c>
      <c r="D84" s="142">
        <v>2736801</v>
      </c>
      <c r="E84" s="140">
        <f t="shared" si="7"/>
        <v>92.343471159040377</v>
      </c>
      <c r="F84" s="142">
        <v>3083315</v>
      </c>
      <c r="G84" s="140">
        <f t="shared" si="8"/>
        <v>115.56722229218765</v>
      </c>
      <c r="H84" s="129">
        <f t="shared" si="9"/>
        <v>20213823</v>
      </c>
    </row>
    <row r="85" spans="1:8">
      <c r="A85" s="141">
        <v>43800</v>
      </c>
      <c r="B85" s="142">
        <v>14314313</v>
      </c>
      <c r="C85" s="140">
        <f t="shared" si="6"/>
        <v>121.12179480399369</v>
      </c>
      <c r="D85" s="142">
        <v>2758067</v>
      </c>
      <c r="E85" s="140">
        <f t="shared" si="7"/>
        <v>93.061015568614962</v>
      </c>
      <c r="F85" s="145">
        <v>3100511</v>
      </c>
      <c r="G85" s="140">
        <f t="shared" si="8"/>
        <v>116.21175389357657</v>
      </c>
      <c r="H85" s="129">
        <f t="shared" si="9"/>
        <v>20172891</v>
      </c>
    </row>
    <row r="86" spans="1:8">
      <c r="A86" s="141">
        <v>43831</v>
      </c>
      <c r="B86" s="145">
        <v>14154168</v>
      </c>
      <c r="C86" s="140">
        <f t="shared" si="6"/>
        <v>119.76671406565261</v>
      </c>
      <c r="D86" s="145">
        <v>2766914</v>
      </c>
      <c r="E86" s="140">
        <f t="shared" si="7"/>
        <v>93.359525650036318</v>
      </c>
      <c r="F86" s="145">
        <v>3110922</v>
      </c>
      <c r="G86" s="140">
        <f t="shared" si="8"/>
        <v>116.60197362502925</v>
      </c>
      <c r="H86" s="129">
        <f t="shared" si="9"/>
        <v>20032004</v>
      </c>
    </row>
    <row r="87" spans="1:8">
      <c r="A87" s="141">
        <v>43862</v>
      </c>
      <c r="B87" s="145">
        <v>14211588</v>
      </c>
      <c r="C87" s="140">
        <f t="shared" si="6"/>
        <v>120.25257835111607</v>
      </c>
      <c r="D87" s="145">
        <v>2748447</v>
      </c>
      <c r="E87" s="140">
        <f t="shared" si="7"/>
        <v>92.736423392366135</v>
      </c>
      <c r="F87" s="145">
        <v>3115640</v>
      </c>
      <c r="G87" s="140">
        <f t="shared" si="8"/>
        <v>116.77881126723399</v>
      </c>
      <c r="H87" s="129">
        <f t="shared" si="9"/>
        <v>20075675</v>
      </c>
    </row>
    <row r="88" spans="1:8">
      <c r="A88" s="141">
        <v>43891</v>
      </c>
      <c r="B88" s="145">
        <v>14339304</v>
      </c>
      <c r="C88" s="140">
        <f t="shared" si="6"/>
        <v>121.33325830726814</v>
      </c>
      <c r="D88" s="145">
        <v>2765787</v>
      </c>
      <c r="E88" s="140">
        <f t="shared" si="7"/>
        <v>93.321499102985143</v>
      </c>
      <c r="F88" s="145">
        <v>3108959</v>
      </c>
      <c r="G88" s="140">
        <f t="shared" si="8"/>
        <v>116.528397471649</v>
      </c>
      <c r="H88" s="129">
        <f t="shared" si="9"/>
        <v>20214050</v>
      </c>
    </row>
    <row r="89" spans="1:8">
      <c r="A89" s="141">
        <v>43922</v>
      </c>
      <c r="B89" s="145">
        <v>13847835</v>
      </c>
      <c r="C89" s="140">
        <f t="shared" si="6"/>
        <v>117.17465094898807</v>
      </c>
      <c r="D89" s="145">
        <v>2784393</v>
      </c>
      <c r="E89" s="140">
        <f t="shared" si="7"/>
        <v>93.949291413929586</v>
      </c>
      <c r="F89" s="145">
        <v>3119852</v>
      </c>
      <c r="G89" s="140">
        <f t="shared" si="8"/>
        <v>116.93668327846045</v>
      </c>
      <c r="H89" s="129">
        <f t="shared" si="9"/>
        <v>19752080</v>
      </c>
    </row>
    <row r="90" spans="1:8">
      <c r="A90" s="141">
        <v>43952</v>
      </c>
      <c r="B90" s="145">
        <v>13919211</v>
      </c>
      <c r="C90" s="140">
        <f t="shared" si="6"/>
        <v>117.77860513288287</v>
      </c>
      <c r="D90" s="145">
        <v>2804352</v>
      </c>
      <c r="E90" s="140">
        <f t="shared" si="7"/>
        <v>94.622735826169759</v>
      </c>
      <c r="F90" s="145">
        <v>3119932</v>
      </c>
      <c r="G90" s="140">
        <f t="shared" si="8"/>
        <v>116.93968179719218</v>
      </c>
      <c r="H90" s="129">
        <f t="shared" si="9"/>
        <v>19843495</v>
      </c>
    </row>
    <row r="91" spans="1:8">
      <c r="A91" s="141">
        <v>43983</v>
      </c>
      <c r="B91" s="145">
        <v>14431133</v>
      </c>
      <c r="C91" s="140">
        <f t="shared" si="6"/>
        <v>122.11027731579867</v>
      </c>
      <c r="D91" s="145">
        <v>2822772</v>
      </c>
      <c r="E91" s="140">
        <f t="shared" si="7"/>
        <v>95.244252238488187</v>
      </c>
      <c r="F91" s="145">
        <v>3119541</v>
      </c>
      <c r="G91" s="140">
        <f t="shared" si="8"/>
        <v>116.92502653689078</v>
      </c>
      <c r="H91" s="129">
        <f t="shared" si="9"/>
        <v>20373446</v>
      </c>
    </row>
    <row r="92" spans="1:8">
      <c r="A92" s="141">
        <v>44013</v>
      </c>
      <c r="B92" s="145">
        <v>14432781</v>
      </c>
      <c r="C92" s="140">
        <f t="shared" si="6"/>
        <v>122.12422201002444</v>
      </c>
      <c r="D92" s="145">
        <v>2828024</v>
      </c>
      <c r="E92" s="140">
        <f t="shared" si="7"/>
        <v>95.421462021197016</v>
      </c>
      <c r="F92" s="145">
        <v>3119297</v>
      </c>
      <c r="G92" s="140">
        <f t="shared" si="8"/>
        <v>116.91588105475894</v>
      </c>
      <c r="H92" s="129">
        <f t="shared" si="9"/>
        <v>20380102</v>
      </c>
    </row>
    <row r="93" spans="1:8">
      <c r="A93" s="141">
        <v>44044</v>
      </c>
      <c r="B93" s="145">
        <v>14749189</v>
      </c>
      <c r="C93" s="140">
        <f t="shared" si="6"/>
        <v>124.8015356086821</v>
      </c>
      <c r="D93" s="145">
        <v>2851542</v>
      </c>
      <c r="E93" s="140">
        <f t="shared" si="7"/>
        <v>96.214992042093058</v>
      </c>
      <c r="F93" s="145">
        <v>3112875</v>
      </c>
      <c r="G93" s="140">
        <f t="shared" si="8"/>
        <v>116.67517496356801</v>
      </c>
      <c r="H93" s="129">
        <f t="shared" si="9"/>
        <v>20713606</v>
      </c>
    </row>
    <row r="94" spans="1:8">
      <c r="A94" s="141">
        <v>44075</v>
      </c>
      <c r="B94" s="145">
        <v>14998852</v>
      </c>
      <c r="C94" s="140">
        <f t="shared" si="6"/>
        <v>126.91408062960971</v>
      </c>
      <c r="D94" s="145">
        <v>2859258</v>
      </c>
      <c r="E94" s="140">
        <f t="shared" si="7"/>
        <v>96.47534061090137</v>
      </c>
      <c r="F94" s="145">
        <v>3112213</v>
      </c>
      <c r="G94" s="140">
        <f t="shared" si="8"/>
        <v>116.65036222106279</v>
      </c>
      <c r="H94" s="129">
        <f t="shared" si="9"/>
        <v>20970323</v>
      </c>
    </row>
    <row r="95" spans="1:8">
      <c r="A95" s="141">
        <v>44105</v>
      </c>
      <c r="B95" s="145">
        <v>15371347</v>
      </c>
      <c r="C95" s="140">
        <f t="shared" si="6"/>
        <v>130.06597921919021</v>
      </c>
      <c r="D95" s="145">
        <v>2869425</v>
      </c>
      <c r="E95" s="140">
        <f t="shared" si="7"/>
        <v>96.818389327733172</v>
      </c>
      <c r="F95" s="145">
        <v>3133911</v>
      </c>
      <c r="G95" s="140">
        <f t="shared" si="8"/>
        <v>117.46363546408074</v>
      </c>
      <c r="H95" s="129">
        <f t="shared" si="9"/>
        <v>21374683</v>
      </c>
    </row>
    <row r="96" spans="1:8">
      <c r="H96" s="140"/>
    </row>
    <row r="97" spans="2:7">
      <c r="B97" s="143"/>
      <c r="C97" s="143"/>
      <c r="D97" s="143"/>
      <c r="E97" s="143"/>
      <c r="F97" s="143"/>
      <c r="G97" s="143"/>
    </row>
    <row r="98" spans="2:7">
      <c r="B98" s="143"/>
      <c r="D98" s="143"/>
      <c r="F98" s="143"/>
    </row>
    <row r="99" spans="2:7">
      <c r="B99" s="14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"/>
  <sheetViews>
    <sheetView zoomScale="90" zoomScaleNormal="90" workbookViewId="0">
      <selection activeCell="G1" sqref="G1"/>
    </sheetView>
  </sheetViews>
  <sheetFormatPr defaultColWidth="9.109375" defaultRowHeight="14.4"/>
  <cols>
    <col min="1" max="1" width="9.109375" style="128"/>
    <col min="2" max="2" width="15.33203125" style="128" customWidth="1"/>
    <col min="3" max="3" width="16" style="128" customWidth="1"/>
    <col min="4" max="4" width="16.33203125" style="128" customWidth="1"/>
    <col min="5" max="5" width="17" style="128" customWidth="1"/>
    <col min="6" max="6" width="15.88671875" style="128" customWidth="1"/>
    <col min="7" max="7" width="16.44140625" style="128" customWidth="1"/>
    <col min="8" max="16384" width="9.109375" style="128"/>
  </cols>
  <sheetData>
    <row r="1" spans="1:15" ht="43.2">
      <c r="A1" s="138" t="s">
        <v>0</v>
      </c>
      <c r="B1" s="138" t="s">
        <v>285</v>
      </c>
      <c r="C1" s="138" t="s">
        <v>286</v>
      </c>
      <c r="D1" s="138" t="s">
        <v>287</v>
      </c>
      <c r="E1" s="138" t="s">
        <v>288</v>
      </c>
      <c r="F1" s="138" t="s">
        <v>289</v>
      </c>
      <c r="G1" s="138" t="s">
        <v>290</v>
      </c>
    </row>
    <row r="2" spans="1:15">
      <c r="A2" s="144">
        <v>41275</v>
      </c>
      <c r="B2" s="129">
        <v>11818115</v>
      </c>
      <c r="C2" s="145">
        <v>12078773.2022353</v>
      </c>
      <c r="D2" s="129">
        <v>2963719</v>
      </c>
      <c r="E2" s="145">
        <v>2963719</v>
      </c>
      <c r="F2" s="129">
        <v>2667984</v>
      </c>
      <c r="G2" s="145">
        <v>2667984</v>
      </c>
      <c r="K2" s="149"/>
      <c r="M2" s="149"/>
      <c r="O2" s="149"/>
    </row>
    <row r="3" spans="1:15">
      <c r="A3" s="144">
        <v>41306</v>
      </c>
      <c r="B3" s="129">
        <v>11748042</v>
      </c>
      <c r="C3" s="145">
        <v>12092320.388162499</v>
      </c>
      <c r="D3" s="129">
        <v>2969232</v>
      </c>
      <c r="E3" s="145">
        <v>2969232</v>
      </c>
      <c r="F3" s="129">
        <v>2670744</v>
      </c>
      <c r="G3" s="145">
        <v>2670744</v>
      </c>
      <c r="K3" s="149"/>
      <c r="M3" s="149"/>
      <c r="O3" s="149"/>
    </row>
    <row r="4" spans="1:15">
      <c r="A4" s="144">
        <v>41334</v>
      </c>
      <c r="B4" s="129">
        <v>12030850</v>
      </c>
      <c r="C4" s="145">
        <v>12193522.258938</v>
      </c>
      <c r="D4" s="129">
        <v>2973096</v>
      </c>
      <c r="E4" s="145">
        <v>2973096</v>
      </c>
      <c r="F4" s="129">
        <v>2651342</v>
      </c>
      <c r="G4" s="145">
        <v>2651342</v>
      </c>
      <c r="K4" s="149"/>
      <c r="M4" s="149"/>
      <c r="O4" s="149"/>
    </row>
    <row r="5" spans="1:15">
      <c r="A5" s="144">
        <v>41365</v>
      </c>
      <c r="B5" s="129">
        <v>12262422</v>
      </c>
      <c r="C5" s="145">
        <v>12210378.3958019</v>
      </c>
      <c r="D5" s="129">
        <v>2976760</v>
      </c>
      <c r="E5" s="145">
        <v>2976760</v>
      </c>
      <c r="F5" s="129">
        <v>2649513</v>
      </c>
      <c r="G5" s="145">
        <v>2649513</v>
      </c>
      <c r="K5" s="149"/>
      <c r="M5" s="149"/>
      <c r="O5" s="149"/>
    </row>
    <row r="6" spans="1:15">
      <c r="A6" s="144">
        <v>41395</v>
      </c>
      <c r="B6" s="129">
        <v>12354071</v>
      </c>
      <c r="C6" s="145">
        <v>12244513.506950701</v>
      </c>
      <c r="D6" s="129">
        <v>2981302</v>
      </c>
      <c r="E6" s="145">
        <v>2981302</v>
      </c>
      <c r="F6" s="129">
        <v>2650756</v>
      </c>
      <c r="G6" s="145">
        <v>2650756</v>
      </c>
      <c r="K6" s="149"/>
      <c r="M6" s="149"/>
      <c r="O6" s="149"/>
    </row>
    <row r="7" spans="1:15">
      <c r="A7" s="144">
        <v>41426</v>
      </c>
      <c r="B7" s="129">
        <v>12561253</v>
      </c>
      <c r="C7" s="145">
        <v>12300283.902548799</v>
      </c>
      <c r="D7" s="129">
        <v>2974355</v>
      </c>
      <c r="E7" s="145">
        <v>2974355</v>
      </c>
      <c r="F7" s="129">
        <v>2663305</v>
      </c>
      <c r="G7" s="145">
        <v>2663305</v>
      </c>
      <c r="K7" s="149"/>
      <c r="M7" s="149"/>
      <c r="O7" s="149"/>
    </row>
    <row r="8" spans="1:15">
      <c r="A8" s="144">
        <v>41456</v>
      </c>
      <c r="B8" s="129">
        <v>12615267</v>
      </c>
      <c r="C8" s="145">
        <v>12427077.9297042</v>
      </c>
      <c r="D8" s="129">
        <v>2970694</v>
      </c>
      <c r="E8" s="145">
        <v>2970694</v>
      </c>
      <c r="F8" s="129">
        <v>2668898</v>
      </c>
      <c r="G8" s="145">
        <v>2668898</v>
      </c>
      <c r="K8" s="149"/>
      <c r="M8" s="149"/>
      <c r="O8" s="149"/>
    </row>
    <row r="9" spans="1:15">
      <c r="A9" s="144">
        <v>41487</v>
      </c>
      <c r="B9" s="129">
        <v>12542642</v>
      </c>
      <c r="C9" s="145">
        <v>12420186.3086947</v>
      </c>
      <c r="D9" s="129">
        <v>2931681</v>
      </c>
      <c r="E9" s="145">
        <v>2931681</v>
      </c>
      <c r="F9" s="129">
        <v>2663081</v>
      </c>
      <c r="G9" s="145">
        <v>2663081</v>
      </c>
      <c r="K9" s="149"/>
      <c r="M9" s="149"/>
      <c r="O9" s="149"/>
    </row>
    <row r="10" spans="1:15">
      <c r="A10" s="144">
        <v>41518</v>
      </c>
      <c r="B10" s="129">
        <v>12679379</v>
      </c>
      <c r="C10" s="145">
        <v>12522305.1877963</v>
      </c>
      <c r="D10" s="129">
        <v>2883080</v>
      </c>
      <c r="E10" s="145">
        <v>2883080</v>
      </c>
      <c r="F10" s="129">
        <v>2707070</v>
      </c>
      <c r="G10" s="145">
        <v>2707070</v>
      </c>
      <c r="K10" s="149"/>
      <c r="M10" s="149"/>
      <c r="O10" s="149"/>
    </row>
    <row r="11" spans="1:15">
      <c r="A11" s="144">
        <v>41548</v>
      </c>
      <c r="B11" s="129">
        <v>12412998</v>
      </c>
      <c r="C11" s="145">
        <v>12450194.697758</v>
      </c>
      <c r="D11" s="129">
        <v>2856746</v>
      </c>
      <c r="E11" s="145">
        <v>2856746</v>
      </c>
      <c r="F11" s="129">
        <v>2756891</v>
      </c>
      <c r="G11" s="145">
        <v>2756891</v>
      </c>
      <c r="K11" s="149"/>
      <c r="M11" s="149"/>
      <c r="O11" s="149"/>
    </row>
    <row r="12" spans="1:15">
      <c r="A12" s="144">
        <v>41579</v>
      </c>
      <c r="B12" s="129">
        <v>12557625</v>
      </c>
      <c r="C12" s="145">
        <v>12578477.420410199</v>
      </c>
      <c r="D12" s="129">
        <v>2800861</v>
      </c>
      <c r="E12" s="145">
        <v>2800861</v>
      </c>
      <c r="F12" s="129">
        <v>2766055</v>
      </c>
      <c r="G12" s="145">
        <v>2766055</v>
      </c>
      <c r="K12" s="149"/>
      <c r="M12" s="149"/>
      <c r="O12" s="149"/>
    </row>
    <row r="13" spans="1:15">
      <c r="A13" s="144">
        <v>41609</v>
      </c>
      <c r="B13" s="129">
        <v>12484113</v>
      </c>
      <c r="C13" s="145">
        <v>12590537.0085929</v>
      </c>
      <c r="D13" s="129">
        <v>2760917</v>
      </c>
      <c r="E13" s="145">
        <v>2760917</v>
      </c>
      <c r="F13" s="129">
        <v>2823400</v>
      </c>
      <c r="G13" s="145">
        <v>2823400</v>
      </c>
      <c r="K13" s="149"/>
      <c r="M13" s="149"/>
      <c r="O13" s="149"/>
    </row>
    <row r="14" spans="1:15">
      <c r="A14" s="144">
        <v>41640</v>
      </c>
      <c r="B14" s="129">
        <v>12447958</v>
      </c>
      <c r="C14" s="145">
        <v>12733313.1064856</v>
      </c>
      <c r="D14" s="129">
        <v>2720965</v>
      </c>
      <c r="E14" s="145">
        <v>2720965</v>
      </c>
      <c r="F14" s="129">
        <v>2838873</v>
      </c>
      <c r="G14" s="145">
        <v>2838873</v>
      </c>
      <c r="K14" s="149"/>
      <c r="M14" s="149"/>
      <c r="O14" s="149"/>
    </row>
    <row r="15" spans="1:15">
      <c r="A15" s="144">
        <v>41671</v>
      </c>
      <c r="B15" s="129">
        <v>12486017</v>
      </c>
      <c r="C15" s="145">
        <v>12845608.458438899</v>
      </c>
      <c r="D15" s="129">
        <v>2855300</v>
      </c>
      <c r="E15" s="145">
        <v>2855300</v>
      </c>
      <c r="F15" s="129">
        <v>2836699</v>
      </c>
      <c r="G15" s="145">
        <v>2836699</v>
      </c>
      <c r="K15" s="149"/>
      <c r="M15" s="149"/>
      <c r="O15" s="149"/>
    </row>
    <row r="16" spans="1:15">
      <c r="A16" s="144">
        <v>41699</v>
      </c>
      <c r="B16" s="129">
        <v>12700185</v>
      </c>
      <c r="C16" s="145">
        <v>12794874.496737801</v>
      </c>
      <c r="D16" s="129">
        <v>2871284</v>
      </c>
      <c r="E16" s="145">
        <v>2871284</v>
      </c>
      <c r="F16" s="129">
        <v>2849623</v>
      </c>
      <c r="G16" s="145">
        <v>2849623</v>
      </c>
      <c r="K16" s="149"/>
      <c r="M16" s="149"/>
      <c r="O16" s="149"/>
    </row>
    <row r="17" spans="1:15">
      <c r="A17" s="144">
        <v>41730</v>
      </c>
      <c r="B17" s="129">
        <v>12868737</v>
      </c>
      <c r="C17" s="145">
        <v>12851927.3560702</v>
      </c>
      <c r="D17" s="129">
        <v>2815090</v>
      </c>
      <c r="E17" s="145">
        <v>2815090</v>
      </c>
      <c r="F17" s="129">
        <v>2844868</v>
      </c>
      <c r="G17" s="145">
        <v>2844868</v>
      </c>
      <c r="K17" s="149"/>
      <c r="M17" s="149"/>
      <c r="O17" s="149"/>
    </row>
    <row r="18" spans="1:15">
      <c r="A18" s="144">
        <v>41760</v>
      </c>
      <c r="B18" s="129">
        <v>13068558</v>
      </c>
      <c r="C18" s="145">
        <v>12925831.9504293</v>
      </c>
      <c r="D18" s="129">
        <v>2815276</v>
      </c>
      <c r="E18" s="145">
        <v>2815276</v>
      </c>
      <c r="F18" s="129">
        <v>2849314</v>
      </c>
      <c r="G18" s="145">
        <v>2849314</v>
      </c>
      <c r="K18" s="149"/>
      <c r="M18" s="149"/>
      <c r="O18" s="149"/>
    </row>
    <row r="19" spans="1:15">
      <c r="A19" s="144">
        <v>41791</v>
      </c>
      <c r="B19" s="129">
        <v>13351474</v>
      </c>
      <c r="C19" s="145">
        <v>13037577.087386601</v>
      </c>
      <c r="D19" s="129">
        <v>2816946</v>
      </c>
      <c r="E19" s="145">
        <v>2816946</v>
      </c>
      <c r="F19" s="129">
        <v>2852087</v>
      </c>
      <c r="G19" s="145">
        <v>2852087</v>
      </c>
      <c r="K19" s="149"/>
      <c r="M19" s="149"/>
      <c r="O19" s="149"/>
    </row>
    <row r="20" spans="1:15">
      <c r="A20" s="144">
        <v>41821</v>
      </c>
      <c r="B20" s="129">
        <v>13109755</v>
      </c>
      <c r="C20" s="145">
        <v>12981786.910800099</v>
      </c>
      <c r="D20" s="129">
        <v>2875917</v>
      </c>
      <c r="E20" s="145">
        <v>2875917</v>
      </c>
      <c r="F20" s="129">
        <v>2864800</v>
      </c>
      <c r="G20" s="145">
        <v>2864800</v>
      </c>
      <c r="K20" s="149"/>
      <c r="M20" s="149"/>
      <c r="O20" s="149"/>
    </row>
    <row r="21" spans="1:15">
      <c r="A21" s="144">
        <v>41852</v>
      </c>
      <c r="B21" s="129">
        <v>13212186</v>
      </c>
      <c r="C21" s="145">
        <v>13112130.398693999</v>
      </c>
      <c r="D21" s="129">
        <v>2909657</v>
      </c>
      <c r="E21" s="145">
        <v>2909657</v>
      </c>
      <c r="F21" s="129">
        <v>2859563</v>
      </c>
      <c r="G21" s="145">
        <v>2859563</v>
      </c>
      <c r="K21" s="149"/>
      <c r="M21" s="149"/>
      <c r="O21" s="149"/>
    </row>
    <row r="22" spans="1:15">
      <c r="A22" s="144">
        <v>41883</v>
      </c>
      <c r="B22" s="129">
        <v>13321597</v>
      </c>
      <c r="C22" s="145">
        <v>13198024.5602923</v>
      </c>
      <c r="D22" s="129">
        <v>2907549</v>
      </c>
      <c r="E22" s="145">
        <v>2907549</v>
      </c>
      <c r="F22" s="129">
        <v>2879940</v>
      </c>
      <c r="G22" s="145">
        <v>2879940</v>
      </c>
      <c r="K22" s="149"/>
      <c r="M22" s="149"/>
      <c r="O22" s="149"/>
    </row>
    <row r="23" spans="1:15">
      <c r="A23" s="144">
        <v>41913</v>
      </c>
      <c r="B23" s="129">
        <v>13211467</v>
      </c>
      <c r="C23" s="145">
        <v>13212957.279629</v>
      </c>
      <c r="D23" s="129">
        <v>2924846</v>
      </c>
      <c r="E23" s="145">
        <v>2924846</v>
      </c>
      <c r="F23" s="129">
        <v>2908367</v>
      </c>
      <c r="G23" s="145">
        <v>2908367</v>
      </c>
      <c r="K23" s="149"/>
      <c r="M23" s="149"/>
      <c r="O23" s="149"/>
    </row>
    <row r="24" spans="1:15">
      <c r="A24" s="146">
        <v>41944</v>
      </c>
      <c r="B24" s="129">
        <v>13237370</v>
      </c>
      <c r="C24" s="145">
        <v>13226926.258266499</v>
      </c>
      <c r="D24" s="129">
        <v>2868886</v>
      </c>
      <c r="E24" s="145">
        <v>2868886</v>
      </c>
      <c r="F24" s="129">
        <v>2929226</v>
      </c>
      <c r="G24" s="145">
        <v>2929226</v>
      </c>
      <c r="K24" s="149"/>
      <c r="M24" s="149"/>
      <c r="O24" s="149"/>
    </row>
    <row r="25" spans="1:15">
      <c r="A25" s="147">
        <v>41974</v>
      </c>
      <c r="B25" s="129">
        <v>13240122</v>
      </c>
      <c r="C25" s="145">
        <v>13300948.519948</v>
      </c>
      <c r="D25" s="129">
        <v>2827633</v>
      </c>
      <c r="E25" s="145">
        <v>2827633</v>
      </c>
      <c r="F25" s="129">
        <v>2910148</v>
      </c>
      <c r="G25" s="145">
        <v>2910148</v>
      </c>
      <c r="K25" s="149"/>
      <c r="M25" s="149"/>
      <c r="O25" s="149"/>
    </row>
    <row r="26" spans="1:15">
      <c r="A26" s="147">
        <v>42005</v>
      </c>
      <c r="B26" s="129">
        <v>13058277</v>
      </c>
      <c r="C26" s="145">
        <v>13369932.5660538</v>
      </c>
      <c r="D26" s="129">
        <v>2821819</v>
      </c>
      <c r="E26" s="145">
        <v>2821819</v>
      </c>
      <c r="F26" s="129">
        <v>2926680</v>
      </c>
      <c r="G26" s="145">
        <v>2926680</v>
      </c>
      <c r="K26" s="149"/>
      <c r="M26" s="149"/>
      <c r="O26" s="149"/>
    </row>
    <row r="27" spans="1:15">
      <c r="A27" s="147">
        <v>42036</v>
      </c>
      <c r="B27" s="129">
        <v>13019198</v>
      </c>
      <c r="C27" s="145">
        <v>13424238.6692826</v>
      </c>
      <c r="D27" s="129">
        <v>2914541</v>
      </c>
      <c r="E27" s="145">
        <v>2914541</v>
      </c>
      <c r="F27" s="129">
        <v>2929385</v>
      </c>
      <c r="G27" s="145">
        <v>2929385</v>
      </c>
      <c r="K27" s="149"/>
      <c r="M27" s="149"/>
      <c r="O27" s="149"/>
    </row>
    <row r="28" spans="1:15">
      <c r="A28" s="147">
        <v>42064</v>
      </c>
      <c r="B28" s="129">
        <v>13328128</v>
      </c>
      <c r="C28" s="145">
        <v>13481132.246322</v>
      </c>
      <c r="D28" s="129">
        <v>2898016</v>
      </c>
      <c r="E28" s="145">
        <v>2898016</v>
      </c>
      <c r="F28" s="129">
        <v>2926533</v>
      </c>
      <c r="G28" s="145">
        <v>2926533</v>
      </c>
      <c r="K28" s="149"/>
      <c r="M28" s="149"/>
      <c r="O28" s="149"/>
    </row>
    <row r="29" spans="1:15">
      <c r="A29" s="147">
        <v>42095</v>
      </c>
      <c r="B29" s="129">
        <v>13681271</v>
      </c>
      <c r="C29" s="145">
        <v>13612616.491737099</v>
      </c>
      <c r="D29" s="129">
        <v>2789168</v>
      </c>
      <c r="E29" s="145">
        <v>2789168</v>
      </c>
      <c r="F29" s="129">
        <v>2928695</v>
      </c>
      <c r="G29" s="145">
        <v>2928695</v>
      </c>
      <c r="K29" s="149"/>
      <c r="M29" s="149"/>
      <c r="O29" s="149"/>
    </row>
    <row r="30" spans="1:15">
      <c r="A30" s="147">
        <v>42125</v>
      </c>
      <c r="B30" s="129">
        <v>13830442</v>
      </c>
      <c r="C30" s="145">
        <v>13692512.967120601</v>
      </c>
      <c r="D30" s="129">
        <v>2874835</v>
      </c>
      <c r="E30" s="145">
        <v>2874835</v>
      </c>
      <c r="F30" s="129">
        <v>2928677</v>
      </c>
      <c r="G30" s="145">
        <v>2928677</v>
      </c>
      <c r="K30" s="149"/>
      <c r="M30" s="149"/>
      <c r="O30" s="149"/>
    </row>
    <row r="31" spans="1:15">
      <c r="A31" s="147">
        <v>42156</v>
      </c>
      <c r="B31" s="129">
        <v>14033585</v>
      </c>
      <c r="C31" s="145">
        <v>13736583.840515601</v>
      </c>
      <c r="D31" s="129">
        <v>2829934</v>
      </c>
      <c r="E31" s="145">
        <v>2829934</v>
      </c>
      <c r="F31" s="129">
        <v>2936848</v>
      </c>
      <c r="G31" s="145">
        <v>2936848</v>
      </c>
      <c r="K31" s="149"/>
      <c r="M31" s="149"/>
      <c r="O31" s="149"/>
    </row>
    <row r="32" spans="1:15">
      <c r="A32" s="147">
        <v>42186</v>
      </c>
      <c r="B32" s="129">
        <v>13891275</v>
      </c>
      <c r="C32" s="145">
        <v>13774174.3842797</v>
      </c>
      <c r="D32" s="129">
        <v>2838611</v>
      </c>
      <c r="E32" s="145">
        <v>2838611</v>
      </c>
      <c r="F32" s="129">
        <v>2948014</v>
      </c>
      <c r="G32" s="145">
        <v>2948014</v>
      </c>
      <c r="K32" s="149"/>
      <c r="M32" s="149"/>
      <c r="O32" s="149"/>
    </row>
    <row r="33" spans="1:15">
      <c r="A33" s="147">
        <v>42217</v>
      </c>
      <c r="B33" s="129">
        <v>14021397</v>
      </c>
      <c r="C33" s="145">
        <v>13836998.360708199</v>
      </c>
      <c r="D33" s="129">
        <v>2629792</v>
      </c>
      <c r="E33" s="145">
        <v>2629792</v>
      </c>
      <c r="F33" s="129">
        <v>2949836</v>
      </c>
      <c r="G33" s="145">
        <v>2949836</v>
      </c>
      <c r="K33" s="149"/>
      <c r="M33" s="149"/>
      <c r="O33" s="149"/>
    </row>
    <row r="34" spans="1:15">
      <c r="A34" s="147">
        <v>42248</v>
      </c>
      <c r="B34" s="129">
        <v>13761913</v>
      </c>
      <c r="C34" s="145">
        <v>13721987.5621222</v>
      </c>
      <c r="D34" s="129">
        <v>2841359</v>
      </c>
      <c r="E34" s="145">
        <v>2841359</v>
      </c>
      <c r="F34" s="129">
        <v>2967562</v>
      </c>
      <c r="G34" s="145">
        <v>2967562</v>
      </c>
      <c r="K34" s="149"/>
      <c r="M34" s="149"/>
      <c r="O34" s="149"/>
    </row>
    <row r="35" spans="1:15">
      <c r="A35" s="147">
        <v>42278</v>
      </c>
      <c r="B35" s="129">
        <v>14004735</v>
      </c>
      <c r="C35" s="145">
        <v>13941791.384450899</v>
      </c>
      <c r="D35" s="129">
        <v>2834268</v>
      </c>
      <c r="E35" s="145">
        <v>2834268</v>
      </c>
      <c r="F35" s="129">
        <v>3071020</v>
      </c>
      <c r="G35" s="145">
        <v>3071020</v>
      </c>
      <c r="K35" s="149"/>
      <c r="M35" s="149"/>
      <c r="O35" s="149"/>
    </row>
    <row r="36" spans="1:15">
      <c r="A36" s="147">
        <v>42309</v>
      </c>
      <c r="B36" s="129">
        <v>14040015</v>
      </c>
      <c r="C36" s="145">
        <v>13953525.108006701</v>
      </c>
      <c r="D36" s="129">
        <v>2830809</v>
      </c>
      <c r="E36" s="145">
        <v>2830809</v>
      </c>
      <c r="F36" s="129">
        <v>2996123</v>
      </c>
      <c r="G36" s="145">
        <v>2996123</v>
      </c>
      <c r="K36" s="149"/>
      <c r="M36" s="149"/>
      <c r="O36" s="149"/>
    </row>
    <row r="37" spans="1:15">
      <c r="A37" s="147">
        <v>42339</v>
      </c>
      <c r="B37" s="129">
        <v>13999398</v>
      </c>
      <c r="C37" s="145">
        <v>14061373.3667066</v>
      </c>
      <c r="D37" s="129">
        <v>2833035</v>
      </c>
      <c r="E37" s="145">
        <v>2833035</v>
      </c>
      <c r="F37" s="129">
        <v>3032971</v>
      </c>
      <c r="G37" s="145">
        <v>3032971</v>
      </c>
      <c r="K37" s="149"/>
      <c r="M37" s="149"/>
      <c r="O37" s="149"/>
    </row>
    <row r="38" spans="1:15">
      <c r="A38" s="147">
        <v>42370</v>
      </c>
      <c r="B38" s="129">
        <v>13620794</v>
      </c>
      <c r="C38" s="145">
        <v>13977463.3345214</v>
      </c>
      <c r="D38" s="129">
        <v>2803728</v>
      </c>
      <c r="E38" s="145">
        <v>2803728</v>
      </c>
      <c r="F38" s="129">
        <v>3034105</v>
      </c>
      <c r="G38" s="145">
        <v>3034105</v>
      </c>
      <c r="K38" s="149"/>
      <c r="M38" s="149"/>
      <c r="O38" s="149"/>
    </row>
    <row r="39" spans="1:15">
      <c r="A39" s="147">
        <v>42401</v>
      </c>
      <c r="B39" s="129">
        <v>13575109</v>
      </c>
      <c r="C39" s="145">
        <v>13956501.419450101</v>
      </c>
      <c r="D39" s="129">
        <v>2708174</v>
      </c>
      <c r="E39" s="145">
        <v>2708174</v>
      </c>
      <c r="F39" s="129">
        <v>3059263</v>
      </c>
      <c r="G39" s="145">
        <v>3059263</v>
      </c>
      <c r="K39" s="149"/>
      <c r="M39" s="149"/>
      <c r="O39" s="149"/>
    </row>
    <row r="40" spans="1:15">
      <c r="A40" s="147">
        <v>42430</v>
      </c>
      <c r="B40" s="129">
        <v>13866804</v>
      </c>
      <c r="C40" s="145">
        <v>14033664.9877913</v>
      </c>
      <c r="D40" s="129">
        <v>2683978</v>
      </c>
      <c r="E40" s="145">
        <v>2683978</v>
      </c>
      <c r="F40" s="129">
        <v>3068719</v>
      </c>
      <c r="G40" s="145">
        <v>3068719</v>
      </c>
      <c r="K40" s="149"/>
      <c r="M40" s="149"/>
      <c r="O40" s="149"/>
    </row>
    <row r="41" spans="1:15">
      <c r="A41" s="147">
        <v>42461</v>
      </c>
      <c r="B41" s="129">
        <v>14069873</v>
      </c>
      <c r="C41" s="145">
        <v>14033688.6884475</v>
      </c>
      <c r="D41" s="129">
        <v>2671866</v>
      </c>
      <c r="E41" s="145">
        <v>2671866</v>
      </c>
      <c r="F41" s="129">
        <v>3062031</v>
      </c>
      <c r="G41" s="145">
        <v>3062031</v>
      </c>
      <c r="K41" s="149"/>
      <c r="M41" s="149"/>
      <c r="O41" s="149"/>
    </row>
    <row r="42" spans="1:15">
      <c r="A42" s="147">
        <v>42491</v>
      </c>
      <c r="B42" s="129">
        <v>14143311</v>
      </c>
      <c r="C42" s="145">
        <v>13963875.168248201</v>
      </c>
      <c r="D42" s="129">
        <v>2683126</v>
      </c>
      <c r="E42" s="145">
        <v>2683126</v>
      </c>
      <c r="F42" s="129">
        <v>3063975</v>
      </c>
      <c r="G42" s="145">
        <v>3063975</v>
      </c>
      <c r="K42" s="149"/>
      <c r="M42" s="149"/>
      <c r="O42" s="149"/>
    </row>
    <row r="43" spans="1:15">
      <c r="A43" s="147">
        <v>42522</v>
      </c>
      <c r="B43" s="129">
        <v>14275280</v>
      </c>
      <c r="C43" s="145">
        <v>14035322.838218801</v>
      </c>
      <c r="D43" s="129">
        <v>2679867</v>
      </c>
      <c r="E43" s="145">
        <v>2679867</v>
      </c>
      <c r="F43" s="129">
        <v>3083240</v>
      </c>
      <c r="G43" s="145">
        <v>3083240</v>
      </c>
      <c r="K43" s="149"/>
      <c r="M43" s="149"/>
      <c r="O43" s="149"/>
    </row>
    <row r="44" spans="1:15">
      <c r="A44" s="147">
        <v>42552</v>
      </c>
      <c r="B44" s="129">
        <v>14067498</v>
      </c>
      <c r="C44" s="145">
        <v>13976515.8973045</v>
      </c>
      <c r="D44" s="129">
        <v>2684141</v>
      </c>
      <c r="E44" s="145">
        <v>2684141</v>
      </c>
      <c r="F44" s="129">
        <v>3071724</v>
      </c>
      <c r="G44" s="145">
        <v>3071724</v>
      </c>
      <c r="K44" s="149"/>
      <c r="M44" s="149"/>
      <c r="O44" s="149"/>
    </row>
    <row r="45" spans="1:15">
      <c r="A45" s="147">
        <v>42583</v>
      </c>
      <c r="B45" s="129">
        <v>14059476</v>
      </c>
      <c r="C45" s="145">
        <v>13921384.5016011</v>
      </c>
      <c r="D45" s="129">
        <v>2690074</v>
      </c>
      <c r="E45" s="145">
        <v>2690074</v>
      </c>
      <c r="F45" s="129">
        <v>3042243</v>
      </c>
      <c r="G45" s="145">
        <v>3042243</v>
      </c>
      <c r="K45" s="149"/>
      <c r="M45" s="149"/>
      <c r="O45" s="149"/>
    </row>
    <row r="46" spans="1:15">
      <c r="A46" s="147">
        <v>42614</v>
      </c>
      <c r="B46" s="129">
        <v>13813234</v>
      </c>
      <c r="C46" s="145">
        <v>13754810.731376801</v>
      </c>
      <c r="D46" s="129">
        <v>2692666</v>
      </c>
      <c r="E46" s="145">
        <v>2692666</v>
      </c>
      <c r="F46" s="129">
        <v>2992784</v>
      </c>
      <c r="G46" s="145">
        <v>2992784</v>
      </c>
      <c r="K46" s="149"/>
      <c r="M46" s="149"/>
      <c r="O46" s="149"/>
    </row>
    <row r="47" spans="1:15">
      <c r="A47" s="147">
        <v>42644</v>
      </c>
      <c r="B47" s="129">
        <v>13962960</v>
      </c>
      <c r="C47" s="145">
        <v>13786443.465407699</v>
      </c>
      <c r="D47" s="129">
        <v>2695038</v>
      </c>
      <c r="E47" s="145">
        <v>2695038</v>
      </c>
      <c r="F47" s="129">
        <v>2994165</v>
      </c>
      <c r="G47" s="145">
        <v>2994165</v>
      </c>
      <c r="K47" s="149"/>
      <c r="M47" s="149"/>
      <c r="O47" s="149"/>
    </row>
    <row r="48" spans="1:15">
      <c r="A48" s="147">
        <v>42675</v>
      </c>
      <c r="B48" s="129">
        <v>13900383</v>
      </c>
      <c r="C48" s="145">
        <v>13856377.0464059</v>
      </c>
      <c r="D48" s="129">
        <v>2706609</v>
      </c>
      <c r="E48" s="145">
        <v>2706609</v>
      </c>
      <c r="F48" s="129">
        <v>2986386</v>
      </c>
      <c r="G48" s="145">
        <v>2986386</v>
      </c>
      <c r="K48" s="149"/>
      <c r="M48" s="149"/>
      <c r="O48" s="149"/>
    </row>
    <row r="49" spans="1:15">
      <c r="A49" s="147">
        <v>42705</v>
      </c>
      <c r="B49" s="129">
        <v>13775188</v>
      </c>
      <c r="C49" s="145">
        <v>13827644.234440099</v>
      </c>
      <c r="D49" s="129">
        <v>2701537</v>
      </c>
      <c r="E49" s="145">
        <v>2701537</v>
      </c>
      <c r="F49" s="129">
        <v>2982548</v>
      </c>
      <c r="G49" s="145">
        <v>2982548</v>
      </c>
      <c r="K49" s="149"/>
      <c r="M49" s="149"/>
      <c r="O49" s="149"/>
    </row>
    <row r="50" spans="1:15">
      <c r="A50" s="147">
        <v>42736</v>
      </c>
      <c r="B50" s="32">
        <v>13115945</v>
      </c>
      <c r="C50" s="145">
        <v>13432607.105378401</v>
      </c>
      <c r="D50" s="129">
        <v>2520079</v>
      </c>
      <c r="E50" s="145">
        <v>2520079</v>
      </c>
      <c r="F50" s="129">
        <v>2970210</v>
      </c>
      <c r="G50" s="145">
        <v>2970210</v>
      </c>
      <c r="K50" s="149"/>
      <c r="M50" s="149"/>
      <c r="O50" s="149"/>
    </row>
    <row r="51" spans="1:15">
      <c r="A51" s="147">
        <v>42767</v>
      </c>
      <c r="B51" s="32">
        <v>13126079</v>
      </c>
      <c r="C51" s="145">
        <v>13551454.796362899</v>
      </c>
      <c r="D51" s="129">
        <v>2698940</v>
      </c>
      <c r="E51" s="145">
        <v>2698940</v>
      </c>
      <c r="F51" s="129">
        <v>2965218</v>
      </c>
      <c r="G51" s="145">
        <v>2965218</v>
      </c>
      <c r="K51" s="149"/>
      <c r="M51" s="149"/>
      <c r="O51" s="149"/>
    </row>
    <row r="52" spans="1:15">
      <c r="A52" s="147">
        <v>42795</v>
      </c>
      <c r="B52" s="32">
        <v>13558783</v>
      </c>
      <c r="C52" s="145">
        <v>13742849.2204099</v>
      </c>
      <c r="D52" s="129">
        <v>2734104</v>
      </c>
      <c r="E52" s="145">
        <v>2734104</v>
      </c>
      <c r="F52" s="129">
        <v>2970810</v>
      </c>
      <c r="G52" s="145">
        <v>2970810</v>
      </c>
      <c r="K52" s="149"/>
      <c r="M52" s="149"/>
      <c r="O52" s="149"/>
    </row>
    <row r="53" spans="1:15">
      <c r="A53" s="147">
        <v>42826</v>
      </c>
      <c r="B53" s="32">
        <v>13849359</v>
      </c>
      <c r="C53" s="145">
        <v>13831090.290614801</v>
      </c>
      <c r="D53" s="129">
        <v>2760089</v>
      </c>
      <c r="E53" s="145">
        <v>2760089</v>
      </c>
      <c r="F53" s="129">
        <v>2969930</v>
      </c>
      <c r="G53" s="145">
        <v>2969930</v>
      </c>
      <c r="K53" s="149"/>
      <c r="M53" s="149"/>
      <c r="O53" s="149"/>
    </row>
    <row r="54" spans="1:15">
      <c r="A54" s="147">
        <v>42856</v>
      </c>
      <c r="B54" s="32">
        <v>14105505</v>
      </c>
      <c r="C54" s="145">
        <v>13930566.090596</v>
      </c>
      <c r="D54" s="129">
        <v>2771634</v>
      </c>
      <c r="E54" s="145">
        <v>2771634</v>
      </c>
      <c r="F54" s="129">
        <v>2970555</v>
      </c>
      <c r="G54" s="145">
        <v>2970555</v>
      </c>
      <c r="K54" s="149"/>
      <c r="M54" s="149"/>
      <c r="O54" s="149"/>
    </row>
    <row r="55" spans="1:15">
      <c r="A55" s="147">
        <v>42887</v>
      </c>
      <c r="B55" s="32">
        <v>14009873</v>
      </c>
      <c r="C55" s="145">
        <v>13909078.9616828</v>
      </c>
      <c r="D55" s="129">
        <v>2789173</v>
      </c>
      <c r="E55" s="145">
        <v>2789173</v>
      </c>
      <c r="F55" s="129">
        <v>2976758</v>
      </c>
      <c r="G55" s="145">
        <v>2976758</v>
      </c>
      <c r="K55" s="149"/>
      <c r="M55" s="149"/>
      <c r="O55" s="149"/>
    </row>
    <row r="56" spans="1:15">
      <c r="A56" s="147">
        <v>42917</v>
      </c>
      <c r="B56" s="32">
        <v>14195607</v>
      </c>
      <c r="C56" s="145">
        <v>14052944.7080641</v>
      </c>
      <c r="D56" s="129">
        <v>2751389</v>
      </c>
      <c r="E56" s="145">
        <v>2751389</v>
      </c>
      <c r="F56" s="129">
        <v>2975092</v>
      </c>
      <c r="G56" s="145">
        <v>2975092</v>
      </c>
      <c r="K56" s="149"/>
      <c r="M56" s="149"/>
      <c r="O56" s="149"/>
    </row>
    <row r="57" spans="1:15">
      <c r="A57" s="147">
        <v>42948</v>
      </c>
      <c r="B57" s="32">
        <v>14265038</v>
      </c>
      <c r="C57" s="129">
        <v>14203893.146365499</v>
      </c>
      <c r="D57" s="129">
        <v>2753919</v>
      </c>
      <c r="E57" s="129">
        <v>2753919</v>
      </c>
      <c r="F57" s="129">
        <v>2960311</v>
      </c>
      <c r="G57" s="129">
        <v>2960311</v>
      </c>
      <c r="K57" s="149"/>
      <c r="M57" s="149"/>
      <c r="O57" s="149"/>
    </row>
    <row r="58" spans="1:15">
      <c r="A58" s="147">
        <v>42979</v>
      </c>
      <c r="B58" s="32">
        <v>14547574</v>
      </c>
      <c r="C58" s="129">
        <v>14373845.699653501</v>
      </c>
      <c r="D58" s="129">
        <v>2772117</v>
      </c>
      <c r="E58" s="129">
        <v>2772117</v>
      </c>
      <c r="F58" s="129">
        <v>2964754</v>
      </c>
      <c r="G58" s="129">
        <v>2964754</v>
      </c>
      <c r="K58" s="149"/>
      <c r="M58" s="149"/>
      <c r="O58" s="149"/>
    </row>
    <row r="59" spans="1:15">
      <c r="A59" s="147">
        <v>43009</v>
      </c>
      <c r="B59" s="32">
        <v>14644895</v>
      </c>
      <c r="C59" s="129">
        <v>14421103.651883399</v>
      </c>
      <c r="D59" s="129">
        <v>2768836</v>
      </c>
      <c r="E59" s="129">
        <v>2768836</v>
      </c>
      <c r="F59" s="129">
        <v>2976497</v>
      </c>
      <c r="G59" s="129">
        <v>2976497</v>
      </c>
      <c r="K59" s="149"/>
      <c r="M59" s="149"/>
      <c r="O59" s="149"/>
    </row>
    <row r="60" spans="1:15">
      <c r="A60" s="147">
        <v>43040</v>
      </c>
      <c r="B60" s="32">
        <v>14555878</v>
      </c>
      <c r="C60" s="129">
        <v>14424644.532907801</v>
      </c>
      <c r="D60" s="142">
        <v>2767790</v>
      </c>
      <c r="E60" s="129">
        <v>2767790</v>
      </c>
      <c r="F60" s="142">
        <v>2979048</v>
      </c>
      <c r="G60" s="129">
        <v>2979048</v>
      </c>
      <c r="K60" s="149"/>
      <c r="M60" s="149"/>
      <c r="O60" s="149"/>
    </row>
    <row r="61" spans="1:15">
      <c r="A61" s="147">
        <v>43070</v>
      </c>
      <c r="B61" s="32">
        <v>14477817</v>
      </c>
      <c r="C61" s="129">
        <v>14542875.828399301</v>
      </c>
      <c r="D61" s="129">
        <v>2777484</v>
      </c>
      <c r="E61" s="129">
        <v>2777484</v>
      </c>
      <c r="F61" s="142">
        <v>2986088</v>
      </c>
      <c r="G61" s="129">
        <v>2986088</v>
      </c>
      <c r="K61" s="149"/>
      <c r="M61" s="149"/>
      <c r="O61" s="149"/>
    </row>
    <row r="62" spans="1:15">
      <c r="A62" s="147">
        <v>43101</v>
      </c>
      <c r="B62" s="32">
        <v>14218231</v>
      </c>
      <c r="C62" s="129">
        <v>14519891.504587499</v>
      </c>
      <c r="D62" s="142">
        <v>2762901</v>
      </c>
      <c r="E62" s="129">
        <v>2762901</v>
      </c>
      <c r="F62" s="142">
        <v>2989631</v>
      </c>
      <c r="G62" s="129">
        <v>2989631</v>
      </c>
      <c r="H62" s="143"/>
      <c r="K62" s="149"/>
      <c r="M62" s="149"/>
      <c r="O62" s="149"/>
    </row>
    <row r="63" spans="1:15">
      <c r="A63" s="147">
        <v>43132</v>
      </c>
      <c r="B63" s="142">
        <v>14127524</v>
      </c>
      <c r="C63" s="129">
        <v>14546371.952593699</v>
      </c>
      <c r="D63" s="129">
        <v>2835795</v>
      </c>
      <c r="E63" s="129">
        <v>2835795</v>
      </c>
      <c r="F63" s="142">
        <v>2996690</v>
      </c>
      <c r="G63" s="129">
        <v>2996690</v>
      </c>
      <c r="K63" s="149"/>
      <c r="M63" s="149"/>
      <c r="O63" s="149"/>
    </row>
    <row r="64" spans="1:15">
      <c r="A64" s="147">
        <v>43160</v>
      </c>
      <c r="B64" s="129">
        <v>14325806</v>
      </c>
      <c r="C64" s="129">
        <v>14515108.5340429</v>
      </c>
      <c r="D64" s="129">
        <v>2804909</v>
      </c>
      <c r="E64" s="129">
        <v>2804909</v>
      </c>
      <c r="F64" s="142">
        <v>3006828</v>
      </c>
      <c r="G64" s="129">
        <v>3006828</v>
      </c>
      <c r="I64" s="129"/>
      <c r="K64" s="149"/>
      <c r="M64" s="149"/>
      <c r="O64" s="149"/>
    </row>
    <row r="65" spans="1:15">
      <c r="A65" s="147">
        <v>43191</v>
      </c>
      <c r="B65" s="129">
        <v>14527332</v>
      </c>
      <c r="C65" s="129">
        <v>14494826.508357899</v>
      </c>
      <c r="D65" s="129">
        <v>2812961</v>
      </c>
      <c r="E65" s="129">
        <v>2812960.9999999902</v>
      </c>
      <c r="F65" s="142">
        <v>3011373</v>
      </c>
      <c r="G65" s="129">
        <v>3011373</v>
      </c>
      <c r="I65" s="129"/>
      <c r="K65" s="149"/>
      <c r="M65" s="149"/>
      <c r="O65" s="149"/>
    </row>
    <row r="66" spans="1:15">
      <c r="A66" s="147">
        <v>43221</v>
      </c>
      <c r="B66" s="129">
        <v>14729306</v>
      </c>
      <c r="C66" s="129">
        <v>14613765.5503808</v>
      </c>
      <c r="D66" s="129">
        <v>2803693</v>
      </c>
      <c r="E66" s="129">
        <v>2803693</v>
      </c>
      <c r="F66" s="142">
        <v>3014740</v>
      </c>
      <c r="G66" s="129">
        <v>3014740</v>
      </c>
      <c r="I66" s="129"/>
      <c r="K66" s="149"/>
      <c r="M66" s="149"/>
      <c r="O66" s="149"/>
    </row>
    <row r="67" spans="1:15">
      <c r="A67" s="147">
        <v>43252</v>
      </c>
      <c r="B67" s="129">
        <v>14570283</v>
      </c>
      <c r="C67" s="129">
        <v>14487257.7511288</v>
      </c>
      <c r="D67" s="129">
        <v>2702964</v>
      </c>
      <c r="E67" s="129">
        <v>2702964</v>
      </c>
      <c r="F67" s="142">
        <v>3019444</v>
      </c>
      <c r="G67" s="129">
        <v>3019444</v>
      </c>
      <c r="I67" s="129"/>
      <c r="K67" s="149"/>
      <c r="M67" s="149"/>
      <c r="O67" s="149"/>
    </row>
    <row r="68" spans="1:15">
      <c r="A68" s="147">
        <v>43282</v>
      </c>
      <c r="B68" s="129">
        <v>14664384</v>
      </c>
      <c r="C68" s="129">
        <v>14590558.413760999</v>
      </c>
      <c r="D68" s="129">
        <v>2848614</v>
      </c>
      <c r="E68" s="129">
        <v>2848614</v>
      </c>
      <c r="F68" s="129">
        <v>3010588</v>
      </c>
      <c r="G68" s="129">
        <v>3010588</v>
      </c>
      <c r="I68" s="129"/>
      <c r="K68" s="149"/>
      <c r="M68" s="149"/>
      <c r="O68" s="149"/>
    </row>
    <row r="69" spans="1:15">
      <c r="A69" s="147">
        <v>43313</v>
      </c>
      <c r="B69" s="129">
        <v>14482653</v>
      </c>
      <c r="C69" s="129">
        <v>14464989.86509</v>
      </c>
      <c r="D69" s="129">
        <v>2844133</v>
      </c>
      <c r="E69" s="129">
        <v>2844133</v>
      </c>
      <c r="F69" s="129">
        <v>2998531</v>
      </c>
      <c r="G69" s="129">
        <v>2998531</v>
      </c>
      <c r="K69" s="149"/>
      <c r="M69" s="149"/>
      <c r="O69" s="149"/>
    </row>
    <row r="70" spans="1:15">
      <c r="A70" s="147">
        <v>43344</v>
      </c>
      <c r="B70" s="129">
        <v>14809349</v>
      </c>
      <c r="C70" s="129">
        <v>14564121.432156401</v>
      </c>
      <c r="D70" s="129">
        <v>2810852</v>
      </c>
      <c r="E70" s="129">
        <v>2810852</v>
      </c>
      <c r="F70" s="129">
        <v>3001713</v>
      </c>
      <c r="G70" s="129">
        <v>3001713</v>
      </c>
      <c r="K70" s="149"/>
      <c r="M70" s="149"/>
      <c r="O70" s="149"/>
    </row>
    <row r="71" spans="1:15">
      <c r="A71" s="147">
        <v>43374</v>
      </c>
      <c r="B71" s="129">
        <v>14695062</v>
      </c>
      <c r="C71" s="129">
        <v>14394270.8175517</v>
      </c>
      <c r="D71" s="129">
        <v>2904436</v>
      </c>
      <c r="E71" s="129">
        <v>2904436</v>
      </c>
      <c r="F71" s="142">
        <v>3020919</v>
      </c>
      <c r="G71" s="129">
        <v>3020919</v>
      </c>
      <c r="K71" s="149"/>
      <c r="M71" s="149"/>
      <c r="O71" s="149"/>
    </row>
    <row r="72" spans="1:15">
      <c r="A72" s="147">
        <v>43405</v>
      </c>
      <c r="B72" s="129">
        <v>14448590</v>
      </c>
      <c r="C72" s="129">
        <v>14349807.5091998</v>
      </c>
      <c r="D72" s="129">
        <v>2879630</v>
      </c>
      <c r="E72" s="129">
        <v>2879630</v>
      </c>
      <c r="F72" s="142">
        <v>3021127</v>
      </c>
      <c r="G72" s="129">
        <v>3021127</v>
      </c>
      <c r="K72" s="149"/>
      <c r="M72" s="149"/>
      <c r="O72" s="149"/>
    </row>
    <row r="73" spans="1:15">
      <c r="A73" s="147">
        <v>43435</v>
      </c>
      <c r="B73" s="129">
        <v>14229170</v>
      </c>
      <c r="C73" s="129">
        <v>14218264.0263067</v>
      </c>
      <c r="D73" s="129">
        <v>2833299</v>
      </c>
      <c r="E73" s="129">
        <v>2833299</v>
      </c>
      <c r="F73" s="142">
        <v>3031311</v>
      </c>
      <c r="G73" s="129">
        <v>3031311</v>
      </c>
      <c r="K73" s="149"/>
      <c r="M73" s="149"/>
      <c r="O73" s="149"/>
    </row>
    <row r="74" spans="1:15">
      <c r="A74" s="147">
        <v>43466</v>
      </c>
      <c r="B74" s="129">
        <v>13826757</v>
      </c>
      <c r="C74" s="129">
        <v>14167663.876594</v>
      </c>
      <c r="D74" s="129">
        <v>2791418</v>
      </c>
      <c r="E74" s="129">
        <v>2791418</v>
      </c>
      <c r="F74" s="129">
        <v>3030725</v>
      </c>
      <c r="G74" s="129">
        <v>3030725</v>
      </c>
      <c r="K74" s="149"/>
      <c r="M74" s="149"/>
      <c r="O74" s="149"/>
    </row>
    <row r="75" spans="1:15">
      <c r="A75" s="147">
        <v>43497</v>
      </c>
      <c r="B75" s="129">
        <v>13807689</v>
      </c>
      <c r="C75" s="143">
        <v>14186179.4238455</v>
      </c>
      <c r="D75" s="129">
        <v>2801378</v>
      </c>
      <c r="E75" s="129">
        <v>2801378</v>
      </c>
      <c r="F75" s="129">
        <v>3038819</v>
      </c>
      <c r="G75" s="129">
        <v>3038819</v>
      </c>
      <c r="K75" s="149"/>
      <c r="M75" s="149"/>
      <c r="O75" s="149"/>
    </row>
    <row r="76" spans="1:15">
      <c r="A76" s="147">
        <v>43525</v>
      </c>
      <c r="B76" s="129">
        <v>13994899</v>
      </c>
      <c r="C76" s="129">
        <v>14209296.799210301</v>
      </c>
      <c r="D76" s="129">
        <v>2793511</v>
      </c>
      <c r="E76" s="129">
        <v>2793511</v>
      </c>
      <c r="F76" s="129">
        <v>3039681</v>
      </c>
      <c r="G76" s="129">
        <v>3039681</v>
      </c>
      <c r="K76" s="149"/>
      <c r="M76" s="149"/>
      <c r="O76" s="149"/>
    </row>
    <row r="77" spans="1:15">
      <c r="A77" s="147">
        <v>43556</v>
      </c>
      <c r="B77" s="129">
        <v>14226393</v>
      </c>
      <c r="C77" s="129">
        <v>14219167.079698799</v>
      </c>
      <c r="D77" s="129">
        <v>2761695</v>
      </c>
      <c r="E77" s="129">
        <v>2761695</v>
      </c>
      <c r="F77" s="129">
        <v>3050182</v>
      </c>
      <c r="G77" s="129">
        <v>3050182</v>
      </c>
      <c r="K77" s="149"/>
      <c r="M77" s="149"/>
      <c r="O77" s="149"/>
    </row>
    <row r="78" spans="1:15">
      <c r="A78" s="147">
        <v>43586</v>
      </c>
      <c r="B78" s="129">
        <v>14324472</v>
      </c>
      <c r="C78" s="129">
        <v>14279692.5130304</v>
      </c>
      <c r="D78" s="129">
        <v>2838167</v>
      </c>
      <c r="E78" s="129">
        <v>2838167</v>
      </c>
      <c r="F78" s="129">
        <v>3055833</v>
      </c>
      <c r="G78" s="129">
        <v>3055833</v>
      </c>
      <c r="K78" s="149"/>
      <c r="M78" s="149"/>
      <c r="O78" s="149"/>
    </row>
    <row r="79" spans="1:15">
      <c r="A79" s="147">
        <v>43617</v>
      </c>
      <c r="B79" s="129">
        <v>14287607</v>
      </c>
      <c r="C79" s="129">
        <v>14203307.4548898</v>
      </c>
      <c r="D79" s="129">
        <v>2874942</v>
      </c>
      <c r="E79" s="129">
        <v>2874942</v>
      </c>
      <c r="F79" s="129">
        <v>3058258</v>
      </c>
      <c r="G79" s="129">
        <v>3058258</v>
      </c>
      <c r="K79" s="149"/>
      <c r="M79" s="149"/>
      <c r="O79" s="149"/>
    </row>
    <row r="80" spans="1:15">
      <c r="A80" s="147">
        <v>43647</v>
      </c>
      <c r="B80" s="129">
        <v>14198097</v>
      </c>
      <c r="C80" s="129">
        <v>14154354.9809255</v>
      </c>
      <c r="D80" s="129">
        <v>2835662</v>
      </c>
      <c r="E80" s="129">
        <v>2835662</v>
      </c>
      <c r="F80" s="129">
        <v>3069057</v>
      </c>
      <c r="G80" s="129">
        <v>3069057</v>
      </c>
      <c r="K80" s="149"/>
      <c r="M80" s="149"/>
      <c r="O80" s="149"/>
    </row>
    <row r="81" spans="1:15">
      <c r="A81" s="147">
        <v>43678</v>
      </c>
      <c r="B81" s="142">
        <v>14119665</v>
      </c>
      <c r="C81" s="129">
        <v>14133441.646441501</v>
      </c>
      <c r="D81" s="142">
        <v>2783315</v>
      </c>
      <c r="E81" s="129">
        <v>2783315</v>
      </c>
      <c r="F81" s="142">
        <v>3042624</v>
      </c>
      <c r="G81" s="129">
        <v>3042624</v>
      </c>
      <c r="K81" s="149"/>
      <c r="M81" s="149"/>
      <c r="O81" s="149"/>
    </row>
    <row r="82" spans="1:15">
      <c r="A82" s="147">
        <v>43709</v>
      </c>
      <c r="B82" s="129">
        <v>14440956</v>
      </c>
      <c r="C82" s="129">
        <v>14181635.467744499</v>
      </c>
      <c r="D82" s="129">
        <v>2783328</v>
      </c>
      <c r="E82" s="129">
        <v>2783328</v>
      </c>
      <c r="F82" s="129">
        <v>3055436</v>
      </c>
      <c r="G82" s="129">
        <v>3055436</v>
      </c>
      <c r="K82" s="149"/>
      <c r="M82" s="149"/>
      <c r="O82" s="149"/>
    </row>
    <row r="83" spans="1:15">
      <c r="A83" s="147">
        <v>43739</v>
      </c>
      <c r="B83" s="129">
        <v>14511611</v>
      </c>
      <c r="C83" s="129">
        <v>14223625.430114999</v>
      </c>
      <c r="D83" s="129">
        <v>2760621</v>
      </c>
      <c r="E83" s="129">
        <v>2760621</v>
      </c>
      <c r="F83" s="129">
        <v>3075826</v>
      </c>
      <c r="G83" s="129">
        <v>3075826</v>
      </c>
      <c r="K83" s="149"/>
      <c r="M83" s="149"/>
      <c r="O83" s="149"/>
    </row>
    <row r="84" spans="1:15">
      <c r="A84" s="147">
        <v>43770</v>
      </c>
      <c r="B84" s="129">
        <v>14393707</v>
      </c>
      <c r="C84" s="129">
        <v>14256353.707825599</v>
      </c>
      <c r="D84" s="129">
        <v>2736801</v>
      </c>
      <c r="E84" s="129">
        <v>2736801</v>
      </c>
      <c r="F84" s="129">
        <v>3083315</v>
      </c>
      <c r="G84" s="129">
        <v>3083315</v>
      </c>
      <c r="K84" s="149"/>
      <c r="M84" s="149"/>
      <c r="O84" s="149"/>
    </row>
    <row r="85" spans="1:15">
      <c r="A85" s="147">
        <v>43800</v>
      </c>
      <c r="B85" s="145">
        <v>14314313</v>
      </c>
      <c r="C85" s="129">
        <v>14329470.8639818</v>
      </c>
      <c r="D85" s="129">
        <v>2758067</v>
      </c>
      <c r="E85" s="129">
        <v>2758067</v>
      </c>
      <c r="F85" s="129">
        <v>3100511</v>
      </c>
      <c r="G85" s="129">
        <v>3100511</v>
      </c>
      <c r="K85" s="149"/>
      <c r="M85" s="149"/>
      <c r="O85" s="149"/>
    </row>
    <row r="86" spans="1:15">
      <c r="A86" s="147">
        <v>43831</v>
      </c>
      <c r="B86" s="145">
        <v>14154168</v>
      </c>
      <c r="C86" s="129">
        <v>14454233.0457293</v>
      </c>
      <c r="D86" s="129">
        <v>2766914</v>
      </c>
      <c r="E86" s="129">
        <v>2766914</v>
      </c>
      <c r="F86" s="145">
        <v>3110922</v>
      </c>
      <c r="G86" s="129">
        <v>3110922</v>
      </c>
      <c r="K86" s="149"/>
      <c r="M86" s="149"/>
      <c r="O86" s="149"/>
    </row>
    <row r="87" spans="1:15">
      <c r="A87" s="147">
        <v>43862</v>
      </c>
      <c r="B87" s="145">
        <v>14211588</v>
      </c>
      <c r="C87" s="129">
        <v>14523060.1377651</v>
      </c>
      <c r="D87" s="129">
        <v>2748447</v>
      </c>
      <c r="E87" s="129">
        <v>2748447</v>
      </c>
      <c r="F87" s="145">
        <v>3115640</v>
      </c>
      <c r="G87" s="129">
        <v>3115640</v>
      </c>
      <c r="K87" s="149"/>
      <c r="M87" s="149"/>
      <c r="O87" s="149"/>
    </row>
    <row r="88" spans="1:15">
      <c r="A88" s="147">
        <v>43891</v>
      </c>
      <c r="B88" s="145">
        <v>14339304</v>
      </c>
      <c r="C88" s="129">
        <v>14503059.5721281</v>
      </c>
      <c r="D88" s="145">
        <v>2765787</v>
      </c>
      <c r="E88" s="129">
        <v>2765787</v>
      </c>
      <c r="F88" s="145">
        <v>3108959</v>
      </c>
      <c r="G88" s="129">
        <v>3108959</v>
      </c>
      <c r="K88" s="149"/>
      <c r="M88" s="149"/>
      <c r="O88" s="149"/>
    </row>
    <row r="89" spans="1:15">
      <c r="A89" s="147">
        <v>43922</v>
      </c>
      <c r="B89" s="129">
        <v>13847835</v>
      </c>
      <c r="C89" s="129">
        <v>13865870.974751901</v>
      </c>
      <c r="D89" s="129">
        <v>2784393</v>
      </c>
      <c r="E89" s="129">
        <v>2784393</v>
      </c>
      <c r="F89" s="129">
        <v>3119852</v>
      </c>
      <c r="G89" s="129">
        <v>3119852</v>
      </c>
      <c r="K89" s="149"/>
      <c r="M89" s="149"/>
      <c r="O89" s="149"/>
    </row>
    <row r="90" spans="1:15">
      <c r="A90" s="147">
        <v>43952</v>
      </c>
      <c r="B90" s="129">
        <v>13919211</v>
      </c>
      <c r="C90" s="129">
        <v>13979035.051124001</v>
      </c>
      <c r="D90" s="129">
        <v>2804352</v>
      </c>
      <c r="E90" s="129">
        <v>2804352</v>
      </c>
      <c r="F90" s="129">
        <v>3119932</v>
      </c>
      <c r="G90" s="129">
        <v>3119932</v>
      </c>
      <c r="K90" s="149"/>
      <c r="M90" s="149"/>
      <c r="O90" s="149"/>
    </row>
    <row r="91" spans="1:15">
      <c r="A91" s="147">
        <v>43983</v>
      </c>
      <c r="B91" s="129">
        <v>14431133</v>
      </c>
      <c r="C91" s="129">
        <v>14345654.2391617</v>
      </c>
      <c r="D91" s="129">
        <v>2822772</v>
      </c>
      <c r="E91" s="129">
        <v>2822772</v>
      </c>
      <c r="F91" s="129">
        <v>3119541</v>
      </c>
      <c r="G91" s="129">
        <v>3119541.0000000098</v>
      </c>
      <c r="K91" s="149"/>
      <c r="M91" s="149"/>
      <c r="O91" s="149"/>
    </row>
    <row r="92" spans="1:15">
      <c r="A92" s="147">
        <v>44013</v>
      </c>
      <c r="B92" s="129">
        <v>14432781</v>
      </c>
      <c r="C92" s="129">
        <v>14483271.1369907</v>
      </c>
      <c r="D92" s="129">
        <v>2828024</v>
      </c>
      <c r="E92" s="129">
        <v>2828024</v>
      </c>
      <c r="F92" s="129">
        <v>3119297</v>
      </c>
      <c r="G92" s="129">
        <v>3119297</v>
      </c>
      <c r="K92" s="149"/>
      <c r="M92" s="149"/>
      <c r="O92" s="149"/>
    </row>
    <row r="93" spans="1:15">
      <c r="A93" s="147">
        <v>44044</v>
      </c>
      <c r="B93" s="129">
        <v>14749189</v>
      </c>
      <c r="C93" s="129">
        <v>14698323.433129501</v>
      </c>
      <c r="D93" s="129">
        <v>2851542</v>
      </c>
      <c r="E93" s="129">
        <v>2851542</v>
      </c>
      <c r="F93" s="129">
        <v>3112875</v>
      </c>
      <c r="G93" s="129">
        <v>3112875</v>
      </c>
      <c r="K93" s="149"/>
      <c r="M93" s="149"/>
      <c r="O93" s="149"/>
    </row>
    <row r="94" spans="1:15">
      <c r="A94" s="147">
        <v>44075</v>
      </c>
      <c r="B94" s="145">
        <v>14998852</v>
      </c>
      <c r="C94" s="129">
        <v>14801479.2391115</v>
      </c>
      <c r="D94" s="145">
        <v>2859258</v>
      </c>
      <c r="E94" s="129">
        <v>2859258</v>
      </c>
      <c r="F94" s="129">
        <v>3112213</v>
      </c>
      <c r="G94" s="129">
        <v>3112213</v>
      </c>
      <c r="K94" s="149"/>
      <c r="M94" s="149"/>
      <c r="O94" s="149"/>
    </row>
    <row r="95" spans="1:15">
      <c r="A95" s="147">
        <v>44105</v>
      </c>
      <c r="B95" s="145">
        <v>15371347</v>
      </c>
      <c r="C95" s="129">
        <v>15011163.3899276</v>
      </c>
      <c r="D95" s="129">
        <v>2869425</v>
      </c>
      <c r="E95" s="129">
        <v>2869425</v>
      </c>
      <c r="F95" s="129">
        <v>3133911</v>
      </c>
      <c r="G95" s="129">
        <v>3133911</v>
      </c>
      <c r="K95" s="149"/>
      <c r="M95" s="149"/>
      <c r="O95" s="149"/>
    </row>
    <row r="96" spans="1:15">
      <c r="C96" s="129"/>
      <c r="D96" s="143"/>
      <c r="E96" s="129"/>
      <c r="G96" s="129"/>
    </row>
    <row r="97" spans="2:7">
      <c r="B97" s="129"/>
      <c r="C97" s="129"/>
      <c r="D97" s="129"/>
      <c r="E97" s="129"/>
      <c r="F97" s="129"/>
      <c r="G97" s="129"/>
    </row>
    <row r="98" spans="2:7">
      <c r="B98" s="129"/>
      <c r="C98" s="129"/>
      <c r="D98" s="129"/>
      <c r="E98" s="129"/>
      <c r="F98" s="129"/>
      <c r="G98" s="129"/>
    </row>
    <row r="99" spans="2:7">
      <c r="C99" s="129"/>
      <c r="D99" s="129"/>
      <c r="E99" s="129"/>
      <c r="F99" s="129"/>
      <c r="G99" s="12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100"/>
  <sheetViews>
    <sheetView zoomScale="70" zoomScaleNormal="70" workbookViewId="0">
      <pane ySplit="2" topLeftCell="A3" activePane="bottomLeft" state="frozen"/>
      <selection activeCell="X1" sqref="X1"/>
      <selection pane="bottomLeft"/>
    </sheetView>
  </sheetViews>
  <sheetFormatPr defaultColWidth="9.109375" defaultRowHeight="14.4"/>
  <cols>
    <col min="1" max="1" width="17.33203125" style="3" customWidth="1"/>
    <col min="2" max="2" width="41.88671875" style="3" customWidth="1"/>
    <col min="3" max="8" width="13.44140625" style="3" customWidth="1"/>
    <col min="9" max="9" width="21.88671875" style="3" customWidth="1"/>
    <col min="10" max="10" width="30" style="3" customWidth="1"/>
    <col min="11" max="11" width="26.6640625" style="3" customWidth="1"/>
    <col min="12" max="12" width="22" style="3" customWidth="1"/>
    <col min="13" max="13" width="27.109375" style="3" customWidth="1"/>
    <col min="14" max="16384" width="9.109375" style="3"/>
  </cols>
  <sheetData>
    <row r="1" spans="1:13" ht="15" thickBot="1">
      <c r="B1" s="130"/>
      <c r="C1" s="151" t="s">
        <v>274</v>
      </c>
      <c r="D1" s="151"/>
      <c r="E1" s="152"/>
      <c r="F1" s="153" t="s">
        <v>273</v>
      </c>
      <c r="G1" s="151"/>
      <c r="H1" s="152"/>
    </row>
    <row r="2" spans="1:13" ht="63" customHeight="1">
      <c r="A2" s="67" t="s">
        <v>1</v>
      </c>
      <c r="B2" s="67" t="s">
        <v>90</v>
      </c>
      <c r="C2" s="66">
        <v>43739</v>
      </c>
      <c r="D2" s="66">
        <v>44075</v>
      </c>
      <c r="E2" s="66">
        <v>44105</v>
      </c>
      <c r="F2" s="66">
        <v>43739</v>
      </c>
      <c r="G2" s="66">
        <v>44075</v>
      </c>
      <c r="H2" s="66">
        <v>44105</v>
      </c>
      <c r="I2" s="65" t="s">
        <v>300</v>
      </c>
      <c r="J2" s="65" t="s">
        <v>301</v>
      </c>
      <c r="K2" s="65" t="s">
        <v>302</v>
      </c>
      <c r="L2" s="65" t="s">
        <v>303</v>
      </c>
      <c r="M2" s="69" t="s">
        <v>304</v>
      </c>
    </row>
    <row r="3" spans="1:13">
      <c r="A3" s="20">
        <v>1</v>
      </c>
      <c r="B3" s="72" t="s">
        <v>2</v>
      </c>
      <c r="C3" s="70">
        <v>115905</v>
      </c>
      <c r="D3" s="70">
        <v>122209</v>
      </c>
      <c r="E3" s="70">
        <v>121818</v>
      </c>
      <c r="F3" s="70"/>
      <c r="G3" s="70"/>
      <c r="H3" s="70"/>
      <c r="I3" s="73">
        <f t="shared" ref="I3:I34" si="0">E3/$E$92</f>
        <v>7.9250048808344516E-3</v>
      </c>
      <c r="J3" s="73">
        <f t="shared" ref="J3:J34" si="1">(E3-C3)/C3</f>
        <v>5.1015918208877957E-2</v>
      </c>
      <c r="K3" s="70">
        <f t="shared" ref="K3:K34" si="2">E3-C3</f>
        <v>5913</v>
      </c>
      <c r="L3" s="74">
        <f>K3/$K$92</f>
        <v>6.8776926870574226E-3</v>
      </c>
      <c r="M3" s="71">
        <f>E3-D3</f>
        <v>-391</v>
      </c>
    </row>
    <row r="4" spans="1:13">
      <c r="A4" s="20">
        <v>2</v>
      </c>
      <c r="B4" s="72" t="s">
        <v>3</v>
      </c>
      <c r="C4" s="70">
        <v>34142</v>
      </c>
      <c r="D4" s="70">
        <v>35276</v>
      </c>
      <c r="E4" s="70">
        <v>36989</v>
      </c>
      <c r="F4" s="70"/>
      <c r="G4" s="70"/>
      <c r="H4" s="70"/>
      <c r="I4" s="73">
        <f t="shared" si="0"/>
        <v>2.4063603534550354E-3</v>
      </c>
      <c r="J4" s="73">
        <f t="shared" si="1"/>
        <v>8.3387030636752388E-2</v>
      </c>
      <c r="K4" s="70">
        <f t="shared" si="2"/>
        <v>2847</v>
      </c>
      <c r="L4" s="74">
        <f t="shared" ref="L4:L67" si="3">K4/$K$92</f>
        <v>3.311481664138759E-3</v>
      </c>
      <c r="M4" s="71">
        <f t="shared" ref="M4:M67" si="4">E4-D4</f>
        <v>1713</v>
      </c>
    </row>
    <row r="5" spans="1:13">
      <c r="A5" s="20">
        <v>3</v>
      </c>
      <c r="B5" s="72" t="s">
        <v>4</v>
      </c>
      <c r="C5" s="70">
        <v>9619</v>
      </c>
      <c r="D5" s="70">
        <v>11982</v>
      </c>
      <c r="E5" s="70">
        <v>12539</v>
      </c>
      <c r="F5" s="70"/>
      <c r="G5" s="70"/>
      <c r="H5" s="70"/>
      <c r="I5" s="73">
        <f t="shared" si="0"/>
        <v>8.157385296161748E-4</v>
      </c>
      <c r="J5" s="73">
        <f t="shared" si="1"/>
        <v>0.30356585923692692</v>
      </c>
      <c r="K5" s="70">
        <f t="shared" si="2"/>
        <v>2920</v>
      </c>
      <c r="L5" s="74">
        <f t="shared" si="3"/>
        <v>3.3963914503987269E-3</v>
      </c>
      <c r="M5" s="71">
        <f t="shared" si="4"/>
        <v>557</v>
      </c>
    </row>
    <row r="6" spans="1:13">
      <c r="A6" s="20">
        <v>5</v>
      </c>
      <c r="B6" s="72" t="s">
        <v>5</v>
      </c>
      <c r="C6" s="70">
        <v>37114</v>
      </c>
      <c r="D6" s="70">
        <v>36345</v>
      </c>
      <c r="E6" s="70">
        <v>36404</v>
      </c>
      <c r="F6" s="70"/>
      <c r="G6" s="70"/>
      <c r="H6" s="70"/>
      <c r="I6" s="73">
        <f t="shared" si="0"/>
        <v>2.3683025306760687E-3</v>
      </c>
      <c r="J6" s="73">
        <f t="shared" si="1"/>
        <v>-1.913024734601498E-2</v>
      </c>
      <c r="K6" s="70">
        <f t="shared" si="2"/>
        <v>-710</v>
      </c>
      <c r="L6" s="74">
        <f t="shared" si="3"/>
        <v>-8.2583490745996449E-4</v>
      </c>
      <c r="M6" s="71">
        <f t="shared" si="4"/>
        <v>59</v>
      </c>
    </row>
    <row r="7" spans="1:13">
      <c r="A7" s="20">
        <v>6</v>
      </c>
      <c r="B7" s="72" t="s">
        <v>6</v>
      </c>
      <c r="C7" s="70">
        <v>2301</v>
      </c>
      <c r="D7" s="70">
        <v>1964</v>
      </c>
      <c r="E7" s="70">
        <v>1986</v>
      </c>
      <c r="F7" s="70"/>
      <c r="G7" s="70"/>
      <c r="H7" s="70"/>
      <c r="I7" s="73">
        <f t="shared" si="0"/>
        <v>1.2920142912654304E-4</v>
      </c>
      <c r="J7" s="73">
        <f t="shared" si="1"/>
        <v>-0.13689700130378096</v>
      </c>
      <c r="K7" s="70">
        <f t="shared" si="2"/>
        <v>-315</v>
      </c>
      <c r="L7" s="74">
        <f t="shared" si="3"/>
        <v>-3.6639154345054762E-4</v>
      </c>
      <c r="M7" s="71">
        <f t="shared" si="4"/>
        <v>22</v>
      </c>
    </row>
    <row r="8" spans="1:13">
      <c r="A8" s="20">
        <v>7</v>
      </c>
      <c r="B8" s="72" t="s">
        <v>7</v>
      </c>
      <c r="C8" s="70">
        <v>29709</v>
      </c>
      <c r="D8" s="70">
        <v>30695</v>
      </c>
      <c r="E8" s="70">
        <v>30889</v>
      </c>
      <c r="F8" s="70"/>
      <c r="G8" s="70"/>
      <c r="H8" s="70"/>
      <c r="I8" s="73">
        <f t="shared" si="0"/>
        <v>2.0095180988367514E-3</v>
      </c>
      <c r="J8" s="73">
        <f t="shared" si="1"/>
        <v>3.9718603790097277E-2</v>
      </c>
      <c r="K8" s="70">
        <f t="shared" si="2"/>
        <v>1180</v>
      </c>
      <c r="L8" s="74">
        <f t="shared" si="3"/>
        <v>1.3725143532433211E-3</v>
      </c>
      <c r="M8" s="71">
        <f t="shared" si="4"/>
        <v>194</v>
      </c>
    </row>
    <row r="9" spans="1:13">
      <c r="A9" s="20">
        <v>8</v>
      </c>
      <c r="B9" s="72" t="s">
        <v>291</v>
      </c>
      <c r="C9" s="70">
        <v>61711</v>
      </c>
      <c r="D9" s="70">
        <v>63785</v>
      </c>
      <c r="E9" s="70">
        <v>63859</v>
      </c>
      <c r="F9" s="70"/>
      <c r="G9" s="70"/>
      <c r="H9" s="70"/>
      <c r="I9" s="73">
        <f t="shared" si="0"/>
        <v>4.1544179569949205E-3</v>
      </c>
      <c r="J9" s="73">
        <f t="shared" si="1"/>
        <v>3.4807408727779487E-2</v>
      </c>
      <c r="K9" s="70">
        <f t="shared" si="2"/>
        <v>2148</v>
      </c>
      <c r="L9" s="74">
        <f t="shared" si="3"/>
        <v>2.498441382005639E-3</v>
      </c>
      <c r="M9" s="71">
        <f t="shared" si="4"/>
        <v>74</v>
      </c>
    </row>
    <row r="10" spans="1:13">
      <c r="A10" s="20">
        <v>9</v>
      </c>
      <c r="B10" s="72" t="s">
        <v>8</v>
      </c>
      <c r="C10" s="70">
        <v>9480</v>
      </c>
      <c r="D10" s="70">
        <v>10946</v>
      </c>
      <c r="E10" s="70">
        <v>10775</v>
      </c>
      <c r="F10" s="70"/>
      <c r="G10" s="70"/>
      <c r="H10" s="70"/>
      <c r="I10" s="73">
        <f t="shared" si="0"/>
        <v>7.0097955631344476E-4</v>
      </c>
      <c r="J10" s="73">
        <f t="shared" si="1"/>
        <v>0.13660337552742616</v>
      </c>
      <c r="K10" s="70">
        <f t="shared" si="2"/>
        <v>1295</v>
      </c>
      <c r="L10" s="74">
        <f t="shared" si="3"/>
        <v>1.5062763452966957E-3</v>
      </c>
      <c r="M10" s="71">
        <f t="shared" si="4"/>
        <v>-171</v>
      </c>
    </row>
    <row r="11" spans="1:13" s="14" customFormat="1">
      <c r="A11" s="20">
        <v>10</v>
      </c>
      <c r="B11" s="72" t="s">
        <v>9</v>
      </c>
      <c r="C11" s="70">
        <v>473425</v>
      </c>
      <c r="D11" s="70">
        <v>500020</v>
      </c>
      <c r="E11" s="70">
        <v>496783</v>
      </c>
      <c r="F11" s="70"/>
      <c r="G11" s="70"/>
      <c r="H11" s="70"/>
      <c r="I11" s="73">
        <f t="shared" si="0"/>
        <v>3.2318768160005756E-2</v>
      </c>
      <c r="J11" s="73">
        <f t="shared" si="1"/>
        <v>4.9338332365210964E-2</v>
      </c>
      <c r="K11" s="70">
        <f t="shared" si="2"/>
        <v>23358</v>
      </c>
      <c r="L11" s="74">
        <f t="shared" si="3"/>
        <v>2.7168805307675844E-2</v>
      </c>
      <c r="M11" s="71">
        <f t="shared" si="4"/>
        <v>-3237</v>
      </c>
    </row>
    <row r="12" spans="1:13">
      <c r="A12" s="75">
        <v>11</v>
      </c>
      <c r="B12" s="72" t="s">
        <v>10</v>
      </c>
      <c r="C12" s="70">
        <v>16412</v>
      </c>
      <c r="D12" s="70">
        <v>17556</v>
      </c>
      <c r="E12" s="70">
        <v>17176</v>
      </c>
      <c r="F12" s="70"/>
      <c r="G12" s="70"/>
      <c r="H12" s="70"/>
      <c r="I12" s="73">
        <f t="shared" si="0"/>
        <v>1.1174036992333853E-3</v>
      </c>
      <c r="J12" s="73">
        <f t="shared" si="1"/>
        <v>4.6551303923958079E-2</v>
      </c>
      <c r="K12" s="70">
        <f t="shared" si="2"/>
        <v>764</v>
      </c>
      <c r="L12" s="74">
        <f t="shared" si="3"/>
        <v>8.8864488633720118E-4</v>
      </c>
      <c r="M12" s="71">
        <f t="shared" si="4"/>
        <v>-380</v>
      </c>
    </row>
    <row r="13" spans="1:13" ht="16.5" customHeight="1">
      <c r="A13" s="75">
        <v>12</v>
      </c>
      <c r="B13" s="72" t="s">
        <v>11</v>
      </c>
      <c r="C13" s="70">
        <v>4982</v>
      </c>
      <c r="D13" s="70">
        <v>5930</v>
      </c>
      <c r="E13" s="70">
        <v>5835</v>
      </c>
      <c r="F13" s="70"/>
      <c r="G13" s="70"/>
      <c r="H13" s="70"/>
      <c r="I13" s="73">
        <f t="shared" si="0"/>
        <v>3.7960238617994896E-4</v>
      </c>
      <c r="J13" s="73">
        <f t="shared" si="1"/>
        <v>0.17121637896427139</v>
      </c>
      <c r="K13" s="70">
        <f t="shared" si="2"/>
        <v>853</v>
      </c>
      <c r="L13" s="74">
        <f t="shared" si="3"/>
        <v>9.9216503670894311E-4</v>
      </c>
      <c r="M13" s="71">
        <f t="shared" si="4"/>
        <v>-95</v>
      </c>
    </row>
    <row r="14" spans="1:13">
      <c r="A14" s="75">
        <v>13</v>
      </c>
      <c r="B14" s="72" t="s">
        <v>12</v>
      </c>
      <c r="C14" s="70">
        <v>426142</v>
      </c>
      <c r="D14" s="70">
        <v>450167</v>
      </c>
      <c r="E14" s="70">
        <v>453297</v>
      </c>
      <c r="F14" s="70"/>
      <c r="G14" s="70"/>
      <c r="H14" s="70"/>
      <c r="I14" s="73">
        <f t="shared" si="0"/>
        <v>2.9489738277328592E-2</v>
      </c>
      <c r="J14" s="73">
        <f t="shared" si="1"/>
        <v>6.372289049190176E-2</v>
      </c>
      <c r="K14" s="70">
        <f t="shared" si="2"/>
        <v>27155</v>
      </c>
      <c r="L14" s="74">
        <f t="shared" si="3"/>
        <v>3.1585277340951179E-2</v>
      </c>
      <c r="M14" s="71">
        <f t="shared" si="4"/>
        <v>3130</v>
      </c>
    </row>
    <row r="15" spans="1:13" s="14" customFormat="1">
      <c r="A15" s="75">
        <v>14</v>
      </c>
      <c r="B15" s="72" t="s">
        <v>13</v>
      </c>
      <c r="C15" s="70">
        <v>566755</v>
      </c>
      <c r="D15" s="70">
        <v>602800</v>
      </c>
      <c r="E15" s="70">
        <v>602885</v>
      </c>
      <c r="F15" s="70"/>
      <c r="G15" s="70"/>
      <c r="H15" s="70"/>
      <c r="I15" s="73">
        <f t="shared" si="0"/>
        <v>3.922135125828595E-2</v>
      </c>
      <c r="J15" s="73">
        <f t="shared" si="1"/>
        <v>6.3748886203033053E-2</v>
      </c>
      <c r="K15" s="70">
        <f t="shared" si="2"/>
        <v>36130</v>
      </c>
      <c r="L15" s="74">
        <f t="shared" si="3"/>
        <v>4.2024528459899319E-2</v>
      </c>
      <c r="M15" s="71">
        <f t="shared" si="4"/>
        <v>85</v>
      </c>
    </row>
    <row r="16" spans="1:13">
      <c r="A16" s="75">
        <v>15</v>
      </c>
      <c r="B16" s="72" t="s">
        <v>14</v>
      </c>
      <c r="C16" s="70">
        <v>63061</v>
      </c>
      <c r="D16" s="70">
        <v>65743</v>
      </c>
      <c r="E16" s="70">
        <v>65793</v>
      </c>
      <c r="F16" s="70"/>
      <c r="G16" s="70"/>
      <c r="H16" s="70"/>
      <c r="I16" s="73">
        <f t="shared" si="0"/>
        <v>4.2802364685411111E-3</v>
      </c>
      <c r="J16" s="73">
        <f t="shared" si="1"/>
        <v>4.3323131571018539E-2</v>
      </c>
      <c r="K16" s="70">
        <f t="shared" si="2"/>
        <v>2732</v>
      </c>
      <c r="L16" s="74">
        <f t="shared" si="3"/>
        <v>3.1777196720853842E-3</v>
      </c>
      <c r="M16" s="71">
        <f t="shared" si="4"/>
        <v>50</v>
      </c>
    </row>
    <row r="17" spans="1:13">
      <c r="A17" s="75">
        <v>16</v>
      </c>
      <c r="B17" s="72" t="s">
        <v>15</v>
      </c>
      <c r="C17" s="70">
        <v>60013</v>
      </c>
      <c r="D17" s="70">
        <v>63985</v>
      </c>
      <c r="E17" s="70">
        <v>64446</v>
      </c>
      <c r="F17" s="70"/>
      <c r="G17" s="70"/>
      <c r="H17" s="70"/>
      <c r="I17" s="73">
        <f t="shared" si="0"/>
        <v>4.1926058919885163E-3</v>
      </c>
      <c r="J17" s="73">
        <f t="shared" si="1"/>
        <v>7.3867328745438485E-2</v>
      </c>
      <c r="K17" s="70">
        <f t="shared" si="2"/>
        <v>4433</v>
      </c>
      <c r="L17" s="74">
        <f t="shared" si="3"/>
        <v>5.1562340067183412E-3</v>
      </c>
      <c r="M17" s="71">
        <f t="shared" si="4"/>
        <v>461</v>
      </c>
    </row>
    <row r="18" spans="1:13">
      <c r="A18" s="75">
        <v>17</v>
      </c>
      <c r="B18" s="72" t="s">
        <v>16</v>
      </c>
      <c r="C18" s="70">
        <v>59696</v>
      </c>
      <c r="D18" s="70">
        <v>65769</v>
      </c>
      <c r="E18" s="70">
        <v>66070</v>
      </c>
      <c r="F18" s="70"/>
      <c r="G18" s="70"/>
      <c r="H18" s="70"/>
      <c r="I18" s="73">
        <f t="shared" si="0"/>
        <v>4.29825701026722E-3</v>
      </c>
      <c r="J18" s="73">
        <f t="shared" si="1"/>
        <v>0.10677432323773788</v>
      </c>
      <c r="K18" s="70">
        <f t="shared" si="2"/>
        <v>6374</v>
      </c>
      <c r="L18" s="74">
        <f t="shared" si="3"/>
        <v>7.4139038030279067E-3</v>
      </c>
      <c r="M18" s="71">
        <f t="shared" si="4"/>
        <v>301</v>
      </c>
    </row>
    <row r="19" spans="1:13">
      <c r="A19" s="75">
        <v>18</v>
      </c>
      <c r="B19" s="72" t="s">
        <v>17</v>
      </c>
      <c r="C19" s="70">
        <v>47353</v>
      </c>
      <c r="D19" s="70">
        <v>47713</v>
      </c>
      <c r="E19" s="70">
        <v>47511</v>
      </c>
      <c r="F19" s="70"/>
      <c r="G19" s="70"/>
      <c r="H19" s="70"/>
      <c r="I19" s="73">
        <f t="shared" si="0"/>
        <v>3.0908807146179185E-3</v>
      </c>
      <c r="J19" s="73">
        <f t="shared" si="1"/>
        <v>3.336641817836251E-3</v>
      </c>
      <c r="K19" s="70">
        <f t="shared" si="2"/>
        <v>158</v>
      </c>
      <c r="L19" s="74">
        <f t="shared" si="3"/>
        <v>1.8377734560376673E-4</v>
      </c>
      <c r="M19" s="71">
        <f t="shared" si="4"/>
        <v>-202</v>
      </c>
    </row>
    <row r="20" spans="1:13">
      <c r="A20" s="75">
        <v>19</v>
      </c>
      <c r="B20" s="72" t="s">
        <v>18</v>
      </c>
      <c r="C20" s="70">
        <v>8886</v>
      </c>
      <c r="D20" s="70">
        <v>9146</v>
      </c>
      <c r="E20" s="70">
        <v>9203</v>
      </c>
      <c r="F20" s="70"/>
      <c r="G20" s="70"/>
      <c r="H20" s="70"/>
      <c r="I20" s="73">
        <f t="shared" si="0"/>
        <v>5.9871135561509351E-4</v>
      </c>
      <c r="J20" s="73">
        <f t="shared" si="1"/>
        <v>3.5674094080576188E-2</v>
      </c>
      <c r="K20" s="70">
        <f t="shared" si="2"/>
        <v>317</v>
      </c>
      <c r="L20" s="74">
        <f t="shared" si="3"/>
        <v>3.6871783896451934E-4</v>
      </c>
      <c r="M20" s="71">
        <f t="shared" si="4"/>
        <v>57</v>
      </c>
    </row>
    <row r="21" spans="1:13">
      <c r="A21" s="75">
        <v>20</v>
      </c>
      <c r="B21" s="72" t="s">
        <v>19</v>
      </c>
      <c r="C21" s="70">
        <v>87164</v>
      </c>
      <c r="D21" s="70">
        <v>97825</v>
      </c>
      <c r="E21" s="70">
        <v>98706</v>
      </c>
      <c r="F21" s="70"/>
      <c r="G21" s="70"/>
      <c r="H21" s="70"/>
      <c r="I21" s="73">
        <f t="shared" si="0"/>
        <v>6.4214281285823556E-3</v>
      </c>
      <c r="J21" s="73">
        <f t="shared" si="1"/>
        <v>0.13241705291175257</v>
      </c>
      <c r="K21" s="70">
        <f t="shared" si="2"/>
        <v>11542</v>
      </c>
      <c r="L21" s="74">
        <f t="shared" si="3"/>
        <v>1.3425051411130859E-2</v>
      </c>
      <c r="M21" s="71">
        <f t="shared" si="4"/>
        <v>881</v>
      </c>
    </row>
    <row r="22" spans="1:13">
      <c r="A22" s="75">
        <v>21</v>
      </c>
      <c r="B22" s="72" t="s">
        <v>20</v>
      </c>
      <c r="C22" s="70">
        <v>26907</v>
      </c>
      <c r="D22" s="70">
        <v>30791</v>
      </c>
      <c r="E22" s="70">
        <v>31096</v>
      </c>
      <c r="F22" s="70"/>
      <c r="G22" s="70"/>
      <c r="H22" s="70"/>
      <c r="I22" s="73">
        <f t="shared" si="0"/>
        <v>2.0229847130508473E-3</v>
      </c>
      <c r="J22" s="73">
        <f t="shared" si="1"/>
        <v>0.15568439439551046</v>
      </c>
      <c r="K22" s="70">
        <f t="shared" si="2"/>
        <v>4189</v>
      </c>
      <c r="L22" s="74">
        <f t="shared" si="3"/>
        <v>4.8724259540137904E-3</v>
      </c>
      <c r="M22" s="71">
        <f t="shared" si="4"/>
        <v>305</v>
      </c>
    </row>
    <row r="23" spans="1:13">
      <c r="A23" s="75">
        <v>22</v>
      </c>
      <c r="B23" s="72" t="s">
        <v>21</v>
      </c>
      <c r="C23" s="70">
        <v>210622</v>
      </c>
      <c r="D23" s="70">
        <v>227441</v>
      </c>
      <c r="E23" s="70">
        <v>229129</v>
      </c>
      <c r="F23" s="70"/>
      <c r="G23" s="70"/>
      <c r="H23" s="70"/>
      <c r="I23" s="73">
        <f t="shared" si="0"/>
        <v>1.4906240812857845E-2</v>
      </c>
      <c r="J23" s="73">
        <f t="shared" si="1"/>
        <v>8.786831385135456E-2</v>
      </c>
      <c r="K23" s="70">
        <f t="shared" si="2"/>
        <v>18507</v>
      </c>
      <c r="L23" s="74">
        <f t="shared" si="3"/>
        <v>2.1526375538537413E-2</v>
      </c>
      <c r="M23" s="71">
        <f t="shared" si="4"/>
        <v>1688</v>
      </c>
    </row>
    <row r="24" spans="1:13">
      <c r="A24" s="75">
        <v>23</v>
      </c>
      <c r="B24" s="72" t="s">
        <v>22</v>
      </c>
      <c r="C24" s="70">
        <v>203241</v>
      </c>
      <c r="D24" s="70">
        <v>217092</v>
      </c>
      <c r="E24" s="70">
        <v>218152</v>
      </c>
      <c r="F24" s="70"/>
      <c r="G24" s="70"/>
      <c r="H24" s="70"/>
      <c r="I24" s="73">
        <f t="shared" si="0"/>
        <v>1.4192119922866876E-2</v>
      </c>
      <c r="J24" s="73">
        <f t="shared" si="1"/>
        <v>7.3366102312033499E-2</v>
      </c>
      <c r="K24" s="70">
        <f t="shared" si="2"/>
        <v>14911</v>
      </c>
      <c r="L24" s="74">
        <f t="shared" si="3"/>
        <v>1.734369620441624E-2</v>
      </c>
      <c r="M24" s="71">
        <f t="shared" si="4"/>
        <v>1060</v>
      </c>
    </row>
    <row r="25" spans="1:13">
      <c r="A25" s="75">
        <v>24</v>
      </c>
      <c r="B25" s="72" t="s">
        <v>23</v>
      </c>
      <c r="C25" s="70">
        <v>162119</v>
      </c>
      <c r="D25" s="70">
        <v>172148</v>
      </c>
      <c r="E25" s="70">
        <v>173004</v>
      </c>
      <c r="F25" s="70"/>
      <c r="G25" s="70"/>
      <c r="H25" s="70"/>
      <c r="I25" s="73">
        <f t="shared" si="0"/>
        <v>1.1254966789833058E-2</v>
      </c>
      <c r="J25" s="73">
        <f t="shared" si="1"/>
        <v>6.7142037639018257E-2</v>
      </c>
      <c r="K25" s="70">
        <f t="shared" si="2"/>
        <v>10885</v>
      </c>
      <c r="L25" s="74">
        <f t="shared" si="3"/>
        <v>1.2660863334791146E-2</v>
      </c>
      <c r="M25" s="71">
        <f t="shared" si="4"/>
        <v>856</v>
      </c>
    </row>
    <row r="26" spans="1:13">
      <c r="A26" s="75">
        <v>25</v>
      </c>
      <c r="B26" s="72" t="s">
        <v>24</v>
      </c>
      <c r="C26" s="70">
        <v>366267</v>
      </c>
      <c r="D26" s="70">
        <v>387616</v>
      </c>
      <c r="E26" s="70">
        <v>390423</v>
      </c>
      <c r="F26" s="70"/>
      <c r="G26" s="70"/>
      <c r="H26" s="70"/>
      <c r="I26" s="73">
        <f t="shared" si="0"/>
        <v>2.5399400586038425E-2</v>
      </c>
      <c r="J26" s="73">
        <f t="shared" si="1"/>
        <v>6.5951887557437611E-2</v>
      </c>
      <c r="K26" s="70">
        <f t="shared" si="2"/>
        <v>24156</v>
      </c>
      <c r="L26" s="74">
        <f t="shared" si="3"/>
        <v>2.8096997217750566E-2</v>
      </c>
      <c r="M26" s="71">
        <f t="shared" si="4"/>
        <v>2807</v>
      </c>
    </row>
    <row r="27" spans="1:13">
      <c r="A27" s="75">
        <v>26</v>
      </c>
      <c r="B27" s="72" t="s">
        <v>25</v>
      </c>
      <c r="C27" s="70">
        <v>38027</v>
      </c>
      <c r="D27" s="70">
        <v>42528</v>
      </c>
      <c r="E27" s="70">
        <v>43099</v>
      </c>
      <c r="F27" s="70"/>
      <c r="G27" s="70"/>
      <c r="H27" s="70"/>
      <c r="I27" s="73">
        <f t="shared" si="0"/>
        <v>2.8038531691464644E-3</v>
      </c>
      <c r="J27" s="73">
        <f t="shared" si="1"/>
        <v>0.13337891498146054</v>
      </c>
      <c r="K27" s="70">
        <f t="shared" si="2"/>
        <v>5072</v>
      </c>
      <c r="L27" s="74">
        <f t="shared" si="3"/>
        <v>5.8994854234323095E-3</v>
      </c>
      <c r="M27" s="71">
        <f t="shared" si="4"/>
        <v>571</v>
      </c>
    </row>
    <row r="28" spans="1:13">
      <c r="A28" s="75">
        <v>27</v>
      </c>
      <c r="B28" s="72" t="s">
        <v>26</v>
      </c>
      <c r="C28" s="70">
        <v>149804</v>
      </c>
      <c r="D28" s="70">
        <v>169631</v>
      </c>
      <c r="E28" s="70">
        <v>171716</v>
      </c>
      <c r="F28" s="70"/>
      <c r="G28" s="70"/>
      <c r="H28" s="70"/>
      <c r="I28" s="73">
        <f t="shared" si="0"/>
        <v>1.1171174523612017E-2</v>
      </c>
      <c r="J28" s="73">
        <f t="shared" si="1"/>
        <v>0.14627112760673947</v>
      </c>
      <c r="K28" s="70">
        <f t="shared" si="2"/>
        <v>21912</v>
      </c>
      <c r="L28" s="74">
        <f t="shared" si="3"/>
        <v>2.5486893651074285E-2</v>
      </c>
      <c r="M28" s="71">
        <f t="shared" si="4"/>
        <v>2085</v>
      </c>
    </row>
    <row r="29" spans="1:13">
      <c r="A29" s="75">
        <v>28</v>
      </c>
      <c r="B29" s="72" t="s">
        <v>27</v>
      </c>
      <c r="C29" s="70">
        <v>160344</v>
      </c>
      <c r="D29" s="70">
        <v>176862</v>
      </c>
      <c r="E29" s="70">
        <v>177843</v>
      </c>
      <c r="F29" s="70"/>
      <c r="G29" s="70"/>
      <c r="H29" s="70"/>
      <c r="I29" s="73">
        <f t="shared" si="0"/>
        <v>1.1569773293127791E-2</v>
      </c>
      <c r="J29" s="73">
        <f t="shared" si="1"/>
        <v>0.10913411165993114</v>
      </c>
      <c r="K29" s="70">
        <f t="shared" si="2"/>
        <v>17499</v>
      </c>
      <c r="L29" s="74">
        <f t="shared" si="3"/>
        <v>2.0353922599495658E-2</v>
      </c>
      <c r="M29" s="71">
        <f t="shared" si="4"/>
        <v>981</v>
      </c>
    </row>
    <row r="30" spans="1:13">
      <c r="A30" s="75">
        <v>29</v>
      </c>
      <c r="B30" s="72" t="s">
        <v>28</v>
      </c>
      <c r="C30" s="70">
        <v>200294</v>
      </c>
      <c r="D30" s="70">
        <v>214348</v>
      </c>
      <c r="E30" s="70">
        <v>216445</v>
      </c>
      <c r="F30" s="70"/>
      <c r="G30" s="70"/>
      <c r="H30" s="70"/>
      <c r="I30" s="73">
        <f t="shared" si="0"/>
        <v>1.4081069147681072E-2</v>
      </c>
      <c r="J30" s="73">
        <f t="shared" si="1"/>
        <v>8.0636464397335919E-2</v>
      </c>
      <c r="K30" s="70">
        <f t="shared" si="2"/>
        <v>16151</v>
      </c>
      <c r="L30" s="74">
        <f t="shared" si="3"/>
        <v>1.8785999423078712E-2</v>
      </c>
      <c r="M30" s="71">
        <f t="shared" si="4"/>
        <v>2097</v>
      </c>
    </row>
    <row r="31" spans="1:13">
      <c r="A31" s="75">
        <v>30</v>
      </c>
      <c r="B31" s="72" t="s">
        <v>29</v>
      </c>
      <c r="C31" s="70">
        <v>66702</v>
      </c>
      <c r="D31" s="70">
        <v>72995</v>
      </c>
      <c r="E31" s="70">
        <v>73970</v>
      </c>
      <c r="F31" s="70"/>
      <c r="G31" s="70"/>
      <c r="H31" s="70"/>
      <c r="I31" s="73">
        <f t="shared" si="0"/>
        <v>4.8122002580515549E-3</v>
      </c>
      <c r="J31" s="73">
        <f t="shared" si="1"/>
        <v>0.10896225000749603</v>
      </c>
      <c r="K31" s="70">
        <f t="shared" si="2"/>
        <v>7268</v>
      </c>
      <c r="L31" s="74">
        <f t="shared" si="3"/>
        <v>8.4537578977732699E-3</v>
      </c>
      <c r="M31" s="71">
        <f t="shared" si="4"/>
        <v>975</v>
      </c>
    </row>
    <row r="32" spans="1:13">
      <c r="A32" s="75">
        <v>31</v>
      </c>
      <c r="B32" s="72" t="s">
        <v>30</v>
      </c>
      <c r="C32" s="70">
        <v>151217</v>
      </c>
      <c r="D32" s="70">
        <v>168090</v>
      </c>
      <c r="E32" s="70">
        <v>169671</v>
      </c>
      <c r="F32" s="70"/>
      <c r="G32" s="70"/>
      <c r="H32" s="70"/>
      <c r="I32" s="73">
        <f t="shared" si="0"/>
        <v>1.103813478415392E-2</v>
      </c>
      <c r="J32" s="73">
        <f t="shared" si="1"/>
        <v>0.1220365435103196</v>
      </c>
      <c r="K32" s="70">
        <f t="shared" si="2"/>
        <v>18454</v>
      </c>
      <c r="L32" s="74">
        <f t="shared" si="3"/>
        <v>2.1464728707417162E-2</v>
      </c>
      <c r="M32" s="71">
        <f t="shared" si="4"/>
        <v>1581</v>
      </c>
    </row>
    <row r="33" spans="1:13">
      <c r="A33" s="75">
        <v>32</v>
      </c>
      <c r="B33" s="72" t="s">
        <v>31</v>
      </c>
      <c r="C33" s="70">
        <v>63650</v>
      </c>
      <c r="D33" s="70">
        <v>72130</v>
      </c>
      <c r="E33" s="70">
        <v>72859</v>
      </c>
      <c r="F33" s="70"/>
      <c r="G33" s="70"/>
      <c r="H33" s="70"/>
      <c r="I33" s="73">
        <f t="shared" si="0"/>
        <v>4.7399229228251762E-3</v>
      </c>
      <c r="J33" s="73">
        <f t="shared" si="1"/>
        <v>0.14468185388845248</v>
      </c>
      <c r="K33" s="70">
        <f t="shared" si="2"/>
        <v>9209</v>
      </c>
      <c r="L33" s="74">
        <f t="shared" si="3"/>
        <v>1.0711427694082835E-2</v>
      </c>
      <c r="M33" s="71">
        <f t="shared" si="4"/>
        <v>729</v>
      </c>
    </row>
    <row r="34" spans="1:13">
      <c r="A34" s="75">
        <v>33</v>
      </c>
      <c r="B34" s="72" t="s">
        <v>32</v>
      </c>
      <c r="C34" s="70">
        <v>140379</v>
      </c>
      <c r="D34" s="70">
        <v>145728</v>
      </c>
      <c r="E34" s="70">
        <v>146567</v>
      </c>
      <c r="F34" s="70"/>
      <c r="G34" s="70"/>
      <c r="H34" s="70"/>
      <c r="I34" s="73">
        <f t="shared" si="0"/>
        <v>9.5350784807603402E-3</v>
      </c>
      <c r="J34" s="73">
        <f t="shared" si="1"/>
        <v>4.4080667336282492E-2</v>
      </c>
      <c r="K34" s="70">
        <f t="shared" si="2"/>
        <v>6188</v>
      </c>
      <c r="L34" s="74">
        <f t="shared" si="3"/>
        <v>7.1975583202285353E-3</v>
      </c>
      <c r="M34" s="71">
        <f t="shared" si="4"/>
        <v>839</v>
      </c>
    </row>
    <row r="35" spans="1:13">
      <c r="A35" s="75">
        <v>35</v>
      </c>
      <c r="B35" s="72" t="s">
        <v>33</v>
      </c>
      <c r="C35" s="70">
        <v>111530</v>
      </c>
      <c r="D35" s="70">
        <v>113294</v>
      </c>
      <c r="E35" s="70">
        <v>114626</v>
      </c>
      <c r="F35" s="70"/>
      <c r="G35" s="70"/>
      <c r="H35" s="70"/>
      <c r="I35" s="73">
        <f t="shared" ref="I35:I66" si="5">E35/$E$92</f>
        <v>7.457121357028763E-3</v>
      </c>
      <c r="J35" s="73">
        <f t="shared" ref="J35:J66" si="6">(E35-C35)/C35</f>
        <v>2.7759347260826683E-2</v>
      </c>
      <c r="K35" s="70">
        <f t="shared" ref="K35:K66" si="7">E35-C35</f>
        <v>3096</v>
      </c>
      <c r="L35" s="74">
        <f t="shared" si="3"/>
        <v>3.6011054556282394E-3</v>
      </c>
      <c r="M35" s="71">
        <f t="shared" si="4"/>
        <v>1332</v>
      </c>
    </row>
    <row r="36" spans="1:13">
      <c r="A36" s="75">
        <v>36</v>
      </c>
      <c r="B36" s="72" t="s">
        <v>34</v>
      </c>
      <c r="C36" s="70">
        <v>13957</v>
      </c>
      <c r="D36" s="70">
        <v>13547</v>
      </c>
      <c r="E36" s="70">
        <v>12564</v>
      </c>
      <c r="F36" s="70"/>
      <c r="G36" s="70"/>
      <c r="H36" s="70"/>
      <c r="I36" s="73">
        <f t="shared" si="5"/>
        <v>8.1736493229903669E-4</v>
      </c>
      <c r="J36" s="73">
        <f t="shared" si="6"/>
        <v>-9.9806548685247548E-2</v>
      </c>
      <c r="K36" s="70">
        <f t="shared" si="7"/>
        <v>-1393</v>
      </c>
      <c r="L36" s="74">
        <f t="shared" si="3"/>
        <v>-1.6202648254813106E-3</v>
      </c>
      <c r="M36" s="71">
        <f t="shared" si="4"/>
        <v>-983</v>
      </c>
    </row>
    <row r="37" spans="1:13">
      <c r="A37" s="75">
        <v>37</v>
      </c>
      <c r="B37" s="72" t="s">
        <v>35</v>
      </c>
      <c r="C37" s="70">
        <v>15437</v>
      </c>
      <c r="D37" s="70">
        <v>18696</v>
      </c>
      <c r="E37" s="70">
        <v>18973</v>
      </c>
      <c r="F37" s="70"/>
      <c r="G37" s="70"/>
      <c r="H37" s="70"/>
      <c r="I37" s="73">
        <f t="shared" si="5"/>
        <v>1.234309524077493E-3</v>
      </c>
      <c r="J37" s="73">
        <f t="shared" si="6"/>
        <v>0.22906005052795234</v>
      </c>
      <c r="K37" s="70">
        <f t="shared" si="7"/>
        <v>3536</v>
      </c>
      <c r="L37" s="74">
        <f t="shared" si="3"/>
        <v>4.11289046870202E-3</v>
      </c>
      <c r="M37" s="71">
        <f t="shared" si="4"/>
        <v>277</v>
      </c>
    </row>
    <row r="38" spans="1:13">
      <c r="A38" s="75">
        <v>38</v>
      </c>
      <c r="B38" s="72" t="s">
        <v>36</v>
      </c>
      <c r="C38" s="70">
        <v>83560</v>
      </c>
      <c r="D38" s="70">
        <v>82818</v>
      </c>
      <c r="E38" s="70">
        <v>81965</v>
      </c>
      <c r="F38" s="70"/>
      <c r="G38" s="70"/>
      <c r="H38" s="70"/>
      <c r="I38" s="73">
        <f t="shared" si="5"/>
        <v>5.3323238360307654E-3</v>
      </c>
      <c r="J38" s="73">
        <f t="shared" si="6"/>
        <v>-1.9088080421254188E-2</v>
      </c>
      <c r="K38" s="70">
        <f t="shared" si="7"/>
        <v>-1595</v>
      </c>
      <c r="L38" s="74">
        <f t="shared" si="3"/>
        <v>-1.8552206723924554E-3</v>
      </c>
      <c r="M38" s="71">
        <f t="shared" si="4"/>
        <v>-853</v>
      </c>
    </row>
    <row r="39" spans="1:13">
      <c r="A39" s="75">
        <v>39</v>
      </c>
      <c r="B39" s="72" t="s">
        <v>37</v>
      </c>
      <c r="C39" s="70">
        <v>2794</v>
      </c>
      <c r="D39" s="70">
        <v>3269</v>
      </c>
      <c r="E39" s="70">
        <v>3283</v>
      </c>
      <c r="F39" s="70"/>
      <c r="G39" s="70"/>
      <c r="H39" s="70"/>
      <c r="I39" s="73">
        <f t="shared" si="5"/>
        <v>2.135792003134143E-4</v>
      </c>
      <c r="J39" s="73">
        <f t="shared" si="6"/>
        <v>0.17501789549033644</v>
      </c>
      <c r="K39" s="70">
        <f t="shared" si="7"/>
        <v>489</v>
      </c>
      <c r="L39" s="74">
        <f t="shared" si="3"/>
        <v>5.6877925316608819E-4</v>
      </c>
      <c r="M39" s="71">
        <f t="shared" si="4"/>
        <v>14</v>
      </c>
    </row>
    <row r="40" spans="1:13" s="14" customFormat="1">
      <c r="A40" s="75">
        <v>41</v>
      </c>
      <c r="B40" s="72" t="s">
        <v>38</v>
      </c>
      <c r="C40" s="70">
        <v>776962</v>
      </c>
      <c r="D40" s="70">
        <v>921322</v>
      </c>
      <c r="E40" s="70">
        <v>944770</v>
      </c>
      <c r="F40" s="70"/>
      <c r="G40" s="70"/>
      <c r="H40" s="70"/>
      <c r="I40" s="73">
        <f t="shared" si="5"/>
        <v>6.1463058507494499E-2</v>
      </c>
      <c r="J40" s="73">
        <f t="shared" si="6"/>
        <v>0.21597967468164467</v>
      </c>
      <c r="K40" s="70">
        <f t="shared" si="7"/>
        <v>167808</v>
      </c>
      <c r="L40" s="74">
        <f t="shared" si="3"/>
        <v>0.1951854988042841</v>
      </c>
      <c r="M40" s="71">
        <f t="shared" si="4"/>
        <v>23448</v>
      </c>
    </row>
    <row r="41" spans="1:13">
      <c r="A41" s="75">
        <v>42</v>
      </c>
      <c r="B41" s="72" t="s">
        <v>39</v>
      </c>
      <c r="C41" s="70">
        <v>326681</v>
      </c>
      <c r="D41" s="70">
        <v>333172</v>
      </c>
      <c r="E41" s="70">
        <v>334612</v>
      </c>
      <c r="F41" s="70"/>
      <c r="G41" s="70"/>
      <c r="H41" s="70"/>
      <c r="I41" s="73">
        <f t="shared" si="5"/>
        <v>2.1768554180710383E-2</v>
      </c>
      <c r="J41" s="73">
        <f t="shared" si="6"/>
        <v>2.4277506191054881E-2</v>
      </c>
      <c r="K41" s="70">
        <f t="shared" si="7"/>
        <v>7931</v>
      </c>
      <c r="L41" s="74">
        <f t="shared" si="3"/>
        <v>9.2249248606548987E-3</v>
      </c>
      <c r="M41" s="71">
        <f t="shared" si="4"/>
        <v>1440</v>
      </c>
    </row>
    <row r="42" spans="1:13">
      <c r="A42" s="75">
        <v>43</v>
      </c>
      <c r="B42" s="72" t="s">
        <v>40</v>
      </c>
      <c r="C42" s="70">
        <v>273821</v>
      </c>
      <c r="D42" s="70">
        <v>282717</v>
      </c>
      <c r="E42" s="70">
        <v>285839</v>
      </c>
      <c r="F42" s="70"/>
      <c r="G42" s="70"/>
      <c r="H42" s="70"/>
      <c r="I42" s="73">
        <f t="shared" si="5"/>
        <v>1.8595572658661599E-2</v>
      </c>
      <c r="J42" s="73">
        <f t="shared" si="6"/>
        <v>4.3889986524043079E-2</v>
      </c>
      <c r="K42" s="70">
        <f t="shared" si="7"/>
        <v>12018</v>
      </c>
      <c r="L42" s="74">
        <f t="shared" si="3"/>
        <v>1.3978709743456131E-2</v>
      </c>
      <c r="M42" s="71">
        <f t="shared" si="4"/>
        <v>3122</v>
      </c>
    </row>
    <row r="43" spans="1:13" s="14" customFormat="1">
      <c r="A43" s="75">
        <v>45</v>
      </c>
      <c r="B43" s="72" t="s">
        <v>41</v>
      </c>
      <c r="C43" s="70">
        <v>216234</v>
      </c>
      <c r="D43" s="70">
        <v>233271</v>
      </c>
      <c r="E43" s="70">
        <v>235679</v>
      </c>
      <c r="F43" s="70"/>
      <c r="G43" s="70"/>
      <c r="H43" s="70"/>
      <c r="I43" s="73">
        <f t="shared" si="5"/>
        <v>1.5332358315767642E-2</v>
      </c>
      <c r="J43" s="73">
        <f t="shared" si="6"/>
        <v>8.992572860882192E-2</v>
      </c>
      <c r="K43" s="70">
        <f t="shared" si="7"/>
        <v>19445</v>
      </c>
      <c r="L43" s="74">
        <f t="shared" si="3"/>
        <v>2.2617408134590154E-2</v>
      </c>
      <c r="M43" s="71">
        <f t="shared" si="4"/>
        <v>2408</v>
      </c>
    </row>
    <row r="44" spans="1:13" s="14" customFormat="1">
      <c r="A44" s="75">
        <v>46</v>
      </c>
      <c r="B44" s="72" t="s">
        <v>42</v>
      </c>
      <c r="C44" s="70">
        <v>722323</v>
      </c>
      <c r="D44" s="70">
        <v>756061</v>
      </c>
      <c r="E44" s="70">
        <v>762255</v>
      </c>
      <c r="F44" s="70"/>
      <c r="G44" s="70"/>
      <c r="H44" s="70"/>
      <c r="I44" s="73">
        <f t="shared" si="5"/>
        <v>4.9589343080993491E-2</v>
      </c>
      <c r="J44" s="73">
        <f t="shared" si="6"/>
        <v>5.5282747468930103E-2</v>
      </c>
      <c r="K44" s="70">
        <f t="shared" si="7"/>
        <v>39932</v>
      </c>
      <c r="L44" s="74">
        <f t="shared" si="3"/>
        <v>4.6446816231959578E-2</v>
      </c>
      <c r="M44" s="71">
        <f t="shared" si="4"/>
        <v>6194</v>
      </c>
    </row>
    <row r="45" spans="1:13" s="14" customFormat="1">
      <c r="A45" s="75">
        <v>47</v>
      </c>
      <c r="B45" s="72" t="s">
        <v>43</v>
      </c>
      <c r="C45" s="70">
        <v>1337435</v>
      </c>
      <c r="D45" s="70">
        <v>1373489</v>
      </c>
      <c r="E45" s="70">
        <v>1376345</v>
      </c>
      <c r="F45" s="70"/>
      <c r="G45" s="70"/>
      <c r="H45" s="70"/>
      <c r="I45" s="73">
        <f t="shared" si="5"/>
        <v>8.9539648021738111E-2</v>
      </c>
      <c r="J45" s="73">
        <f t="shared" si="6"/>
        <v>2.9093002650596105E-2</v>
      </c>
      <c r="K45" s="70">
        <f t="shared" si="7"/>
        <v>38910</v>
      </c>
      <c r="L45" s="74">
        <f t="shared" si="3"/>
        <v>4.5258079224320021E-2</v>
      </c>
      <c r="M45" s="71">
        <f t="shared" si="4"/>
        <v>2856</v>
      </c>
    </row>
    <row r="46" spans="1:13">
      <c r="A46" s="75">
        <v>49</v>
      </c>
      <c r="B46" s="72" t="s">
        <v>44</v>
      </c>
      <c r="C46" s="70">
        <v>563184</v>
      </c>
      <c r="D46" s="70">
        <v>547364</v>
      </c>
      <c r="E46" s="70">
        <v>566102</v>
      </c>
      <c r="F46" s="70"/>
      <c r="G46" s="70"/>
      <c r="H46" s="70"/>
      <c r="I46" s="73">
        <f t="shared" si="5"/>
        <v>3.6828392462937697E-2</v>
      </c>
      <c r="J46" s="73">
        <f t="shared" si="6"/>
        <v>5.1812551492940138E-3</v>
      </c>
      <c r="K46" s="70">
        <f t="shared" si="7"/>
        <v>2918</v>
      </c>
      <c r="L46" s="74">
        <f t="shared" si="3"/>
        <v>3.3940651548847551E-3</v>
      </c>
      <c r="M46" s="71">
        <f t="shared" si="4"/>
        <v>18738</v>
      </c>
    </row>
    <row r="47" spans="1:13">
      <c r="A47" s="75">
        <v>50</v>
      </c>
      <c r="B47" s="72" t="s">
        <v>45</v>
      </c>
      <c r="C47" s="70">
        <v>16458</v>
      </c>
      <c r="D47" s="70">
        <v>16970</v>
      </c>
      <c r="E47" s="70">
        <v>16222</v>
      </c>
      <c r="F47" s="70"/>
      <c r="G47" s="70"/>
      <c r="H47" s="70"/>
      <c r="I47" s="73">
        <f t="shared" si="5"/>
        <v>1.0553401728553783E-3</v>
      </c>
      <c r="J47" s="73">
        <f t="shared" si="6"/>
        <v>-1.4339530927208652E-2</v>
      </c>
      <c r="K47" s="70">
        <f t="shared" si="7"/>
        <v>-236</v>
      </c>
      <c r="L47" s="74">
        <f t="shared" si="3"/>
        <v>-2.7450287064866426E-4</v>
      </c>
      <c r="M47" s="71">
        <f t="shared" si="4"/>
        <v>-748</v>
      </c>
    </row>
    <row r="48" spans="1:13">
      <c r="A48" s="75">
        <v>51</v>
      </c>
      <c r="B48" s="72" t="s">
        <v>46</v>
      </c>
      <c r="C48" s="70">
        <v>29571</v>
      </c>
      <c r="D48" s="70">
        <v>29050</v>
      </c>
      <c r="E48" s="70">
        <v>28978</v>
      </c>
      <c r="F48" s="70"/>
      <c r="G48" s="70"/>
      <c r="H48" s="70"/>
      <c r="I48" s="73">
        <f t="shared" si="5"/>
        <v>1.8851958777587937E-3</v>
      </c>
      <c r="J48" s="73">
        <f t="shared" si="6"/>
        <v>-2.0053430726049169E-2</v>
      </c>
      <c r="K48" s="70">
        <f t="shared" si="7"/>
        <v>-593</v>
      </c>
      <c r="L48" s="74">
        <f t="shared" si="3"/>
        <v>-6.8974661989261823E-4</v>
      </c>
      <c r="M48" s="71">
        <f t="shared" si="4"/>
        <v>-72</v>
      </c>
    </row>
    <row r="49" spans="1:13">
      <c r="A49" s="75">
        <v>52</v>
      </c>
      <c r="B49" s="72" t="s">
        <v>47</v>
      </c>
      <c r="C49" s="70">
        <v>262338</v>
      </c>
      <c r="D49" s="70">
        <v>278261</v>
      </c>
      <c r="E49" s="70">
        <v>280284</v>
      </c>
      <c r="F49" s="70"/>
      <c r="G49" s="70"/>
      <c r="H49" s="70"/>
      <c r="I49" s="73">
        <f t="shared" si="5"/>
        <v>1.8234185982529703E-2</v>
      </c>
      <c r="J49" s="73">
        <f t="shared" si="6"/>
        <v>6.8407931752167056E-2</v>
      </c>
      <c r="K49" s="70">
        <f t="shared" si="7"/>
        <v>17946</v>
      </c>
      <c r="L49" s="74">
        <f t="shared" si="3"/>
        <v>2.087384964686834E-2</v>
      </c>
      <c r="M49" s="71">
        <f t="shared" si="4"/>
        <v>2023</v>
      </c>
    </row>
    <row r="50" spans="1:13">
      <c r="A50" s="75">
        <v>53</v>
      </c>
      <c r="B50" s="72" t="s">
        <v>48</v>
      </c>
      <c r="C50" s="70">
        <v>49254</v>
      </c>
      <c r="D50" s="70">
        <v>63581</v>
      </c>
      <c r="E50" s="70">
        <v>65646</v>
      </c>
      <c r="F50" s="70"/>
      <c r="G50" s="70"/>
      <c r="H50" s="70"/>
      <c r="I50" s="73">
        <f t="shared" si="5"/>
        <v>4.270673220765883E-3</v>
      </c>
      <c r="J50" s="73">
        <f t="shared" si="6"/>
        <v>0.33280545742477768</v>
      </c>
      <c r="K50" s="70">
        <f t="shared" si="7"/>
        <v>16392</v>
      </c>
      <c r="L50" s="74">
        <f t="shared" si="3"/>
        <v>1.9066318032512308E-2</v>
      </c>
      <c r="M50" s="71">
        <f t="shared" si="4"/>
        <v>2065</v>
      </c>
    </row>
    <row r="51" spans="1:13" s="14" customFormat="1">
      <c r="A51" s="75">
        <v>55</v>
      </c>
      <c r="B51" s="72" t="s">
        <v>49</v>
      </c>
      <c r="C51" s="70">
        <v>373373</v>
      </c>
      <c r="D51" s="70">
        <v>320103</v>
      </c>
      <c r="E51" s="70">
        <v>320370</v>
      </c>
      <c r="F51" s="70"/>
      <c r="G51" s="70"/>
      <c r="H51" s="70"/>
      <c r="I51" s="73">
        <f t="shared" si="5"/>
        <v>2.0842025100337662E-2</v>
      </c>
      <c r="J51" s="73">
        <f t="shared" si="6"/>
        <v>-0.14195723847198377</v>
      </c>
      <c r="K51" s="70">
        <f t="shared" si="7"/>
        <v>-53003</v>
      </c>
      <c r="L51" s="74">
        <f t="shared" si="3"/>
        <v>-6.1650320563521828E-2</v>
      </c>
      <c r="M51" s="71">
        <f t="shared" si="4"/>
        <v>267</v>
      </c>
    </row>
    <row r="52" spans="1:13" s="14" customFormat="1">
      <c r="A52" s="75">
        <v>56</v>
      </c>
      <c r="B52" s="72" t="s">
        <v>50</v>
      </c>
      <c r="C52" s="70">
        <v>707247</v>
      </c>
      <c r="D52" s="70">
        <v>663325</v>
      </c>
      <c r="E52" s="70">
        <v>659518</v>
      </c>
      <c r="F52" s="70"/>
      <c r="G52" s="70"/>
      <c r="H52" s="70"/>
      <c r="I52" s="73">
        <f t="shared" si="5"/>
        <v>4.2905673783826495E-2</v>
      </c>
      <c r="J52" s="73">
        <f t="shared" si="6"/>
        <v>-6.7485616764722936E-2</v>
      </c>
      <c r="K52" s="70">
        <f t="shared" si="7"/>
        <v>-47729</v>
      </c>
      <c r="L52" s="74">
        <f t="shared" si="3"/>
        <v>-5.5515879293178368E-2</v>
      </c>
      <c r="M52" s="71">
        <f t="shared" si="4"/>
        <v>-3807</v>
      </c>
    </row>
    <row r="53" spans="1:13">
      <c r="A53" s="75">
        <v>58</v>
      </c>
      <c r="B53" s="72" t="s">
        <v>51</v>
      </c>
      <c r="C53" s="70">
        <v>24188</v>
      </c>
      <c r="D53" s="70">
        <v>22989</v>
      </c>
      <c r="E53" s="70">
        <v>23321</v>
      </c>
      <c r="F53" s="70"/>
      <c r="G53" s="70"/>
      <c r="H53" s="70"/>
      <c r="I53" s="73">
        <f t="shared" si="5"/>
        <v>1.5171734786808208E-3</v>
      </c>
      <c r="J53" s="73">
        <f t="shared" si="6"/>
        <v>-3.5844220274516288E-2</v>
      </c>
      <c r="K53" s="70">
        <f t="shared" si="7"/>
        <v>-867</v>
      </c>
      <c r="L53" s="74">
        <f t="shared" si="3"/>
        <v>-1.0084491053067453E-3</v>
      </c>
      <c r="M53" s="71">
        <f t="shared" si="4"/>
        <v>332</v>
      </c>
    </row>
    <row r="54" spans="1:13">
      <c r="A54" s="75">
        <v>59</v>
      </c>
      <c r="B54" s="72" t="s">
        <v>52</v>
      </c>
      <c r="C54" s="70">
        <v>21625</v>
      </c>
      <c r="D54" s="70">
        <v>21673</v>
      </c>
      <c r="E54" s="70">
        <v>22225</v>
      </c>
      <c r="F54" s="70"/>
      <c r="G54" s="70"/>
      <c r="H54" s="70"/>
      <c r="I54" s="73">
        <f t="shared" si="5"/>
        <v>1.4458719850641588E-3</v>
      </c>
      <c r="J54" s="73">
        <f t="shared" si="6"/>
        <v>2.7745664739884393E-2</v>
      </c>
      <c r="K54" s="70">
        <f t="shared" si="7"/>
        <v>600</v>
      </c>
      <c r="L54" s="74">
        <f t="shared" si="3"/>
        <v>6.9788865419151923E-4</v>
      </c>
      <c r="M54" s="71">
        <f t="shared" si="4"/>
        <v>552</v>
      </c>
    </row>
    <row r="55" spans="1:13">
      <c r="A55" s="75">
        <v>60</v>
      </c>
      <c r="B55" s="72" t="s">
        <v>53</v>
      </c>
      <c r="C55" s="70">
        <v>9745</v>
      </c>
      <c r="D55" s="70">
        <v>9832</v>
      </c>
      <c r="E55" s="70">
        <v>10012</v>
      </c>
      <c r="F55" s="70"/>
      <c r="G55" s="70"/>
      <c r="H55" s="70"/>
      <c r="I55" s="73">
        <f t="shared" si="5"/>
        <v>6.5134174643250201E-4</v>
      </c>
      <c r="J55" s="73">
        <f t="shared" si="6"/>
        <v>2.7398665982555158E-2</v>
      </c>
      <c r="K55" s="70">
        <f t="shared" si="7"/>
        <v>267</v>
      </c>
      <c r="L55" s="74">
        <f t="shared" si="3"/>
        <v>3.1056045111522605E-4</v>
      </c>
      <c r="M55" s="71">
        <f t="shared" si="4"/>
        <v>180</v>
      </c>
    </row>
    <row r="56" spans="1:13">
      <c r="A56" s="75">
        <v>61</v>
      </c>
      <c r="B56" s="72" t="s">
        <v>54</v>
      </c>
      <c r="C56" s="70">
        <v>25718</v>
      </c>
      <c r="D56" s="70">
        <v>25379</v>
      </c>
      <c r="E56" s="70">
        <v>26001</v>
      </c>
      <c r="F56" s="70"/>
      <c r="G56" s="70"/>
      <c r="H56" s="70"/>
      <c r="I56" s="73">
        <f t="shared" si="5"/>
        <v>1.691523846283608E-3</v>
      </c>
      <c r="J56" s="73">
        <f t="shared" si="6"/>
        <v>1.1003966093786453E-2</v>
      </c>
      <c r="K56" s="70">
        <f t="shared" si="7"/>
        <v>283</v>
      </c>
      <c r="L56" s="74">
        <f t="shared" si="3"/>
        <v>3.2917081522699994E-4</v>
      </c>
      <c r="M56" s="71">
        <f t="shared" si="4"/>
        <v>622</v>
      </c>
    </row>
    <row r="57" spans="1:13">
      <c r="A57" s="75">
        <v>62</v>
      </c>
      <c r="B57" s="72" t="s">
        <v>55</v>
      </c>
      <c r="C57" s="70">
        <v>96081</v>
      </c>
      <c r="D57" s="70">
        <v>110132</v>
      </c>
      <c r="E57" s="70">
        <v>111757</v>
      </c>
      <c r="F57" s="70"/>
      <c r="G57" s="70"/>
      <c r="H57" s="70"/>
      <c r="I57" s="73">
        <f t="shared" si="5"/>
        <v>7.2704753851435405E-3</v>
      </c>
      <c r="J57" s="73">
        <f t="shared" si="6"/>
        <v>0.16315400547454753</v>
      </c>
      <c r="K57" s="70">
        <f t="shared" si="7"/>
        <v>15676</v>
      </c>
      <c r="L57" s="74">
        <f t="shared" si="3"/>
        <v>1.8233504238510428E-2</v>
      </c>
      <c r="M57" s="71">
        <f t="shared" si="4"/>
        <v>1625</v>
      </c>
    </row>
    <row r="58" spans="1:13">
      <c r="A58" s="75">
        <v>63</v>
      </c>
      <c r="B58" s="72" t="s">
        <v>56</v>
      </c>
      <c r="C58" s="70">
        <v>43225</v>
      </c>
      <c r="D58" s="70">
        <v>36688</v>
      </c>
      <c r="E58" s="70">
        <v>35080</v>
      </c>
      <c r="F58" s="70"/>
      <c r="G58" s="70"/>
      <c r="H58" s="70"/>
      <c r="I58" s="73">
        <f t="shared" si="5"/>
        <v>2.2821682445917069E-3</v>
      </c>
      <c r="J58" s="73">
        <f t="shared" si="6"/>
        <v>-0.18843262001156738</v>
      </c>
      <c r="K58" s="70">
        <f t="shared" si="7"/>
        <v>-8145</v>
      </c>
      <c r="L58" s="74">
        <f t="shared" si="3"/>
        <v>-9.4738384806498741E-3</v>
      </c>
      <c r="M58" s="71">
        <f t="shared" si="4"/>
        <v>-1608</v>
      </c>
    </row>
    <row r="59" spans="1:13">
      <c r="A59" s="75">
        <v>64</v>
      </c>
      <c r="B59" s="72" t="s">
        <v>57</v>
      </c>
      <c r="C59" s="70">
        <v>86038</v>
      </c>
      <c r="D59" s="70">
        <v>86010</v>
      </c>
      <c r="E59" s="70">
        <v>86044</v>
      </c>
      <c r="F59" s="70"/>
      <c r="G59" s="70"/>
      <c r="H59" s="70"/>
      <c r="I59" s="73">
        <f t="shared" si="5"/>
        <v>5.5976876977665005E-3</v>
      </c>
      <c r="J59" s="73">
        <f t="shared" si="6"/>
        <v>6.9736628001580695E-5</v>
      </c>
      <c r="K59" s="70">
        <f t="shared" si="7"/>
        <v>6</v>
      </c>
      <c r="L59" s="74">
        <f t="shared" si="3"/>
        <v>6.9788865419151924E-6</v>
      </c>
      <c r="M59" s="71">
        <f t="shared" si="4"/>
        <v>34</v>
      </c>
    </row>
    <row r="60" spans="1:13">
      <c r="A60" s="75">
        <v>65</v>
      </c>
      <c r="B60" s="72" t="s">
        <v>58</v>
      </c>
      <c r="C60" s="70">
        <v>22684</v>
      </c>
      <c r="D60" s="70">
        <v>23128</v>
      </c>
      <c r="E60" s="70">
        <v>23244</v>
      </c>
      <c r="F60" s="70"/>
      <c r="G60" s="70"/>
      <c r="H60" s="70"/>
      <c r="I60" s="73">
        <f t="shared" si="5"/>
        <v>1.5121641584176064E-3</v>
      </c>
      <c r="J60" s="73">
        <f t="shared" si="6"/>
        <v>2.4687004055722096E-2</v>
      </c>
      <c r="K60" s="70">
        <f t="shared" si="7"/>
        <v>560</v>
      </c>
      <c r="L60" s="74">
        <f t="shared" si="3"/>
        <v>6.5136274391208466E-4</v>
      </c>
      <c r="M60" s="71">
        <f t="shared" si="4"/>
        <v>116</v>
      </c>
    </row>
    <row r="61" spans="1:13">
      <c r="A61" s="75">
        <v>66</v>
      </c>
      <c r="B61" s="72" t="s">
        <v>59</v>
      </c>
      <c r="C61" s="70">
        <v>50081</v>
      </c>
      <c r="D61" s="70">
        <v>52672</v>
      </c>
      <c r="E61" s="70">
        <v>52917</v>
      </c>
      <c r="F61" s="70"/>
      <c r="G61" s="70"/>
      <c r="H61" s="70"/>
      <c r="I61" s="73">
        <f t="shared" si="5"/>
        <v>3.4425740307599587E-3</v>
      </c>
      <c r="J61" s="73">
        <f t="shared" si="6"/>
        <v>5.6628262215211354E-2</v>
      </c>
      <c r="K61" s="70">
        <f t="shared" si="7"/>
        <v>2836</v>
      </c>
      <c r="L61" s="74">
        <f t="shared" si="3"/>
        <v>3.2986870388119144E-3</v>
      </c>
      <c r="M61" s="71">
        <f t="shared" si="4"/>
        <v>245</v>
      </c>
    </row>
    <row r="62" spans="1:13">
      <c r="A62" s="75">
        <v>68</v>
      </c>
      <c r="B62" s="72" t="s">
        <v>60</v>
      </c>
      <c r="C62" s="70">
        <v>137481</v>
      </c>
      <c r="D62" s="70">
        <v>156190</v>
      </c>
      <c r="E62" s="70">
        <v>157241</v>
      </c>
      <c r="F62" s="70"/>
      <c r="G62" s="70"/>
      <c r="H62" s="70"/>
      <c r="I62" s="73">
        <f t="shared" si="5"/>
        <v>1.0229487370235022E-2</v>
      </c>
      <c r="J62" s="73">
        <f t="shared" si="6"/>
        <v>0.14372895163695348</v>
      </c>
      <c r="K62" s="70">
        <f t="shared" si="7"/>
        <v>19760</v>
      </c>
      <c r="L62" s="74">
        <f t="shared" si="3"/>
        <v>2.2983799678040699E-2</v>
      </c>
      <c r="M62" s="71">
        <f t="shared" si="4"/>
        <v>1051</v>
      </c>
    </row>
    <row r="63" spans="1:13">
      <c r="A63" s="75">
        <v>69</v>
      </c>
      <c r="B63" s="72" t="s">
        <v>61</v>
      </c>
      <c r="C63" s="70">
        <v>152589</v>
      </c>
      <c r="D63" s="70">
        <v>158949</v>
      </c>
      <c r="E63" s="70">
        <v>159509</v>
      </c>
      <c r="F63" s="70"/>
      <c r="G63" s="70"/>
      <c r="H63" s="70"/>
      <c r="I63" s="73">
        <f t="shared" si="5"/>
        <v>1.0377034621624247E-2</v>
      </c>
      <c r="J63" s="73">
        <f t="shared" si="6"/>
        <v>4.5350582283126571E-2</v>
      </c>
      <c r="K63" s="70">
        <f t="shared" si="7"/>
        <v>6920</v>
      </c>
      <c r="L63" s="74">
        <f t="shared" si="3"/>
        <v>8.0489824783421884E-3</v>
      </c>
      <c r="M63" s="71">
        <f t="shared" si="4"/>
        <v>560</v>
      </c>
    </row>
    <row r="64" spans="1:13">
      <c r="A64" s="75">
        <v>70</v>
      </c>
      <c r="B64" s="72" t="s">
        <v>62</v>
      </c>
      <c r="C64" s="70">
        <v>211576</v>
      </c>
      <c r="D64" s="70">
        <v>212849</v>
      </c>
      <c r="E64" s="70">
        <v>217511</v>
      </c>
      <c r="F64" s="70"/>
      <c r="G64" s="70"/>
      <c r="H64" s="70"/>
      <c r="I64" s="73">
        <f t="shared" si="5"/>
        <v>1.41504189580783E-2</v>
      </c>
      <c r="J64" s="73">
        <f t="shared" si="6"/>
        <v>2.8051385790448823E-2</v>
      </c>
      <c r="K64" s="70">
        <f t="shared" si="7"/>
        <v>5935</v>
      </c>
      <c r="L64" s="74">
        <f t="shared" si="3"/>
        <v>6.9032819377111117E-3</v>
      </c>
      <c r="M64" s="71">
        <f t="shared" si="4"/>
        <v>4662</v>
      </c>
    </row>
    <row r="65" spans="1:13">
      <c r="A65" s="75">
        <v>71</v>
      </c>
      <c r="B65" s="72" t="s">
        <v>63</v>
      </c>
      <c r="C65" s="70">
        <v>147356</v>
      </c>
      <c r="D65" s="70">
        <v>154754</v>
      </c>
      <c r="E65" s="70">
        <v>161874</v>
      </c>
      <c r="F65" s="70"/>
      <c r="G65" s="70"/>
      <c r="H65" s="70"/>
      <c r="I65" s="73">
        <f t="shared" si="5"/>
        <v>1.0530892315422974E-2</v>
      </c>
      <c r="J65" s="73">
        <f t="shared" si="6"/>
        <v>9.852330410706045E-2</v>
      </c>
      <c r="K65" s="70">
        <f t="shared" si="7"/>
        <v>14518</v>
      </c>
      <c r="L65" s="74">
        <f t="shared" si="3"/>
        <v>1.6886579135920794E-2</v>
      </c>
      <c r="M65" s="71">
        <f t="shared" si="4"/>
        <v>7120</v>
      </c>
    </row>
    <row r="66" spans="1:13">
      <c r="A66" s="75">
        <v>72</v>
      </c>
      <c r="B66" s="72" t="s">
        <v>64</v>
      </c>
      <c r="C66" s="70">
        <v>13840</v>
      </c>
      <c r="D66" s="70">
        <v>15050</v>
      </c>
      <c r="E66" s="70">
        <v>15522</v>
      </c>
      <c r="F66" s="70"/>
      <c r="G66" s="70"/>
      <c r="H66" s="70"/>
      <c r="I66" s="73">
        <f t="shared" si="5"/>
        <v>1.0098008977352472E-3</v>
      </c>
      <c r="J66" s="73">
        <f t="shared" si="6"/>
        <v>0.12153179190751445</v>
      </c>
      <c r="K66" s="70">
        <f t="shared" si="7"/>
        <v>1682</v>
      </c>
      <c r="L66" s="74">
        <f t="shared" si="3"/>
        <v>1.9564145272502258E-3</v>
      </c>
      <c r="M66" s="71">
        <f t="shared" si="4"/>
        <v>472</v>
      </c>
    </row>
    <row r="67" spans="1:13">
      <c r="A67" s="75">
        <v>73</v>
      </c>
      <c r="B67" s="72" t="s">
        <v>65</v>
      </c>
      <c r="C67" s="70">
        <v>58706</v>
      </c>
      <c r="D67" s="70">
        <v>54435</v>
      </c>
      <c r="E67" s="70">
        <v>54815</v>
      </c>
      <c r="F67" s="70"/>
      <c r="G67" s="70"/>
      <c r="H67" s="70"/>
      <c r="I67" s="73">
        <f t="shared" ref="I67:I92" si="8">E67/$E$92</f>
        <v>3.566050522442828E-3</v>
      </c>
      <c r="J67" s="73">
        <f t="shared" ref="J67:J92" si="9">(E67-C67)/C67</f>
        <v>-6.6279426293734886E-2</v>
      </c>
      <c r="K67" s="70">
        <f t="shared" ref="K67:K92" si="10">E67-C67</f>
        <v>-3891</v>
      </c>
      <c r="L67" s="74">
        <f t="shared" si="3"/>
        <v>-4.5258079224320021E-3</v>
      </c>
      <c r="M67" s="71">
        <f t="shared" si="4"/>
        <v>380</v>
      </c>
    </row>
    <row r="68" spans="1:13">
      <c r="A68" s="75">
        <v>74</v>
      </c>
      <c r="B68" s="72" t="s">
        <v>66</v>
      </c>
      <c r="C68" s="70">
        <v>45475</v>
      </c>
      <c r="D68" s="70">
        <v>47135</v>
      </c>
      <c r="E68" s="70">
        <v>48208</v>
      </c>
      <c r="F68" s="70"/>
      <c r="G68" s="70"/>
      <c r="H68" s="70"/>
      <c r="I68" s="73">
        <f t="shared" si="8"/>
        <v>3.1362248214161061E-3</v>
      </c>
      <c r="J68" s="73">
        <f t="shared" si="9"/>
        <v>6.0098955470038483E-2</v>
      </c>
      <c r="K68" s="70">
        <f t="shared" si="10"/>
        <v>2733</v>
      </c>
      <c r="L68" s="74">
        <f t="shared" ref="L68:L92" si="11">K68/$K$92</f>
        <v>3.1788828198423703E-3</v>
      </c>
      <c r="M68" s="71">
        <f t="shared" ref="M68:M92" si="12">E68-D68</f>
        <v>1073</v>
      </c>
    </row>
    <row r="69" spans="1:13">
      <c r="A69" s="75">
        <v>75</v>
      </c>
      <c r="B69" s="72" t="s">
        <v>67</v>
      </c>
      <c r="C69" s="70">
        <v>8382</v>
      </c>
      <c r="D69" s="70">
        <v>9249</v>
      </c>
      <c r="E69" s="70">
        <v>9455</v>
      </c>
      <c r="F69" s="70"/>
      <c r="G69" s="70"/>
      <c r="H69" s="70"/>
      <c r="I69" s="73">
        <f t="shared" si="8"/>
        <v>6.1510549465834056E-4</v>
      </c>
      <c r="J69" s="73">
        <f t="shared" si="9"/>
        <v>0.12801240753996659</v>
      </c>
      <c r="K69" s="70">
        <f t="shared" si="10"/>
        <v>1073</v>
      </c>
      <c r="L69" s="74">
        <f t="shared" si="11"/>
        <v>1.2480575432458336E-3</v>
      </c>
      <c r="M69" s="71">
        <f t="shared" si="12"/>
        <v>206</v>
      </c>
    </row>
    <row r="70" spans="1:13">
      <c r="A70" s="75">
        <v>77</v>
      </c>
      <c r="B70" s="72" t="s">
        <v>68</v>
      </c>
      <c r="C70" s="70">
        <v>25988</v>
      </c>
      <c r="D70" s="70">
        <v>27824</v>
      </c>
      <c r="E70" s="70">
        <v>28029</v>
      </c>
      <c r="F70" s="70"/>
      <c r="G70" s="70"/>
      <c r="H70" s="70"/>
      <c r="I70" s="73">
        <f t="shared" si="8"/>
        <v>1.8234576319173591E-3</v>
      </c>
      <c r="J70" s="73">
        <f t="shared" si="9"/>
        <v>7.8536247498845621E-2</v>
      </c>
      <c r="K70" s="70">
        <f t="shared" si="10"/>
        <v>2041</v>
      </c>
      <c r="L70" s="74">
        <f t="shared" si="11"/>
        <v>2.3739845720081513E-3</v>
      </c>
      <c r="M70" s="71">
        <f t="shared" si="12"/>
        <v>205</v>
      </c>
    </row>
    <row r="71" spans="1:13">
      <c r="A71" s="75">
        <v>78</v>
      </c>
      <c r="B71" s="72" t="s">
        <v>69</v>
      </c>
      <c r="C71" s="70">
        <v>69607</v>
      </c>
      <c r="D71" s="70">
        <v>74079</v>
      </c>
      <c r="E71" s="70">
        <v>75501</v>
      </c>
      <c r="F71" s="70"/>
      <c r="G71" s="70"/>
      <c r="H71" s="70"/>
      <c r="I71" s="73">
        <f t="shared" si="8"/>
        <v>4.9118011583500132E-3</v>
      </c>
      <c r="J71" s="73">
        <f t="shared" si="9"/>
        <v>8.4675391842774436E-2</v>
      </c>
      <c r="K71" s="70">
        <f t="shared" si="10"/>
        <v>5894</v>
      </c>
      <c r="L71" s="74">
        <f t="shared" si="11"/>
        <v>6.8555928796746905E-3</v>
      </c>
      <c r="M71" s="71">
        <f t="shared" si="12"/>
        <v>1422</v>
      </c>
    </row>
    <row r="72" spans="1:13">
      <c r="A72" s="75">
        <v>79</v>
      </c>
      <c r="B72" s="72" t="s">
        <v>70</v>
      </c>
      <c r="C72" s="70">
        <v>59061</v>
      </c>
      <c r="D72" s="70">
        <v>51645</v>
      </c>
      <c r="E72" s="70">
        <v>50225</v>
      </c>
      <c r="F72" s="70"/>
      <c r="G72" s="70"/>
      <c r="H72" s="70"/>
      <c r="I72" s="73">
        <f t="shared" si="8"/>
        <v>3.267442989869398E-3</v>
      </c>
      <c r="J72" s="73">
        <f t="shared" si="9"/>
        <v>-0.14960803237330894</v>
      </c>
      <c r="K72" s="70">
        <f t="shared" si="10"/>
        <v>-8836</v>
      </c>
      <c r="L72" s="74">
        <f t="shared" si="11"/>
        <v>-1.0277573580727107E-2</v>
      </c>
      <c r="M72" s="71">
        <f t="shared" si="12"/>
        <v>-1420</v>
      </c>
    </row>
    <row r="73" spans="1:13">
      <c r="A73" s="75">
        <v>80</v>
      </c>
      <c r="B73" s="72" t="s">
        <v>71</v>
      </c>
      <c r="C73" s="70">
        <v>322324</v>
      </c>
      <c r="D73" s="70">
        <v>266771</v>
      </c>
      <c r="E73" s="70">
        <v>266994</v>
      </c>
      <c r="F73" s="70"/>
      <c r="G73" s="70"/>
      <c r="H73" s="70"/>
      <c r="I73" s="73">
        <f t="shared" si="8"/>
        <v>1.736959031632036E-2</v>
      </c>
      <c r="J73" s="73">
        <f t="shared" si="9"/>
        <v>-0.17165957235576626</v>
      </c>
      <c r="K73" s="70">
        <f t="shared" si="10"/>
        <v>-55330</v>
      </c>
      <c r="L73" s="74">
        <f t="shared" si="11"/>
        <v>-6.4356965394027937E-2</v>
      </c>
      <c r="M73" s="71">
        <f t="shared" si="12"/>
        <v>223</v>
      </c>
    </row>
    <row r="74" spans="1:13" s="14" customFormat="1">
      <c r="A74" s="75">
        <v>81</v>
      </c>
      <c r="B74" s="72" t="s">
        <v>72</v>
      </c>
      <c r="C74" s="70">
        <v>645898</v>
      </c>
      <c r="D74" s="70">
        <v>559861</v>
      </c>
      <c r="E74" s="70">
        <v>604955</v>
      </c>
      <c r="F74" s="70"/>
      <c r="G74" s="70"/>
      <c r="H74" s="70"/>
      <c r="I74" s="73">
        <f t="shared" si="8"/>
        <v>3.9356017400426914E-2</v>
      </c>
      <c r="J74" s="73">
        <f t="shared" si="9"/>
        <v>-6.3389265797385963E-2</v>
      </c>
      <c r="K74" s="70">
        <f t="shared" si="10"/>
        <v>-40943</v>
      </c>
      <c r="L74" s="74">
        <f t="shared" si="11"/>
        <v>-4.7622758614272287E-2</v>
      </c>
      <c r="M74" s="71">
        <f t="shared" si="12"/>
        <v>45094</v>
      </c>
    </row>
    <row r="75" spans="1:13" s="14" customFormat="1">
      <c r="A75" s="75">
        <v>82</v>
      </c>
      <c r="B75" s="72" t="s">
        <v>73</v>
      </c>
      <c r="C75" s="70">
        <v>444666</v>
      </c>
      <c r="D75" s="70">
        <v>459085</v>
      </c>
      <c r="E75" s="70">
        <v>494128</v>
      </c>
      <c r="F75" s="70"/>
      <c r="G75" s="70"/>
      <c r="H75" s="70"/>
      <c r="I75" s="73">
        <f t="shared" si="8"/>
        <v>3.2146044195085828E-2</v>
      </c>
      <c r="J75" s="73">
        <f t="shared" si="9"/>
        <v>0.11123404982616165</v>
      </c>
      <c r="K75" s="70">
        <f t="shared" si="10"/>
        <v>49462</v>
      </c>
      <c r="L75" s="74">
        <f t="shared" si="11"/>
        <v>5.7531614356034877E-2</v>
      </c>
      <c r="M75" s="71">
        <f t="shared" si="12"/>
        <v>35043</v>
      </c>
    </row>
    <row r="76" spans="1:13">
      <c r="A76" s="75">
        <v>84</v>
      </c>
      <c r="B76" s="72" t="s">
        <v>74</v>
      </c>
      <c r="C76" s="70">
        <v>219123</v>
      </c>
      <c r="D76" s="70">
        <v>250389</v>
      </c>
      <c r="E76" s="70">
        <v>260983</v>
      </c>
      <c r="F76" s="70"/>
      <c r="G76" s="70"/>
      <c r="H76" s="70"/>
      <c r="I76" s="73">
        <f t="shared" si="8"/>
        <v>1.6978538055253064E-2</v>
      </c>
      <c r="J76" s="73">
        <f t="shared" si="9"/>
        <v>0.19103425929728965</v>
      </c>
      <c r="K76" s="70">
        <f t="shared" si="10"/>
        <v>41860</v>
      </c>
      <c r="L76" s="74">
        <f t="shared" si="11"/>
        <v>4.8689365107428328E-2</v>
      </c>
      <c r="M76" s="71">
        <f t="shared" si="12"/>
        <v>10594</v>
      </c>
    </row>
    <row r="77" spans="1:13">
      <c r="A77" s="75">
        <v>85</v>
      </c>
      <c r="B77" s="72" t="s">
        <v>75</v>
      </c>
      <c r="C77" s="70">
        <v>616944</v>
      </c>
      <c r="D77" s="70">
        <v>551969</v>
      </c>
      <c r="E77" s="70">
        <v>606123</v>
      </c>
      <c r="F77" s="70"/>
      <c r="G77" s="70"/>
      <c r="H77" s="70"/>
      <c r="I77" s="73">
        <f t="shared" si="8"/>
        <v>3.9432002933770215E-2</v>
      </c>
      <c r="J77" s="73">
        <f t="shared" si="9"/>
        <v>-1.7539679452267955E-2</v>
      </c>
      <c r="K77" s="70">
        <f t="shared" si="10"/>
        <v>-10821</v>
      </c>
      <c r="L77" s="74">
        <f t="shared" si="11"/>
        <v>-1.2586421878344049E-2</v>
      </c>
      <c r="M77" s="71">
        <f t="shared" si="12"/>
        <v>54154</v>
      </c>
    </row>
    <row r="78" spans="1:13">
      <c r="A78" s="75">
        <v>86</v>
      </c>
      <c r="B78" s="72" t="s">
        <v>76</v>
      </c>
      <c r="C78" s="70">
        <v>543137</v>
      </c>
      <c r="D78" s="70">
        <v>686985</v>
      </c>
      <c r="E78" s="70">
        <v>810066</v>
      </c>
      <c r="F78" s="70"/>
      <c r="G78" s="70"/>
      <c r="H78" s="70"/>
      <c r="I78" s="73">
        <f t="shared" si="8"/>
        <v>5.2699740627805747E-2</v>
      </c>
      <c r="J78" s="73">
        <f t="shared" si="9"/>
        <v>0.49145795627990729</v>
      </c>
      <c r="K78" s="70">
        <f t="shared" si="10"/>
        <v>266929</v>
      </c>
      <c r="L78" s="74">
        <f t="shared" si="11"/>
        <v>0.3104778676244801</v>
      </c>
      <c r="M78" s="71">
        <f t="shared" si="12"/>
        <v>123081</v>
      </c>
    </row>
    <row r="79" spans="1:13">
      <c r="A79" s="75">
        <v>87</v>
      </c>
      <c r="B79" s="72" t="s">
        <v>77</v>
      </c>
      <c r="C79" s="70">
        <v>34401</v>
      </c>
      <c r="D79" s="70">
        <v>40846</v>
      </c>
      <c r="E79" s="70">
        <v>47631</v>
      </c>
      <c r="F79" s="70"/>
      <c r="G79" s="70"/>
      <c r="H79" s="70"/>
      <c r="I79" s="73">
        <f t="shared" si="8"/>
        <v>3.0986874474956553E-3</v>
      </c>
      <c r="J79" s="73">
        <f t="shared" si="9"/>
        <v>0.38458184355105957</v>
      </c>
      <c r="K79" s="70">
        <f t="shared" si="10"/>
        <v>13230</v>
      </c>
      <c r="L79" s="74">
        <f t="shared" si="11"/>
        <v>1.5388444824922999E-2</v>
      </c>
      <c r="M79" s="71">
        <f t="shared" si="12"/>
        <v>6785</v>
      </c>
    </row>
    <row r="80" spans="1:13">
      <c r="A80" s="75">
        <v>88</v>
      </c>
      <c r="B80" s="72" t="s">
        <v>78</v>
      </c>
      <c r="C80" s="70">
        <v>58778</v>
      </c>
      <c r="D80" s="70">
        <v>61923</v>
      </c>
      <c r="E80" s="70">
        <v>63709</v>
      </c>
      <c r="F80" s="70"/>
      <c r="G80" s="70"/>
      <c r="H80" s="70"/>
      <c r="I80" s="73">
        <f t="shared" si="8"/>
        <v>4.1446595408977495E-3</v>
      </c>
      <c r="J80" s="73">
        <f t="shared" si="9"/>
        <v>8.3891932355643267E-2</v>
      </c>
      <c r="K80" s="70">
        <f t="shared" si="10"/>
        <v>4931</v>
      </c>
      <c r="L80" s="74">
        <f t="shared" si="11"/>
        <v>5.735481589697302E-3</v>
      </c>
      <c r="M80" s="71">
        <f t="shared" si="12"/>
        <v>1786</v>
      </c>
    </row>
    <row r="81" spans="1:13">
      <c r="A81" s="75">
        <v>90</v>
      </c>
      <c r="B81" s="72" t="s">
        <v>79</v>
      </c>
      <c r="C81" s="70">
        <v>14430</v>
      </c>
      <c r="D81" s="70">
        <v>12787</v>
      </c>
      <c r="E81" s="70">
        <v>12779</v>
      </c>
      <c r="F81" s="70"/>
      <c r="G81" s="70"/>
      <c r="H81" s="70"/>
      <c r="I81" s="73">
        <f t="shared" si="8"/>
        <v>8.3135199537164831E-4</v>
      </c>
      <c r="J81" s="73">
        <f t="shared" si="9"/>
        <v>-0.11441441441441441</v>
      </c>
      <c r="K81" s="70">
        <f t="shared" si="10"/>
        <v>-1651</v>
      </c>
      <c r="L81" s="74">
        <f t="shared" si="11"/>
        <v>-1.9203569467836639E-3</v>
      </c>
      <c r="M81" s="71">
        <f t="shared" si="12"/>
        <v>-8</v>
      </c>
    </row>
    <row r="82" spans="1:13">
      <c r="A82" s="75">
        <v>91</v>
      </c>
      <c r="B82" s="72" t="s">
        <v>80</v>
      </c>
      <c r="C82" s="70">
        <v>3795</v>
      </c>
      <c r="D82" s="70">
        <v>4362</v>
      </c>
      <c r="E82" s="70">
        <v>4677</v>
      </c>
      <c r="F82" s="70"/>
      <c r="G82" s="70"/>
      <c r="H82" s="70"/>
      <c r="I82" s="73">
        <f t="shared" si="8"/>
        <v>3.0426741390978941E-4</v>
      </c>
      <c r="J82" s="73">
        <f t="shared" si="9"/>
        <v>0.23241106719367588</v>
      </c>
      <c r="K82" s="70">
        <f t="shared" si="10"/>
        <v>882</v>
      </c>
      <c r="L82" s="74">
        <f t="shared" si="11"/>
        <v>1.0258963216615332E-3</v>
      </c>
      <c r="M82" s="71">
        <f t="shared" si="12"/>
        <v>315</v>
      </c>
    </row>
    <row r="83" spans="1:13">
      <c r="A83" s="75">
        <v>92</v>
      </c>
      <c r="B83" s="72" t="s">
        <v>81</v>
      </c>
      <c r="C83" s="70">
        <v>6535</v>
      </c>
      <c r="D83" s="70">
        <v>5683</v>
      </c>
      <c r="E83" s="70">
        <v>5650</v>
      </c>
      <c r="F83" s="70"/>
      <c r="G83" s="70"/>
      <c r="H83" s="70"/>
      <c r="I83" s="73">
        <f t="shared" si="8"/>
        <v>3.6756700632677148E-4</v>
      </c>
      <c r="J83" s="73">
        <f t="shared" si="9"/>
        <v>-0.135424636572303</v>
      </c>
      <c r="K83" s="70">
        <f t="shared" si="10"/>
        <v>-885</v>
      </c>
      <c r="L83" s="74">
        <f t="shared" si="11"/>
        <v>-1.0293857649324909E-3</v>
      </c>
      <c r="M83" s="71">
        <f t="shared" si="12"/>
        <v>-33</v>
      </c>
    </row>
    <row r="84" spans="1:13">
      <c r="A84" s="75">
        <v>93</v>
      </c>
      <c r="B84" s="72" t="s">
        <v>82</v>
      </c>
      <c r="C84" s="70">
        <v>56364</v>
      </c>
      <c r="D84" s="70">
        <v>55871</v>
      </c>
      <c r="E84" s="70">
        <v>54882</v>
      </c>
      <c r="F84" s="70"/>
      <c r="G84" s="70"/>
      <c r="H84" s="70"/>
      <c r="I84" s="73">
        <f t="shared" si="8"/>
        <v>3.5704092816328981E-3</v>
      </c>
      <c r="J84" s="73">
        <f t="shared" si="9"/>
        <v>-2.6293378752395145E-2</v>
      </c>
      <c r="K84" s="70">
        <f t="shared" si="10"/>
        <v>-1482</v>
      </c>
      <c r="L84" s="74">
        <f t="shared" si="11"/>
        <v>-1.7237849758530526E-3</v>
      </c>
      <c r="M84" s="71">
        <f t="shared" si="12"/>
        <v>-989</v>
      </c>
    </row>
    <row r="85" spans="1:13">
      <c r="A85" s="75">
        <v>94</v>
      </c>
      <c r="B85" s="72" t="s">
        <v>83</v>
      </c>
      <c r="C85" s="70">
        <v>61032</v>
      </c>
      <c r="D85" s="70">
        <v>57983</v>
      </c>
      <c r="E85" s="70">
        <v>58676</v>
      </c>
      <c r="F85" s="70"/>
      <c r="G85" s="70"/>
      <c r="H85" s="70"/>
      <c r="I85" s="73">
        <f t="shared" si="8"/>
        <v>3.8172321527840079E-3</v>
      </c>
      <c r="J85" s="73">
        <f t="shared" si="9"/>
        <v>-3.8602700222833922E-2</v>
      </c>
      <c r="K85" s="70">
        <f t="shared" si="10"/>
        <v>-2356</v>
      </c>
      <c r="L85" s="74">
        <f t="shared" si="11"/>
        <v>-2.7403761154586991E-3</v>
      </c>
      <c r="M85" s="71">
        <f t="shared" si="12"/>
        <v>693</v>
      </c>
    </row>
    <row r="86" spans="1:13">
      <c r="A86" s="75">
        <v>95</v>
      </c>
      <c r="B86" s="72" t="s">
        <v>84</v>
      </c>
      <c r="C86" s="70">
        <v>55096</v>
      </c>
      <c r="D86" s="70">
        <v>56755</v>
      </c>
      <c r="E86" s="70">
        <v>56321</v>
      </c>
      <c r="F86" s="70"/>
      <c r="G86" s="70"/>
      <c r="H86" s="70"/>
      <c r="I86" s="73">
        <f t="shared" si="8"/>
        <v>3.6640250200584241E-3</v>
      </c>
      <c r="J86" s="73">
        <f t="shared" si="9"/>
        <v>2.223391897778423E-2</v>
      </c>
      <c r="K86" s="70">
        <f t="shared" si="10"/>
        <v>1225</v>
      </c>
      <c r="L86" s="74">
        <f t="shared" si="11"/>
        <v>1.4248560023076852E-3</v>
      </c>
      <c r="M86" s="71">
        <f t="shared" si="12"/>
        <v>-434</v>
      </c>
    </row>
    <row r="87" spans="1:13">
      <c r="A87" s="75">
        <v>96</v>
      </c>
      <c r="B87" s="72" t="s">
        <v>85</v>
      </c>
      <c r="C87" s="70">
        <v>117655</v>
      </c>
      <c r="D87" s="70">
        <v>115649</v>
      </c>
      <c r="E87" s="70">
        <v>115342</v>
      </c>
      <c r="F87" s="70"/>
      <c r="G87" s="70"/>
      <c r="H87" s="70"/>
      <c r="I87" s="73">
        <f t="shared" si="8"/>
        <v>7.5037015298659252E-3</v>
      </c>
      <c r="J87" s="73">
        <f t="shared" si="9"/>
        <v>-1.9659173005822109E-2</v>
      </c>
      <c r="K87" s="70">
        <f t="shared" si="10"/>
        <v>-2313</v>
      </c>
      <c r="L87" s="74">
        <f t="shared" si="11"/>
        <v>-2.6903607619083066E-3</v>
      </c>
      <c r="M87" s="71">
        <f t="shared" si="12"/>
        <v>-307</v>
      </c>
    </row>
    <row r="88" spans="1:13">
      <c r="A88" s="75">
        <v>97</v>
      </c>
      <c r="B88" s="72" t="s">
        <v>86</v>
      </c>
      <c r="C88" s="70">
        <v>12245</v>
      </c>
      <c r="D88" s="70">
        <v>5964</v>
      </c>
      <c r="E88" s="70">
        <v>5838</v>
      </c>
      <c r="F88" s="70"/>
      <c r="G88" s="70"/>
      <c r="H88" s="70"/>
      <c r="I88" s="73">
        <f t="shared" si="8"/>
        <v>3.797975545018924E-4</v>
      </c>
      <c r="J88" s="73">
        <f t="shared" si="9"/>
        <v>-0.52323397305022457</v>
      </c>
      <c r="K88" s="70">
        <f t="shared" si="10"/>
        <v>-6407</v>
      </c>
      <c r="L88" s="74">
        <f t="shared" si="11"/>
        <v>-7.4522876790084399E-3</v>
      </c>
      <c r="M88" s="71">
        <f t="shared" si="12"/>
        <v>-126</v>
      </c>
    </row>
    <row r="89" spans="1:13">
      <c r="A89" s="75">
        <v>98</v>
      </c>
      <c r="B89" s="72" t="s">
        <v>87</v>
      </c>
      <c r="C89" s="70">
        <v>722</v>
      </c>
      <c r="D89" s="70">
        <v>583</v>
      </c>
      <c r="E89" s="70">
        <v>579</v>
      </c>
      <c r="F89" s="70"/>
      <c r="G89" s="70"/>
      <c r="H89" s="70"/>
      <c r="I89" s="73">
        <f t="shared" si="8"/>
        <v>3.7667486135079766E-5</v>
      </c>
      <c r="J89" s="73">
        <f t="shared" si="9"/>
        <v>-0.19806094182825484</v>
      </c>
      <c r="K89" s="70">
        <f t="shared" si="10"/>
        <v>-143</v>
      </c>
      <c r="L89" s="74">
        <f t="shared" si="11"/>
        <v>-1.6633012924897875E-4</v>
      </c>
      <c r="M89" s="71">
        <f t="shared" si="12"/>
        <v>-4</v>
      </c>
    </row>
    <row r="90" spans="1:13">
      <c r="A90" s="75">
        <v>99</v>
      </c>
      <c r="B90" s="72" t="s">
        <v>88</v>
      </c>
      <c r="C90" s="70">
        <v>4632</v>
      </c>
      <c r="D90" s="70">
        <v>4816</v>
      </c>
      <c r="E90" s="70">
        <v>4804</v>
      </c>
      <c r="F90" s="70"/>
      <c r="G90" s="70"/>
      <c r="H90" s="70"/>
      <c r="I90" s="73">
        <f t="shared" si="8"/>
        <v>3.1252953953872747E-4</v>
      </c>
      <c r="J90" s="73">
        <f t="shared" si="9"/>
        <v>3.7132987910189985E-2</v>
      </c>
      <c r="K90" s="70">
        <f t="shared" si="10"/>
        <v>172</v>
      </c>
      <c r="L90" s="74">
        <f t="shared" si="11"/>
        <v>2.0006141420156884E-4</v>
      </c>
      <c r="M90" s="71">
        <f t="shared" si="12"/>
        <v>-12</v>
      </c>
    </row>
    <row r="91" spans="1:13">
      <c r="A91" s="75"/>
      <c r="B91" s="72" t="s">
        <v>277</v>
      </c>
      <c r="C91" s="70">
        <v>48786</v>
      </c>
      <c r="D91" s="70">
        <v>62342</v>
      </c>
      <c r="E91" s="70">
        <v>63750</v>
      </c>
      <c r="F91" s="70"/>
      <c r="G91" s="70"/>
      <c r="H91" s="70"/>
      <c r="I91" s="73">
        <f t="shared" si="8"/>
        <v>4.1473268412976433E-3</v>
      </c>
      <c r="J91" s="73">
        <f t="shared" si="9"/>
        <v>0.30672733981060141</v>
      </c>
      <c r="K91" s="70">
        <f t="shared" si="10"/>
        <v>14964</v>
      </c>
      <c r="L91" s="74">
        <f t="shared" si="11"/>
        <v>1.7405343035536491E-2</v>
      </c>
      <c r="M91" s="71">
        <f t="shared" si="12"/>
        <v>1408</v>
      </c>
    </row>
    <row r="92" spans="1:13" s="82" customFormat="1">
      <c r="A92" s="150" t="s">
        <v>89</v>
      </c>
      <c r="B92" s="150"/>
      <c r="C92" s="37">
        <v>14511611</v>
      </c>
      <c r="D92" s="37">
        <v>14998852</v>
      </c>
      <c r="E92" s="37">
        <v>15371347</v>
      </c>
      <c r="F92" s="37"/>
      <c r="G92" s="37"/>
      <c r="H92" s="37"/>
      <c r="I92" s="42">
        <f t="shared" si="8"/>
        <v>1</v>
      </c>
      <c r="J92" s="42">
        <f t="shared" si="9"/>
        <v>5.9244697228998215E-2</v>
      </c>
      <c r="K92" s="37">
        <f t="shared" si="10"/>
        <v>859736</v>
      </c>
      <c r="L92" s="43">
        <f t="shared" si="11"/>
        <v>1</v>
      </c>
      <c r="M92" s="36">
        <f t="shared" si="12"/>
        <v>372495</v>
      </c>
    </row>
    <row r="93" spans="1:13">
      <c r="A93" s="14"/>
      <c r="B93" s="14"/>
      <c r="C93" s="6"/>
      <c r="D93" s="6"/>
      <c r="E93" s="6"/>
      <c r="F93" s="6"/>
      <c r="G93" s="6"/>
      <c r="H93" s="6"/>
      <c r="I93" s="14"/>
      <c r="J93" s="14"/>
      <c r="K93" s="14"/>
      <c r="L93" s="14"/>
    </row>
    <row r="94" spans="1:13">
      <c r="D94" s="99"/>
      <c r="E94" s="99"/>
      <c r="F94" s="112"/>
      <c r="G94" s="129"/>
      <c r="H94" s="129"/>
    </row>
    <row r="95" spans="1:13">
      <c r="E95" s="112"/>
      <c r="F95" s="112"/>
    </row>
    <row r="96" spans="1:13">
      <c r="E96" s="112"/>
      <c r="F96" s="112"/>
      <c r="G96" s="112"/>
      <c r="H96" s="112"/>
      <c r="I96" s="4"/>
      <c r="K96" s="7"/>
    </row>
    <row r="97" spans="3:9">
      <c r="E97" s="112"/>
      <c r="F97" s="112"/>
      <c r="G97" s="112"/>
      <c r="H97" s="112"/>
      <c r="I97" s="17"/>
    </row>
    <row r="98" spans="3:9">
      <c r="I98" s="17"/>
    </row>
    <row r="100" spans="3:9">
      <c r="C100" s="16"/>
      <c r="D100" s="16"/>
      <c r="E100" s="16"/>
      <c r="F100" s="16"/>
      <c r="G100" s="16"/>
      <c r="H100" s="16"/>
      <c r="I100" s="17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37"/>
  <sheetViews>
    <sheetView zoomScale="80" zoomScaleNormal="80" workbookViewId="0">
      <pane ySplit="2" topLeftCell="A3" activePane="bottomLeft" state="frozen"/>
      <selection pane="bottomLeft" activeCell="B3" sqref="B3"/>
    </sheetView>
  </sheetViews>
  <sheetFormatPr defaultColWidth="8.88671875" defaultRowHeight="14.4"/>
  <cols>
    <col min="1" max="1" width="17.33203125" style="3" bestFit="1" customWidth="1"/>
    <col min="2" max="2" width="34.44140625" style="3" bestFit="1" customWidth="1"/>
    <col min="3" max="3" width="15.6640625" style="95" customWidth="1"/>
    <col min="4" max="4" width="13.6640625" customWidth="1"/>
    <col min="5" max="5" width="13.33203125" style="95" customWidth="1"/>
    <col min="6" max="7" width="10.109375" style="128" customWidth="1"/>
    <col min="8" max="8" width="14.33203125" style="128" customWidth="1"/>
    <col min="9" max="9" width="17.88671875" style="3" customWidth="1"/>
    <col min="10" max="10" width="28.44140625" style="3" customWidth="1"/>
    <col min="11" max="11" width="26.6640625" style="3" customWidth="1"/>
    <col min="12" max="12" width="22" style="3" customWidth="1"/>
    <col min="13" max="13" width="22.44140625" style="3" customWidth="1"/>
    <col min="14" max="14" width="8.88671875" style="4"/>
    <col min="15" max="16384" width="8.88671875" style="3"/>
  </cols>
  <sheetData>
    <row r="1" spans="1:13" ht="15" thickBot="1">
      <c r="C1" s="151" t="s">
        <v>274</v>
      </c>
      <c r="D1" s="151"/>
      <c r="E1" s="152"/>
      <c r="F1" s="153" t="s">
        <v>273</v>
      </c>
      <c r="G1" s="151"/>
      <c r="H1" s="152"/>
    </row>
    <row r="2" spans="1:13" ht="28.8">
      <c r="A2" s="2" t="s">
        <v>1</v>
      </c>
      <c r="B2" s="2" t="s">
        <v>90</v>
      </c>
      <c r="C2" s="66">
        <v>43739</v>
      </c>
      <c r="D2" s="66">
        <v>44075</v>
      </c>
      <c r="E2" s="66">
        <v>44105</v>
      </c>
      <c r="F2" s="66">
        <v>43739</v>
      </c>
      <c r="G2" s="66">
        <v>44075</v>
      </c>
      <c r="H2" s="66">
        <v>44105</v>
      </c>
      <c r="I2" s="65" t="s">
        <v>300</v>
      </c>
      <c r="J2" s="65" t="s">
        <v>301</v>
      </c>
      <c r="K2" s="65" t="s">
        <v>302</v>
      </c>
      <c r="L2" s="65" t="s">
        <v>303</v>
      </c>
      <c r="M2" s="69" t="s">
        <v>304</v>
      </c>
    </row>
    <row r="3" spans="1:13">
      <c r="A3" s="23">
        <v>10</v>
      </c>
      <c r="B3" s="21" t="s">
        <v>9</v>
      </c>
      <c r="C3" s="70">
        <v>473425</v>
      </c>
      <c r="D3" s="70">
        <v>500020</v>
      </c>
      <c r="E3" s="70">
        <v>496783</v>
      </c>
      <c r="F3" s="70"/>
      <c r="G3" s="70"/>
      <c r="H3" s="70"/>
      <c r="I3" s="64">
        <f t="shared" ref="I3:I26" si="0">E3/$E$27</f>
        <v>0.12291500636245481</v>
      </c>
      <c r="J3" s="64">
        <f t="shared" ref="J3:J26" si="1">(E3-C3)/C3</f>
        <v>4.9338332365210964E-2</v>
      </c>
      <c r="K3" s="29">
        <f t="shared" ref="K3:K26" si="2">E3-C3</f>
        <v>23358</v>
      </c>
      <c r="L3" s="22">
        <f>K3/$K$27</f>
        <v>8.1043102939798828E-2</v>
      </c>
      <c r="M3" s="41">
        <f t="shared" ref="M3:M26" si="3">E3-D3</f>
        <v>-3237</v>
      </c>
    </row>
    <row r="4" spans="1:13">
      <c r="A4" s="23">
        <v>11</v>
      </c>
      <c r="B4" s="21" t="s">
        <v>10</v>
      </c>
      <c r="C4" s="70">
        <v>16412</v>
      </c>
      <c r="D4" s="70">
        <v>17556</v>
      </c>
      <c r="E4" s="70">
        <v>17176</v>
      </c>
      <c r="F4" s="70"/>
      <c r="G4" s="70"/>
      <c r="H4" s="70"/>
      <c r="I4" s="64">
        <f t="shared" si="0"/>
        <v>4.249718990548235E-3</v>
      </c>
      <c r="J4" s="64">
        <f t="shared" si="1"/>
        <v>4.6551303923958079E-2</v>
      </c>
      <c r="K4" s="29">
        <f t="shared" si="2"/>
        <v>764</v>
      </c>
      <c r="L4" s="22">
        <f t="shared" ref="L4:L27" si="4">K4/$K$27</f>
        <v>2.6507804883126257E-3</v>
      </c>
      <c r="M4" s="41">
        <f t="shared" si="3"/>
        <v>-380</v>
      </c>
    </row>
    <row r="5" spans="1:13" ht="17.25" customHeight="1">
      <c r="A5" s="23">
        <v>12</v>
      </c>
      <c r="B5" s="21" t="s">
        <v>11</v>
      </c>
      <c r="C5" s="70">
        <v>4982</v>
      </c>
      <c r="D5" s="70">
        <v>5930</v>
      </c>
      <c r="E5" s="70">
        <v>5835</v>
      </c>
      <c r="F5" s="70"/>
      <c r="G5" s="70"/>
      <c r="H5" s="70"/>
      <c r="I5" s="64">
        <f t="shared" si="0"/>
        <v>1.4437069346674982E-3</v>
      </c>
      <c r="J5" s="64">
        <f t="shared" si="1"/>
        <v>0.17121637896427139</v>
      </c>
      <c r="K5" s="29">
        <f t="shared" si="2"/>
        <v>853</v>
      </c>
      <c r="L5" s="22">
        <f t="shared" si="4"/>
        <v>2.9595755975532325E-3</v>
      </c>
      <c r="M5" s="41">
        <f t="shared" si="3"/>
        <v>-95</v>
      </c>
    </row>
    <row r="6" spans="1:13">
      <c r="A6" s="23">
        <v>13</v>
      </c>
      <c r="B6" s="21" t="s">
        <v>12</v>
      </c>
      <c r="C6" s="70">
        <v>426142</v>
      </c>
      <c r="D6" s="70">
        <v>450167</v>
      </c>
      <c r="E6" s="70">
        <v>453297</v>
      </c>
      <c r="F6" s="70"/>
      <c r="G6" s="70"/>
      <c r="H6" s="70"/>
      <c r="I6" s="64">
        <f t="shared" si="0"/>
        <v>0.11215561651481971</v>
      </c>
      <c r="J6" s="64">
        <f t="shared" si="1"/>
        <v>6.372289049190176E-2</v>
      </c>
      <c r="K6" s="29">
        <f t="shared" si="2"/>
        <v>27155</v>
      </c>
      <c r="L6" s="22">
        <f t="shared" si="4"/>
        <v>9.4217204398075058E-2</v>
      </c>
      <c r="M6" s="41">
        <f t="shared" si="3"/>
        <v>3130</v>
      </c>
    </row>
    <row r="7" spans="1:13">
      <c r="A7" s="23">
        <v>14</v>
      </c>
      <c r="B7" s="21" t="s">
        <v>13</v>
      </c>
      <c r="C7" s="70">
        <v>566755</v>
      </c>
      <c r="D7" s="70">
        <v>602800</v>
      </c>
      <c r="E7" s="70">
        <v>602885</v>
      </c>
      <c r="F7" s="70"/>
      <c r="G7" s="70"/>
      <c r="H7" s="70"/>
      <c r="I7" s="64">
        <f t="shared" si="0"/>
        <v>0.14916696749049096</v>
      </c>
      <c r="J7" s="64">
        <f t="shared" si="1"/>
        <v>6.3748886203033053E-2</v>
      </c>
      <c r="K7" s="29">
        <f t="shared" si="2"/>
        <v>36130</v>
      </c>
      <c r="L7" s="22">
        <f t="shared" si="4"/>
        <v>0.12535693591981042</v>
      </c>
      <c r="M7" s="41">
        <f t="shared" si="3"/>
        <v>85</v>
      </c>
    </row>
    <row r="8" spans="1:13">
      <c r="A8" s="23">
        <v>15</v>
      </c>
      <c r="B8" s="21" t="s">
        <v>14</v>
      </c>
      <c r="C8" s="70">
        <v>63061</v>
      </c>
      <c r="D8" s="70">
        <v>65743</v>
      </c>
      <c r="E8" s="70">
        <v>65793</v>
      </c>
      <c r="F8" s="70"/>
      <c r="G8" s="70"/>
      <c r="H8" s="70"/>
      <c r="I8" s="64">
        <f t="shared" si="0"/>
        <v>1.6278630737374244E-2</v>
      </c>
      <c r="J8" s="64">
        <f t="shared" si="1"/>
        <v>4.3323131571018539E-2</v>
      </c>
      <c r="K8" s="29">
        <f t="shared" si="2"/>
        <v>2732</v>
      </c>
      <c r="L8" s="22">
        <f t="shared" si="4"/>
        <v>9.4789689712959334E-3</v>
      </c>
      <c r="M8" s="41">
        <f t="shared" si="3"/>
        <v>50</v>
      </c>
    </row>
    <row r="9" spans="1:13">
      <c r="A9" s="23">
        <v>16</v>
      </c>
      <c r="B9" s="21" t="s">
        <v>15</v>
      </c>
      <c r="C9" s="70">
        <v>60013</v>
      </c>
      <c r="D9" s="70">
        <v>63985</v>
      </c>
      <c r="E9" s="70">
        <v>64446</v>
      </c>
      <c r="F9" s="70"/>
      <c r="G9" s="70"/>
      <c r="H9" s="70"/>
      <c r="I9" s="64">
        <f t="shared" si="0"/>
        <v>1.5945353403870027E-2</v>
      </c>
      <c r="J9" s="64">
        <f t="shared" si="1"/>
        <v>7.3867328745438485E-2</v>
      </c>
      <c r="K9" s="29">
        <f t="shared" si="2"/>
        <v>4433</v>
      </c>
      <c r="L9" s="22">
        <f t="shared" si="4"/>
        <v>1.538077212655742E-2</v>
      </c>
      <c r="M9" s="41">
        <f t="shared" si="3"/>
        <v>461</v>
      </c>
    </row>
    <row r="10" spans="1:13">
      <c r="A10" s="23">
        <v>17</v>
      </c>
      <c r="B10" s="21" t="s">
        <v>16</v>
      </c>
      <c r="C10" s="70">
        <v>59696</v>
      </c>
      <c r="D10" s="70">
        <v>65769</v>
      </c>
      <c r="E10" s="70">
        <v>66070</v>
      </c>
      <c r="F10" s="70"/>
      <c r="G10" s="70"/>
      <c r="H10" s="70"/>
      <c r="I10" s="64">
        <f t="shared" si="0"/>
        <v>1.6347166610708074E-2</v>
      </c>
      <c r="J10" s="64">
        <f t="shared" si="1"/>
        <v>0.10677432323773788</v>
      </c>
      <c r="K10" s="29">
        <f t="shared" si="2"/>
        <v>6374</v>
      </c>
      <c r="L10" s="22">
        <f t="shared" si="4"/>
        <v>2.2115281194377848E-2</v>
      </c>
      <c r="M10" s="41">
        <f t="shared" si="3"/>
        <v>301</v>
      </c>
    </row>
    <row r="11" spans="1:13">
      <c r="A11" s="23">
        <v>18</v>
      </c>
      <c r="B11" s="21" t="s">
        <v>17</v>
      </c>
      <c r="C11" s="70">
        <v>47353</v>
      </c>
      <c r="D11" s="70">
        <v>47713</v>
      </c>
      <c r="E11" s="70">
        <v>47511</v>
      </c>
      <c r="F11" s="70"/>
      <c r="G11" s="70"/>
      <c r="H11" s="70"/>
      <c r="I11" s="64">
        <f t="shared" si="0"/>
        <v>1.1755263097341475E-2</v>
      </c>
      <c r="J11" s="64">
        <f t="shared" si="1"/>
        <v>3.336641817836251E-3</v>
      </c>
      <c r="K11" s="29">
        <f t="shared" si="2"/>
        <v>158</v>
      </c>
      <c r="L11" s="22">
        <f t="shared" si="4"/>
        <v>5.4819805910130215E-4</v>
      </c>
      <c r="M11" s="41">
        <f t="shared" si="3"/>
        <v>-202</v>
      </c>
    </row>
    <row r="12" spans="1:13">
      <c r="A12" s="23">
        <v>19</v>
      </c>
      <c r="B12" s="21" t="s">
        <v>18</v>
      </c>
      <c r="C12" s="70">
        <v>8886</v>
      </c>
      <c r="D12" s="70">
        <v>9146</v>
      </c>
      <c r="E12" s="70">
        <v>9203</v>
      </c>
      <c r="F12" s="70"/>
      <c r="G12" s="70"/>
      <c r="H12" s="70"/>
      <c r="I12" s="64">
        <f t="shared" si="0"/>
        <v>2.2770239793907434E-3</v>
      </c>
      <c r="J12" s="64">
        <f t="shared" si="1"/>
        <v>3.5674094080576188E-2</v>
      </c>
      <c r="K12" s="29">
        <f t="shared" si="2"/>
        <v>317</v>
      </c>
      <c r="L12" s="22">
        <f t="shared" si="4"/>
        <v>1.0998657261715998E-3</v>
      </c>
      <c r="M12" s="41">
        <f t="shared" si="3"/>
        <v>57</v>
      </c>
    </row>
    <row r="13" spans="1:13">
      <c r="A13" s="23">
        <v>20</v>
      </c>
      <c r="B13" s="21" t="s">
        <v>19</v>
      </c>
      <c r="C13" s="70">
        <v>87164</v>
      </c>
      <c r="D13" s="70">
        <v>97825</v>
      </c>
      <c r="E13" s="70">
        <v>98706</v>
      </c>
      <c r="F13" s="70"/>
      <c r="G13" s="70"/>
      <c r="H13" s="70"/>
      <c r="I13" s="64">
        <f t="shared" si="0"/>
        <v>2.4422028567830351E-2</v>
      </c>
      <c r="J13" s="64">
        <f t="shared" si="1"/>
        <v>0.13241705291175257</v>
      </c>
      <c r="K13" s="29">
        <f t="shared" si="2"/>
        <v>11542</v>
      </c>
      <c r="L13" s="22">
        <f t="shared" si="4"/>
        <v>4.0046215178147021E-2</v>
      </c>
      <c r="M13" s="41">
        <f t="shared" si="3"/>
        <v>881</v>
      </c>
    </row>
    <row r="14" spans="1:13">
      <c r="A14" s="23">
        <v>21</v>
      </c>
      <c r="B14" s="21" t="s">
        <v>20</v>
      </c>
      <c r="C14" s="70">
        <v>26907</v>
      </c>
      <c r="D14" s="70">
        <v>30791</v>
      </c>
      <c r="E14" s="70">
        <v>31096</v>
      </c>
      <c r="F14" s="70"/>
      <c r="G14" s="70"/>
      <c r="H14" s="70"/>
      <c r="I14" s="64">
        <f t="shared" si="0"/>
        <v>7.6938321920172288E-3</v>
      </c>
      <c r="J14" s="64">
        <f t="shared" si="1"/>
        <v>0.15568439439551046</v>
      </c>
      <c r="K14" s="29">
        <f t="shared" si="2"/>
        <v>4189</v>
      </c>
      <c r="L14" s="22">
        <f t="shared" si="4"/>
        <v>1.4534187782122497E-2</v>
      </c>
      <c r="M14" s="41">
        <f t="shared" si="3"/>
        <v>305</v>
      </c>
    </row>
    <row r="15" spans="1:13">
      <c r="A15" s="23">
        <v>22</v>
      </c>
      <c r="B15" s="21" t="s">
        <v>21</v>
      </c>
      <c r="C15" s="70">
        <v>210622</v>
      </c>
      <c r="D15" s="70">
        <v>227441</v>
      </c>
      <c r="E15" s="70">
        <v>229129</v>
      </c>
      <c r="F15" s="70"/>
      <c r="G15" s="70"/>
      <c r="H15" s="70"/>
      <c r="I15" s="64">
        <f t="shared" si="0"/>
        <v>5.6691538343346913E-2</v>
      </c>
      <c r="J15" s="64">
        <f t="shared" si="1"/>
        <v>8.786831385135456E-2</v>
      </c>
      <c r="K15" s="29">
        <f t="shared" si="2"/>
        <v>18507</v>
      </c>
      <c r="L15" s="22">
        <f t="shared" si="4"/>
        <v>6.4212034682201255E-2</v>
      </c>
      <c r="M15" s="41">
        <f t="shared" si="3"/>
        <v>1688</v>
      </c>
    </row>
    <row r="16" spans="1:13">
      <c r="A16" s="23">
        <v>23</v>
      </c>
      <c r="B16" s="21" t="s">
        <v>22</v>
      </c>
      <c r="C16" s="70">
        <v>203241</v>
      </c>
      <c r="D16" s="70">
        <v>217092</v>
      </c>
      <c r="E16" s="70">
        <v>218152</v>
      </c>
      <c r="F16" s="70"/>
      <c r="G16" s="70"/>
      <c r="H16" s="70"/>
      <c r="I16" s="64">
        <f t="shared" si="0"/>
        <v>5.3975587868309187E-2</v>
      </c>
      <c r="J16" s="64">
        <f t="shared" si="1"/>
        <v>7.3366102312033499E-2</v>
      </c>
      <c r="K16" s="29">
        <f t="shared" si="2"/>
        <v>14911</v>
      </c>
      <c r="L16" s="22">
        <f t="shared" si="4"/>
        <v>5.173532442569314E-2</v>
      </c>
      <c r="M16" s="41">
        <f t="shared" si="3"/>
        <v>1060</v>
      </c>
    </row>
    <row r="17" spans="1:14">
      <c r="A17" s="23">
        <v>24</v>
      </c>
      <c r="B17" s="21" t="s">
        <v>23</v>
      </c>
      <c r="C17" s="70">
        <v>162119</v>
      </c>
      <c r="D17" s="70">
        <v>172148</v>
      </c>
      <c r="E17" s="70">
        <v>173004</v>
      </c>
      <c r="F17" s="70"/>
      <c r="G17" s="70"/>
      <c r="H17" s="70"/>
      <c r="I17" s="64">
        <f t="shared" si="0"/>
        <v>4.2804982780671103E-2</v>
      </c>
      <c r="J17" s="64">
        <f t="shared" si="1"/>
        <v>6.7142037639018257E-2</v>
      </c>
      <c r="K17" s="29">
        <f t="shared" si="2"/>
        <v>10885</v>
      </c>
      <c r="L17" s="22">
        <f t="shared" si="4"/>
        <v>3.7766682742516926E-2</v>
      </c>
      <c r="M17" s="41">
        <f t="shared" si="3"/>
        <v>856</v>
      </c>
    </row>
    <row r="18" spans="1:14">
      <c r="A18" s="23">
        <v>25</v>
      </c>
      <c r="B18" s="21" t="s">
        <v>24</v>
      </c>
      <c r="C18" s="70">
        <v>366267</v>
      </c>
      <c r="D18" s="70">
        <v>387616</v>
      </c>
      <c r="E18" s="70">
        <v>390423</v>
      </c>
      <c r="F18" s="70"/>
      <c r="G18" s="70"/>
      <c r="H18" s="70"/>
      <c r="I18" s="64">
        <f t="shared" si="0"/>
        <v>9.6599210377667305E-2</v>
      </c>
      <c r="J18" s="64">
        <f t="shared" si="1"/>
        <v>6.5951887557437611E-2</v>
      </c>
      <c r="K18" s="29">
        <f t="shared" si="2"/>
        <v>24156</v>
      </c>
      <c r="L18" s="22">
        <f t="shared" si="4"/>
        <v>8.3811850099057311E-2</v>
      </c>
      <c r="M18" s="41">
        <f t="shared" si="3"/>
        <v>2807</v>
      </c>
    </row>
    <row r="19" spans="1:14">
      <c r="A19" s="23">
        <v>26</v>
      </c>
      <c r="B19" s="21" t="s">
        <v>25</v>
      </c>
      <c r="C19" s="70">
        <v>38027</v>
      </c>
      <c r="D19" s="70">
        <v>42528</v>
      </c>
      <c r="E19" s="70">
        <v>43099</v>
      </c>
      <c r="F19" s="70"/>
      <c r="G19" s="70"/>
      <c r="H19" s="70"/>
      <c r="I19" s="64">
        <f t="shared" si="0"/>
        <v>1.0663637562508056E-2</v>
      </c>
      <c r="J19" s="64">
        <f t="shared" si="1"/>
        <v>0.13337891498146054</v>
      </c>
      <c r="K19" s="29">
        <f t="shared" si="2"/>
        <v>5072</v>
      </c>
      <c r="L19" s="22">
        <f t="shared" si="4"/>
        <v>1.7597851618745598E-2</v>
      </c>
      <c r="M19" s="41">
        <f t="shared" si="3"/>
        <v>571</v>
      </c>
    </row>
    <row r="20" spans="1:14">
      <c r="A20" s="23">
        <v>27</v>
      </c>
      <c r="B20" s="21" t="s">
        <v>26</v>
      </c>
      <c r="C20" s="70">
        <v>149804</v>
      </c>
      <c r="D20" s="70">
        <v>169631</v>
      </c>
      <c r="E20" s="70">
        <v>171716</v>
      </c>
      <c r="F20" s="70"/>
      <c r="G20" s="70"/>
      <c r="H20" s="70"/>
      <c r="I20" s="64">
        <f t="shared" si="0"/>
        <v>4.2486303340765065E-2</v>
      </c>
      <c r="J20" s="64">
        <f t="shared" si="1"/>
        <v>0.14627112760673947</v>
      </c>
      <c r="K20" s="29">
        <f t="shared" si="2"/>
        <v>21912</v>
      </c>
      <c r="L20" s="22">
        <f t="shared" si="4"/>
        <v>7.6026049816631219E-2</v>
      </c>
      <c r="M20" s="41">
        <f t="shared" si="3"/>
        <v>2085</v>
      </c>
    </row>
    <row r="21" spans="1:14">
      <c r="A21" s="23">
        <v>28</v>
      </c>
      <c r="B21" s="21" t="s">
        <v>27</v>
      </c>
      <c r="C21" s="70">
        <v>160344</v>
      </c>
      <c r="D21" s="70">
        <v>176862</v>
      </c>
      <c r="E21" s="70">
        <v>177843</v>
      </c>
      <c r="F21" s="70"/>
      <c r="G21" s="70"/>
      <c r="H21" s="70"/>
      <c r="I21" s="64">
        <f t="shared" si="0"/>
        <v>4.4002257477647286E-2</v>
      </c>
      <c r="J21" s="64">
        <f t="shared" si="1"/>
        <v>0.10913411165993114</v>
      </c>
      <c r="K21" s="29">
        <f t="shared" si="2"/>
        <v>17499</v>
      </c>
      <c r="L21" s="22">
        <f t="shared" si="4"/>
        <v>6.0714669849453708E-2</v>
      </c>
      <c r="M21" s="41">
        <f t="shared" si="3"/>
        <v>981</v>
      </c>
    </row>
    <row r="22" spans="1:14">
      <c r="A22" s="23">
        <v>29</v>
      </c>
      <c r="B22" s="21" t="s">
        <v>28</v>
      </c>
      <c r="C22" s="70">
        <v>200294</v>
      </c>
      <c r="D22" s="70">
        <v>214348</v>
      </c>
      <c r="E22" s="70">
        <v>216445</v>
      </c>
      <c r="F22" s="70"/>
      <c r="G22" s="70"/>
      <c r="H22" s="70"/>
      <c r="I22" s="64">
        <f t="shared" si="0"/>
        <v>5.3553238641663524E-2</v>
      </c>
      <c r="J22" s="64">
        <f t="shared" si="1"/>
        <v>8.0636464397335919E-2</v>
      </c>
      <c r="K22" s="29">
        <f t="shared" si="2"/>
        <v>16151</v>
      </c>
      <c r="L22" s="22">
        <f t="shared" si="4"/>
        <v>5.6037638307247666E-2</v>
      </c>
      <c r="M22" s="41">
        <f t="shared" si="3"/>
        <v>2097</v>
      </c>
    </row>
    <row r="23" spans="1:14">
      <c r="A23" s="23">
        <v>30</v>
      </c>
      <c r="B23" s="21" t="s">
        <v>29</v>
      </c>
      <c r="C23" s="70">
        <v>66702</v>
      </c>
      <c r="D23" s="70">
        <v>72995</v>
      </c>
      <c r="E23" s="70">
        <v>73970</v>
      </c>
      <c r="F23" s="70"/>
      <c r="G23" s="70"/>
      <c r="H23" s="70"/>
      <c r="I23" s="64">
        <f t="shared" si="0"/>
        <v>1.8301799821311887E-2</v>
      </c>
      <c r="J23" s="64">
        <f t="shared" si="1"/>
        <v>0.10896225000749603</v>
      </c>
      <c r="K23" s="29">
        <f t="shared" si="2"/>
        <v>7268</v>
      </c>
      <c r="L23" s="22">
        <f t="shared" si="4"/>
        <v>2.52171107186599E-2</v>
      </c>
      <c r="M23" s="41">
        <f t="shared" si="3"/>
        <v>975</v>
      </c>
    </row>
    <row r="24" spans="1:14">
      <c r="A24" s="23">
        <v>31</v>
      </c>
      <c r="B24" s="21" t="s">
        <v>30</v>
      </c>
      <c r="C24" s="70">
        <v>151217</v>
      </c>
      <c r="D24" s="70">
        <v>168090</v>
      </c>
      <c r="E24" s="70">
        <v>169671</v>
      </c>
      <c r="F24" s="70"/>
      <c r="G24" s="70"/>
      <c r="H24" s="70"/>
      <c r="I24" s="64">
        <f t="shared" si="0"/>
        <v>4.1980325503336607E-2</v>
      </c>
      <c r="J24" s="64">
        <f t="shared" si="1"/>
        <v>0.1220365435103196</v>
      </c>
      <c r="K24" s="29">
        <f t="shared" si="2"/>
        <v>18454</v>
      </c>
      <c r="L24" s="22">
        <f t="shared" si="4"/>
        <v>6.402814545984449E-2</v>
      </c>
      <c r="M24" s="41">
        <f t="shared" si="3"/>
        <v>1581</v>
      </c>
    </row>
    <row r="25" spans="1:14">
      <c r="A25" s="23">
        <v>32</v>
      </c>
      <c r="B25" s="21" t="s">
        <v>31</v>
      </c>
      <c r="C25" s="70">
        <v>63650</v>
      </c>
      <c r="D25" s="70">
        <v>72130</v>
      </c>
      <c r="E25" s="70">
        <v>72859</v>
      </c>
      <c r="F25" s="70"/>
      <c r="G25" s="70"/>
      <c r="H25" s="70"/>
      <c r="I25" s="64">
        <f t="shared" si="0"/>
        <v>1.8026914062200389E-2</v>
      </c>
      <c r="J25" s="64">
        <f t="shared" si="1"/>
        <v>0.14468185388845248</v>
      </c>
      <c r="K25" s="29">
        <f t="shared" si="2"/>
        <v>9209</v>
      </c>
      <c r="L25" s="22">
        <f t="shared" si="4"/>
        <v>3.1951619786480326E-2</v>
      </c>
      <c r="M25" s="41">
        <f t="shared" si="3"/>
        <v>729</v>
      </c>
    </row>
    <row r="26" spans="1:14">
      <c r="A26" s="23">
        <v>33</v>
      </c>
      <c r="B26" s="21" t="s">
        <v>32</v>
      </c>
      <c r="C26" s="70">
        <v>140379</v>
      </c>
      <c r="D26" s="70">
        <v>145728</v>
      </c>
      <c r="E26" s="70">
        <v>146567</v>
      </c>
      <c r="F26" s="70"/>
      <c r="G26" s="70"/>
      <c r="H26" s="70"/>
      <c r="I26" s="64">
        <f t="shared" si="0"/>
        <v>3.6263889339059337E-2</v>
      </c>
      <c r="J26" s="64">
        <f t="shared" si="1"/>
        <v>4.4080667336282492E-2</v>
      </c>
      <c r="K26" s="29">
        <f t="shared" si="2"/>
        <v>6188</v>
      </c>
      <c r="L26" s="22">
        <f t="shared" si="4"/>
        <v>2.1469934112144668E-2</v>
      </c>
      <c r="M26" s="41">
        <f t="shared" si="3"/>
        <v>839</v>
      </c>
    </row>
    <row r="27" spans="1:14" s="82" customFormat="1">
      <c r="A27" s="150" t="s">
        <v>254</v>
      </c>
      <c r="B27" s="150"/>
      <c r="C27" s="37">
        <v>3753462</v>
      </c>
      <c r="D27" s="37">
        <v>4024054</v>
      </c>
      <c r="E27" s="37">
        <v>4041679</v>
      </c>
      <c r="F27" s="37"/>
      <c r="G27" s="37"/>
      <c r="H27" s="37"/>
      <c r="I27" s="73">
        <f t="shared" ref="I27" si="5">E27/$E$27</f>
        <v>1</v>
      </c>
      <c r="J27" s="73">
        <f t="shared" ref="J27" si="6">(E27-C27)/C27</f>
        <v>7.6786976929565293E-2</v>
      </c>
      <c r="K27" s="70">
        <f t="shared" ref="K27" si="7">E27-C27</f>
        <v>288217</v>
      </c>
      <c r="L27" s="74">
        <f t="shared" si="4"/>
        <v>1</v>
      </c>
      <c r="M27" s="70">
        <f t="shared" ref="M27" si="8">E27-D27</f>
        <v>17625</v>
      </c>
      <c r="N27" s="83"/>
    </row>
    <row r="28" spans="1:14">
      <c r="I28" s="33"/>
      <c r="K28" s="12"/>
      <c r="L28" s="11"/>
    </row>
    <row r="29" spans="1:14">
      <c r="C29" s="96"/>
      <c r="D29" s="81"/>
      <c r="E29" s="96"/>
      <c r="F29" s="100"/>
      <c r="G29" s="100"/>
      <c r="H29" s="100"/>
    </row>
    <row r="30" spans="1:14">
      <c r="E30" s="129"/>
      <c r="F30" s="129"/>
    </row>
    <row r="31" spans="1:14">
      <c r="B31" s="4"/>
    </row>
    <row r="32" spans="1:14">
      <c r="B32" s="4"/>
    </row>
    <row r="33" spans="2:2">
      <c r="B33" s="4"/>
    </row>
    <row r="34" spans="2:2">
      <c r="B34" s="32"/>
    </row>
    <row r="35" spans="2:2">
      <c r="B35" s="4"/>
    </row>
    <row r="36" spans="2:2">
      <c r="B36" s="4"/>
    </row>
    <row r="37" spans="2:2">
      <c r="B37" s="4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88"/>
  <sheetViews>
    <sheetView zoomScale="80" zoomScaleNormal="80" workbookViewId="0">
      <pane ySplit="2" topLeftCell="A3" activePane="bottomLeft" state="frozen"/>
      <selection activeCell="W1" sqref="W1"/>
      <selection pane="bottomLeft"/>
    </sheetView>
  </sheetViews>
  <sheetFormatPr defaultColWidth="9.109375" defaultRowHeight="14.4"/>
  <cols>
    <col min="1" max="1" width="11.88671875" style="3" customWidth="1"/>
    <col min="2" max="2" width="16.44140625" style="3" bestFit="1" customWidth="1"/>
    <col min="3" max="8" width="12" style="3" customWidth="1"/>
    <col min="9" max="9" width="18.109375" style="3" customWidth="1"/>
    <col min="10" max="10" width="30.44140625" style="3" customWidth="1"/>
    <col min="11" max="11" width="27.44140625" style="3" customWidth="1"/>
    <col min="12" max="12" width="22.33203125" style="3" customWidth="1"/>
    <col min="13" max="13" width="29.6640625" style="3" customWidth="1"/>
    <col min="14" max="16384" width="9.109375" style="3"/>
  </cols>
  <sheetData>
    <row r="1" spans="1:13" ht="15" thickBot="1">
      <c r="C1" s="151" t="s">
        <v>274</v>
      </c>
      <c r="D1" s="151"/>
      <c r="E1" s="152"/>
      <c r="F1" s="153" t="s">
        <v>273</v>
      </c>
      <c r="G1" s="151"/>
      <c r="H1" s="152"/>
    </row>
    <row r="2" spans="1:13" ht="28.8">
      <c r="A2" s="66" t="s">
        <v>91</v>
      </c>
      <c r="B2" s="66" t="s">
        <v>174</v>
      </c>
      <c r="C2" s="66">
        <v>43739</v>
      </c>
      <c r="D2" s="66">
        <v>44075</v>
      </c>
      <c r="E2" s="66">
        <v>44105</v>
      </c>
      <c r="F2" s="66">
        <v>43739</v>
      </c>
      <c r="G2" s="66">
        <v>44075</v>
      </c>
      <c r="H2" s="66">
        <v>44105</v>
      </c>
      <c r="I2" s="65" t="s">
        <v>305</v>
      </c>
      <c r="J2" s="65" t="s">
        <v>301</v>
      </c>
      <c r="K2" s="65" t="s">
        <v>302</v>
      </c>
      <c r="L2" s="65" t="s">
        <v>306</v>
      </c>
      <c r="M2" s="94" t="s">
        <v>304</v>
      </c>
    </row>
    <row r="3" spans="1:13">
      <c r="A3" s="24">
        <v>1</v>
      </c>
      <c r="B3" s="76" t="s">
        <v>92</v>
      </c>
      <c r="C3" s="71">
        <v>298630</v>
      </c>
      <c r="D3" s="71">
        <v>309667</v>
      </c>
      <c r="E3" s="71">
        <v>320104</v>
      </c>
      <c r="F3" s="71"/>
      <c r="G3" s="70"/>
      <c r="H3" s="71"/>
      <c r="I3" s="73">
        <f t="shared" ref="I3:I66" si="0">E3/$E$84</f>
        <v>2.0824720175792011E-2</v>
      </c>
      <c r="J3" s="73">
        <f t="shared" ref="J3:J66" si="1">(E3-C3)/C3</f>
        <v>7.1908381609349356E-2</v>
      </c>
      <c r="K3" s="70">
        <f t="shared" ref="K3:K66" si="2">E3-C3</f>
        <v>21474</v>
      </c>
      <c r="L3" s="74">
        <f>K3/$K$84</f>
        <v>2.4977434933514474E-2</v>
      </c>
      <c r="M3" s="71">
        <f t="shared" ref="M3:M66" si="3">E3-D3</f>
        <v>10437</v>
      </c>
    </row>
    <row r="4" spans="1:13">
      <c r="A4" s="24">
        <v>2</v>
      </c>
      <c r="B4" s="76" t="s">
        <v>93</v>
      </c>
      <c r="C4" s="71">
        <v>57881</v>
      </c>
      <c r="D4" s="71">
        <v>57759</v>
      </c>
      <c r="E4" s="71">
        <v>62484</v>
      </c>
      <c r="F4" s="71"/>
      <c r="G4" s="70"/>
      <c r="H4" s="71"/>
      <c r="I4" s="73">
        <f t="shared" si="0"/>
        <v>4.0649658094375207E-3</v>
      </c>
      <c r="J4" s="73">
        <f t="shared" si="1"/>
        <v>7.9525232805238336E-2</v>
      </c>
      <c r="K4" s="70">
        <f t="shared" si="2"/>
        <v>4603</v>
      </c>
      <c r="L4" s="74">
        <f t="shared" ref="L4:L67" si="4">K4/$K$84</f>
        <v>5.3539691254059383E-3</v>
      </c>
      <c r="M4" s="71">
        <f t="shared" si="3"/>
        <v>4725</v>
      </c>
    </row>
    <row r="5" spans="1:13">
      <c r="A5" s="24">
        <v>3</v>
      </c>
      <c r="B5" s="76" t="s">
        <v>94</v>
      </c>
      <c r="C5" s="71">
        <v>91331</v>
      </c>
      <c r="D5" s="71">
        <v>95331</v>
      </c>
      <c r="E5" s="71">
        <v>100270</v>
      </c>
      <c r="F5" s="71"/>
      <c r="G5" s="70"/>
      <c r="H5" s="71"/>
      <c r="I5" s="73">
        <f t="shared" si="0"/>
        <v>6.5231758804221909E-3</v>
      </c>
      <c r="J5" s="73">
        <f t="shared" si="1"/>
        <v>9.7874763223877989E-2</v>
      </c>
      <c r="K5" s="70">
        <f t="shared" si="2"/>
        <v>8939</v>
      </c>
      <c r="L5" s="74">
        <f t="shared" si="4"/>
        <v>1.039737779969665E-2</v>
      </c>
      <c r="M5" s="71">
        <f t="shared" si="3"/>
        <v>4939</v>
      </c>
    </row>
    <row r="6" spans="1:13">
      <c r="A6" s="24">
        <v>4</v>
      </c>
      <c r="B6" s="76" t="s">
        <v>95</v>
      </c>
      <c r="C6" s="71">
        <v>32727</v>
      </c>
      <c r="D6" s="71">
        <v>31928</v>
      </c>
      <c r="E6" s="71">
        <v>35925</v>
      </c>
      <c r="F6" s="71"/>
      <c r="G6" s="70"/>
      <c r="H6" s="71"/>
      <c r="I6" s="73">
        <f t="shared" si="0"/>
        <v>2.3371406552724363E-3</v>
      </c>
      <c r="J6" s="73">
        <f t="shared" si="1"/>
        <v>9.7717480979008162E-2</v>
      </c>
      <c r="K6" s="70">
        <f t="shared" si="2"/>
        <v>3198</v>
      </c>
      <c r="L6" s="74">
        <f t="shared" si="4"/>
        <v>3.7197465268407975E-3</v>
      </c>
      <c r="M6" s="71">
        <f t="shared" si="3"/>
        <v>3997</v>
      </c>
    </row>
    <row r="7" spans="1:13">
      <c r="A7" s="24">
        <v>5</v>
      </c>
      <c r="B7" s="76" t="s">
        <v>96</v>
      </c>
      <c r="C7" s="71">
        <v>39180</v>
      </c>
      <c r="D7" s="71">
        <v>40900</v>
      </c>
      <c r="E7" s="71">
        <v>43447</v>
      </c>
      <c r="F7" s="71"/>
      <c r="G7" s="70"/>
      <c r="H7" s="71"/>
      <c r="I7" s="73">
        <f t="shared" si="0"/>
        <v>2.8264926944919009E-3</v>
      </c>
      <c r="J7" s="73">
        <f t="shared" si="1"/>
        <v>0.10890760592138847</v>
      </c>
      <c r="K7" s="70">
        <f t="shared" si="2"/>
        <v>4267</v>
      </c>
      <c r="L7" s="74">
        <f t="shared" si="4"/>
        <v>4.9631514790586875E-3</v>
      </c>
      <c r="M7" s="71">
        <f t="shared" si="3"/>
        <v>2547</v>
      </c>
    </row>
    <row r="8" spans="1:13">
      <c r="A8" s="24">
        <v>6</v>
      </c>
      <c r="B8" s="76" t="s">
        <v>97</v>
      </c>
      <c r="C8" s="71">
        <v>1128287</v>
      </c>
      <c r="D8" s="71">
        <v>1142141</v>
      </c>
      <c r="E8" s="71">
        <v>1173479</v>
      </c>
      <c r="F8" s="71"/>
      <c r="G8" s="70"/>
      <c r="H8" s="71"/>
      <c r="I8" s="73">
        <f t="shared" si="0"/>
        <v>7.6341975755280261E-2</v>
      </c>
      <c r="J8" s="73">
        <f t="shared" si="1"/>
        <v>4.0053638834800009E-2</v>
      </c>
      <c r="K8" s="70">
        <f t="shared" si="2"/>
        <v>45192</v>
      </c>
      <c r="L8" s="74">
        <f t="shared" si="4"/>
        <v>5.2564973433705232E-2</v>
      </c>
      <c r="M8" s="71">
        <f t="shared" si="3"/>
        <v>31338</v>
      </c>
    </row>
    <row r="9" spans="1:13">
      <c r="A9" s="24">
        <v>7</v>
      </c>
      <c r="B9" s="76" t="s">
        <v>98</v>
      </c>
      <c r="C9" s="71">
        <v>610149</v>
      </c>
      <c r="D9" s="71">
        <v>572017</v>
      </c>
      <c r="E9" s="71">
        <v>570350</v>
      </c>
      <c r="F9" s="71"/>
      <c r="G9" s="70"/>
      <c r="H9" s="71"/>
      <c r="I9" s="73">
        <f t="shared" si="0"/>
        <v>3.7104750806809576E-2</v>
      </c>
      <c r="J9" s="73">
        <f t="shared" si="1"/>
        <v>-6.5228329473620381E-2</v>
      </c>
      <c r="K9" s="70">
        <f t="shared" si="2"/>
        <v>-39799</v>
      </c>
      <c r="L9" s="74">
        <f t="shared" si="4"/>
        <v>-4.6292117580280456E-2</v>
      </c>
      <c r="M9" s="71">
        <f t="shared" si="3"/>
        <v>-1667</v>
      </c>
    </row>
    <row r="10" spans="1:13">
      <c r="A10" s="24">
        <v>8</v>
      </c>
      <c r="B10" s="76" t="s">
        <v>99</v>
      </c>
      <c r="C10" s="71">
        <v>27078</v>
      </c>
      <c r="D10" s="71">
        <v>27877</v>
      </c>
      <c r="E10" s="71">
        <v>30272</v>
      </c>
      <c r="F10" s="71"/>
      <c r="G10" s="70"/>
      <c r="H10" s="71"/>
      <c r="I10" s="73">
        <f t="shared" si="0"/>
        <v>1.9693784806237217E-3</v>
      </c>
      <c r="J10" s="73">
        <f t="shared" si="1"/>
        <v>0.11795553585936923</v>
      </c>
      <c r="K10" s="70">
        <f t="shared" si="2"/>
        <v>3194</v>
      </c>
      <c r="L10" s="74">
        <f t="shared" si="4"/>
        <v>3.7150939358128543E-3</v>
      </c>
      <c r="M10" s="71">
        <f t="shared" si="3"/>
        <v>2395</v>
      </c>
    </row>
    <row r="11" spans="1:13">
      <c r="A11" s="24">
        <v>9</v>
      </c>
      <c r="B11" s="76" t="s">
        <v>100</v>
      </c>
      <c r="C11" s="71">
        <v>157736</v>
      </c>
      <c r="D11" s="71">
        <v>161319</v>
      </c>
      <c r="E11" s="71">
        <v>164799</v>
      </c>
      <c r="F11" s="71"/>
      <c r="G11" s="70"/>
      <c r="H11" s="71"/>
      <c r="I11" s="73">
        <f t="shared" si="0"/>
        <v>1.0721181429317809E-2</v>
      </c>
      <c r="J11" s="73">
        <f t="shared" si="1"/>
        <v>4.4777349495359338E-2</v>
      </c>
      <c r="K11" s="70">
        <f t="shared" si="2"/>
        <v>7063</v>
      </c>
      <c r="L11" s="74">
        <f t="shared" si="4"/>
        <v>8.2153126075911673E-3</v>
      </c>
      <c r="M11" s="71">
        <f t="shared" si="3"/>
        <v>3480</v>
      </c>
    </row>
    <row r="12" spans="1:13">
      <c r="A12" s="24">
        <v>10</v>
      </c>
      <c r="B12" s="76" t="s">
        <v>101</v>
      </c>
      <c r="C12" s="71">
        <v>174216</v>
      </c>
      <c r="D12" s="71">
        <v>192413</v>
      </c>
      <c r="E12" s="71">
        <v>192625</v>
      </c>
      <c r="F12" s="71"/>
      <c r="G12" s="70"/>
      <c r="H12" s="71"/>
      <c r="I12" s="73">
        <f t="shared" si="0"/>
        <v>1.253143267145033E-2</v>
      </c>
      <c r="J12" s="73">
        <f t="shared" si="1"/>
        <v>0.10566767690682831</v>
      </c>
      <c r="K12" s="70">
        <f t="shared" si="2"/>
        <v>18409</v>
      </c>
      <c r="L12" s="74">
        <f t="shared" si="4"/>
        <v>2.1412387058352796E-2</v>
      </c>
      <c r="M12" s="71">
        <f t="shared" si="3"/>
        <v>212</v>
      </c>
    </row>
    <row r="13" spans="1:13">
      <c r="A13" s="24">
        <v>11</v>
      </c>
      <c r="B13" s="76" t="s">
        <v>102</v>
      </c>
      <c r="C13" s="71">
        <v>45345</v>
      </c>
      <c r="D13" s="71">
        <v>47316</v>
      </c>
      <c r="E13" s="71">
        <v>49027</v>
      </c>
      <c r="F13" s="71"/>
      <c r="G13" s="70"/>
      <c r="H13" s="71"/>
      <c r="I13" s="73">
        <f t="shared" si="0"/>
        <v>3.1895057733066596E-3</v>
      </c>
      <c r="J13" s="73">
        <f t="shared" si="1"/>
        <v>8.1199691255926784E-2</v>
      </c>
      <c r="K13" s="70">
        <f t="shared" si="2"/>
        <v>3682</v>
      </c>
      <c r="L13" s="74">
        <f t="shared" si="4"/>
        <v>4.2827100412219567E-3</v>
      </c>
      <c r="M13" s="71">
        <f t="shared" si="3"/>
        <v>1711</v>
      </c>
    </row>
    <row r="14" spans="1:13">
      <c r="A14" s="24">
        <v>12</v>
      </c>
      <c r="B14" s="76" t="s">
        <v>103</v>
      </c>
      <c r="C14" s="71">
        <v>30227</v>
      </c>
      <c r="D14" s="71">
        <v>31170</v>
      </c>
      <c r="E14" s="71">
        <v>33431</v>
      </c>
      <c r="F14" s="71"/>
      <c r="G14" s="70"/>
      <c r="H14" s="71"/>
      <c r="I14" s="73">
        <f t="shared" si="0"/>
        <v>2.1748907236301411E-3</v>
      </c>
      <c r="J14" s="73">
        <f t="shared" si="1"/>
        <v>0.10599794885367386</v>
      </c>
      <c r="K14" s="70">
        <f t="shared" si="2"/>
        <v>3204</v>
      </c>
      <c r="L14" s="74">
        <f t="shared" si="4"/>
        <v>3.7267254133827128E-3</v>
      </c>
      <c r="M14" s="71">
        <f t="shared" si="3"/>
        <v>2261</v>
      </c>
    </row>
    <row r="15" spans="1:13">
      <c r="A15" s="24">
        <v>13</v>
      </c>
      <c r="B15" s="76" t="s">
        <v>104</v>
      </c>
      <c r="C15" s="71">
        <v>32407</v>
      </c>
      <c r="D15" s="71">
        <v>35084</v>
      </c>
      <c r="E15" s="71">
        <v>36683</v>
      </c>
      <c r="F15" s="71"/>
      <c r="G15" s="70"/>
      <c r="H15" s="71"/>
      <c r="I15" s="73">
        <f t="shared" si="0"/>
        <v>2.3864531846168068E-3</v>
      </c>
      <c r="J15" s="73">
        <f t="shared" si="1"/>
        <v>0.13194680161693462</v>
      </c>
      <c r="K15" s="70">
        <f t="shared" si="2"/>
        <v>4276</v>
      </c>
      <c r="L15" s="74">
        <f t="shared" si="4"/>
        <v>4.9736198088715603E-3</v>
      </c>
      <c r="M15" s="71">
        <f t="shared" si="3"/>
        <v>1599</v>
      </c>
    </row>
    <row r="16" spans="1:13">
      <c r="A16" s="24">
        <v>14</v>
      </c>
      <c r="B16" s="76" t="s">
        <v>105</v>
      </c>
      <c r="C16" s="71">
        <v>59280</v>
      </c>
      <c r="D16" s="71">
        <v>62095</v>
      </c>
      <c r="E16" s="71">
        <v>64151</v>
      </c>
      <c r="F16" s="71"/>
      <c r="G16" s="70"/>
      <c r="H16" s="71"/>
      <c r="I16" s="73">
        <f t="shared" si="0"/>
        <v>4.1734143403307465E-3</v>
      </c>
      <c r="J16" s="73">
        <f t="shared" si="1"/>
        <v>8.2169365721997303E-2</v>
      </c>
      <c r="K16" s="70">
        <f t="shared" si="2"/>
        <v>4871</v>
      </c>
      <c r="L16" s="74">
        <f t="shared" si="4"/>
        <v>5.6656927242781504E-3</v>
      </c>
      <c r="M16" s="71">
        <f t="shared" si="3"/>
        <v>2056</v>
      </c>
    </row>
    <row r="17" spans="1:13">
      <c r="A17" s="24">
        <v>15</v>
      </c>
      <c r="B17" s="76" t="s">
        <v>106</v>
      </c>
      <c r="C17" s="71">
        <v>33823</v>
      </c>
      <c r="D17" s="71">
        <v>34152</v>
      </c>
      <c r="E17" s="71">
        <v>35956</v>
      </c>
      <c r="F17" s="71"/>
      <c r="G17" s="70"/>
      <c r="H17" s="71"/>
      <c r="I17" s="73">
        <f t="shared" si="0"/>
        <v>2.3391573945991851E-3</v>
      </c>
      <c r="J17" s="73">
        <f t="shared" si="1"/>
        <v>6.306359577802087E-2</v>
      </c>
      <c r="K17" s="70">
        <f t="shared" si="2"/>
        <v>2133</v>
      </c>
      <c r="L17" s="74">
        <f t="shared" si="4"/>
        <v>2.4809941656508509E-3</v>
      </c>
      <c r="M17" s="71">
        <f t="shared" si="3"/>
        <v>1804</v>
      </c>
    </row>
    <row r="18" spans="1:13">
      <c r="A18" s="24">
        <v>16</v>
      </c>
      <c r="B18" s="76" t="s">
        <v>107</v>
      </c>
      <c r="C18" s="71">
        <v>679114</v>
      </c>
      <c r="D18" s="71">
        <v>706836</v>
      </c>
      <c r="E18" s="71">
        <v>717855</v>
      </c>
      <c r="F18" s="71"/>
      <c r="G18" s="70"/>
      <c r="H18" s="71"/>
      <c r="I18" s="73">
        <f t="shared" si="0"/>
        <v>4.6700851916230891E-2</v>
      </c>
      <c r="J18" s="73">
        <f t="shared" si="1"/>
        <v>5.7046386910003327E-2</v>
      </c>
      <c r="K18" s="70">
        <f t="shared" si="2"/>
        <v>38741</v>
      </c>
      <c r="L18" s="74">
        <f t="shared" si="4"/>
        <v>4.5061507253389414E-2</v>
      </c>
      <c r="M18" s="71">
        <f t="shared" si="3"/>
        <v>11019</v>
      </c>
    </row>
    <row r="19" spans="1:13">
      <c r="A19" s="24">
        <v>17</v>
      </c>
      <c r="B19" s="76" t="s">
        <v>108</v>
      </c>
      <c r="C19" s="71">
        <v>86605</v>
      </c>
      <c r="D19" s="71">
        <v>92970</v>
      </c>
      <c r="E19" s="71">
        <v>92990</v>
      </c>
      <c r="F19" s="71"/>
      <c r="G19" s="70"/>
      <c r="H19" s="71"/>
      <c r="I19" s="73">
        <f t="shared" si="0"/>
        <v>6.0495674191728289E-3</v>
      </c>
      <c r="J19" s="73">
        <f t="shared" si="1"/>
        <v>7.372553547716644E-2</v>
      </c>
      <c r="K19" s="70">
        <f t="shared" si="2"/>
        <v>6385</v>
      </c>
      <c r="L19" s="74">
        <f t="shared" si="4"/>
        <v>7.4266984283547508E-3</v>
      </c>
      <c r="M19" s="71">
        <f t="shared" si="3"/>
        <v>20</v>
      </c>
    </row>
    <row r="20" spans="1:13">
      <c r="A20" s="24">
        <v>18</v>
      </c>
      <c r="B20" s="76" t="s">
        <v>109</v>
      </c>
      <c r="C20" s="71">
        <v>26081</v>
      </c>
      <c r="D20" s="71">
        <v>28381</v>
      </c>
      <c r="E20" s="71">
        <v>29700</v>
      </c>
      <c r="F20" s="71"/>
      <c r="G20" s="70"/>
      <c r="H20" s="71"/>
      <c r="I20" s="73">
        <f t="shared" si="0"/>
        <v>1.932166387239843E-3</v>
      </c>
      <c r="J20" s="73">
        <f t="shared" si="1"/>
        <v>0.13876001687051878</v>
      </c>
      <c r="K20" s="70">
        <f t="shared" si="2"/>
        <v>3619</v>
      </c>
      <c r="L20" s="74">
        <f t="shared" si="4"/>
        <v>4.2094317325318473E-3</v>
      </c>
      <c r="M20" s="71">
        <f t="shared" si="3"/>
        <v>1319</v>
      </c>
    </row>
    <row r="21" spans="1:13">
      <c r="A21" s="24">
        <v>19</v>
      </c>
      <c r="B21" s="76" t="s">
        <v>110</v>
      </c>
      <c r="C21" s="71">
        <v>57605</v>
      </c>
      <c r="D21" s="71">
        <v>62093</v>
      </c>
      <c r="E21" s="71">
        <v>63976</v>
      </c>
      <c r="F21" s="71"/>
      <c r="G21" s="70"/>
      <c r="H21" s="71"/>
      <c r="I21" s="73">
        <f t="shared" si="0"/>
        <v>4.1620295215507135E-3</v>
      </c>
      <c r="J21" s="73">
        <f t="shared" si="1"/>
        <v>0.11059803836472529</v>
      </c>
      <c r="K21" s="70">
        <f t="shared" si="2"/>
        <v>6371</v>
      </c>
      <c r="L21" s="74">
        <f t="shared" si="4"/>
        <v>7.4104143597569488E-3</v>
      </c>
      <c r="M21" s="71">
        <f t="shared" si="3"/>
        <v>1883</v>
      </c>
    </row>
    <row r="22" spans="1:13">
      <c r="A22" s="24">
        <v>20</v>
      </c>
      <c r="B22" s="76" t="s">
        <v>111</v>
      </c>
      <c r="C22" s="71">
        <v>185627</v>
      </c>
      <c r="D22" s="71">
        <v>194916</v>
      </c>
      <c r="E22" s="71">
        <v>199910</v>
      </c>
      <c r="F22" s="71"/>
      <c r="G22" s="70"/>
      <c r="H22" s="71"/>
      <c r="I22" s="73">
        <f t="shared" si="0"/>
        <v>1.3005366413236264E-2</v>
      </c>
      <c r="J22" s="73">
        <f t="shared" si="1"/>
        <v>7.6944625512452389E-2</v>
      </c>
      <c r="K22" s="70">
        <f t="shared" si="2"/>
        <v>14283</v>
      </c>
      <c r="L22" s="74">
        <f t="shared" si="4"/>
        <v>1.6613239413029116E-2</v>
      </c>
      <c r="M22" s="71">
        <f t="shared" si="3"/>
        <v>4994</v>
      </c>
    </row>
    <row r="23" spans="1:13">
      <c r="A23" s="24">
        <v>21</v>
      </c>
      <c r="B23" s="76" t="s">
        <v>112</v>
      </c>
      <c r="C23" s="71">
        <v>154037</v>
      </c>
      <c r="D23" s="71">
        <v>155426</v>
      </c>
      <c r="E23" s="71">
        <v>168475</v>
      </c>
      <c r="F23" s="71"/>
      <c r="G23" s="70"/>
      <c r="H23" s="71"/>
      <c r="I23" s="73">
        <f t="shared" si="0"/>
        <v>1.0960327679805809E-2</v>
      </c>
      <c r="J23" s="73">
        <f t="shared" si="1"/>
        <v>9.3730727033115427E-2</v>
      </c>
      <c r="K23" s="70">
        <f t="shared" si="2"/>
        <v>14438</v>
      </c>
      <c r="L23" s="74">
        <f t="shared" si="4"/>
        <v>1.6793527315361927E-2</v>
      </c>
      <c r="M23" s="71">
        <f t="shared" si="3"/>
        <v>13049</v>
      </c>
    </row>
    <row r="24" spans="1:13">
      <c r="A24" s="24">
        <v>22</v>
      </c>
      <c r="B24" s="76" t="s">
        <v>113</v>
      </c>
      <c r="C24" s="71">
        <v>60817</v>
      </c>
      <c r="D24" s="71">
        <v>63458</v>
      </c>
      <c r="E24" s="71">
        <v>64882</v>
      </c>
      <c r="F24" s="71"/>
      <c r="G24" s="70"/>
      <c r="H24" s="71"/>
      <c r="I24" s="73">
        <f t="shared" si="0"/>
        <v>4.2209703547776258E-3</v>
      </c>
      <c r="J24" s="73">
        <f t="shared" si="1"/>
        <v>6.6839863853856651E-2</v>
      </c>
      <c r="K24" s="70">
        <f t="shared" si="2"/>
        <v>4065</v>
      </c>
      <c r="L24" s="74">
        <f t="shared" si="4"/>
        <v>4.7281956321475428E-3</v>
      </c>
      <c r="M24" s="71">
        <f t="shared" si="3"/>
        <v>1424</v>
      </c>
    </row>
    <row r="25" spans="1:13">
      <c r="A25" s="24">
        <v>23</v>
      </c>
      <c r="B25" s="76" t="s">
        <v>114</v>
      </c>
      <c r="C25" s="71">
        <v>69043</v>
      </c>
      <c r="D25" s="71">
        <v>88564</v>
      </c>
      <c r="E25" s="71">
        <v>93647</v>
      </c>
      <c r="F25" s="71"/>
      <c r="G25" s="70"/>
      <c r="H25" s="71"/>
      <c r="I25" s="73">
        <f t="shared" si="0"/>
        <v>6.0923092816784373E-3</v>
      </c>
      <c r="J25" s="73">
        <f t="shared" si="1"/>
        <v>0.35635763220022304</v>
      </c>
      <c r="K25" s="70">
        <f t="shared" si="2"/>
        <v>24604</v>
      </c>
      <c r="L25" s="74">
        <f t="shared" si="4"/>
        <v>2.8618087412880234E-2</v>
      </c>
      <c r="M25" s="71">
        <f t="shared" si="3"/>
        <v>5083</v>
      </c>
    </row>
    <row r="26" spans="1:13">
      <c r="A26" s="24">
        <v>24</v>
      </c>
      <c r="B26" s="76" t="s">
        <v>115</v>
      </c>
      <c r="C26" s="71">
        <v>31537</v>
      </c>
      <c r="D26" s="71">
        <v>32810</v>
      </c>
      <c r="E26" s="71">
        <v>34746</v>
      </c>
      <c r="F26" s="71"/>
      <c r="G26" s="70"/>
      <c r="H26" s="71"/>
      <c r="I26" s="73">
        <f t="shared" si="0"/>
        <v>2.2604395047486729E-3</v>
      </c>
      <c r="J26" s="73">
        <f t="shared" si="1"/>
        <v>0.10175349589371215</v>
      </c>
      <c r="K26" s="70">
        <f t="shared" si="2"/>
        <v>3209</v>
      </c>
      <c r="L26" s="74">
        <f t="shared" si="4"/>
        <v>3.732541152167642E-3</v>
      </c>
      <c r="M26" s="71">
        <f t="shared" si="3"/>
        <v>1936</v>
      </c>
    </row>
    <row r="27" spans="1:13">
      <c r="A27" s="24">
        <v>25</v>
      </c>
      <c r="B27" s="76" t="s">
        <v>116</v>
      </c>
      <c r="C27" s="71">
        <v>86652</v>
      </c>
      <c r="D27" s="71">
        <v>90036</v>
      </c>
      <c r="E27" s="71">
        <v>94965</v>
      </c>
      <c r="F27" s="71"/>
      <c r="G27" s="70"/>
      <c r="H27" s="71"/>
      <c r="I27" s="73">
        <f t="shared" si="0"/>
        <v>6.1780532311189124E-3</v>
      </c>
      <c r="J27" s="73">
        <f t="shared" si="1"/>
        <v>9.5935466001938793E-2</v>
      </c>
      <c r="K27" s="70">
        <f t="shared" si="2"/>
        <v>8313</v>
      </c>
      <c r="L27" s="74">
        <f t="shared" si="4"/>
        <v>9.6692473038235E-3</v>
      </c>
      <c r="M27" s="71">
        <f t="shared" si="3"/>
        <v>4929</v>
      </c>
    </row>
    <row r="28" spans="1:13">
      <c r="A28" s="24">
        <v>26</v>
      </c>
      <c r="B28" s="76" t="s">
        <v>117</v>
      </c>
      <c r="C28" s="71">
        <v>170723</v>
      </c>
      <c r="D28" s="71">
        <v>177519</v>
      </c>
      <c r="E28" s="71">
        <v>185781</v>
      </c>
      <c r="F28" s="71"/>
      <c r="G28" s="70"/>
      <c r="H28" s="71"/>
      <c r="I28" s="73">
        <f t="shared" si="0"/>
        <v>1.2086188672990076E-2</v>
      </c>
      <c r="J28" s="73">
        <f t="shared" si="1"/>
        <v>8.8201355411983151E-2</v>
      </c>
      <c r="K28" s="70">
        <f t="shared" si="2"/>
        <v>15058</v>
      </c>
      <c r="L28" s="74">
        <f t="shared" si="4"/>
        <v>1.7514678924693161E-2</v>
      </c>
      <c r="M28" s="71">
        <f t="shared" si="3"/>
        <v>8262</v>
      </c>
    </row>
    <row r="29" spans="1:13">
      <c r="A29" s="24">
        <v>27</v>
      </c>
      <c r="B29" s="76" t="s">
        <v>118</v>
      </c>
      <c r="C29" s="71">
        <v>296181</v>
      </c>
      <c r="D29" s="71">
        <v>321032</v>
      </c>
      <c r="E29" s="71">
        <v>332561</v>
      </c>
      <c r="F29" s="71"/>
      <c r="G29" s="70"/>
      <c r="H29" s="71"/>
      <c r="I29" s="73">
        <f t="shared" si="0"/>
        <v>2.16351241046084E-2</v>
      </c>
      <c r="J29" s="73">
        <f t="shared" si="1"/>
        <v>0.12283029633906294</v>
      </c>
      <c r="K29" s="70">
        <f t="shared" si="2"/>
        <v>36380</v>
      </c>
      <c r="L29" s="74">
        <f t="shared" si="4"/>
        <v>4.2315315399145785E-2</v>
      </c>
      <c r="M29" s="71">
        <f t="shared" si="3"/>
        <v>11529</v>
      </c>
    </row>
    <row r="30" spans="1:13">
      <c r="A30" s="24">
        <v>28</v>
      </c>
      <c r="B30" s="76" t="s">
        <v>119</v>
      </c>
      <c r="C30" s="71">
        <v>53705</v>
      </c>
      <c r="D30" s="71">
        <v>54787</v>
      </c>
      <c r="E30" s="71">
        <v>58229</v>
      </c>
      <c r="F30" s="71"/>
      <c r="G30" s="70"/>
      <c r="H30" s="71"/>
      <c r="I30" s="73">
        <f t="shared" si="0"/>
        <v>3.7881520728144384E-3</v>
      </c>
      <c r="J30" s="73">
        <f t="shared" si="1"/>
        <v>8.4237966669770042E-2</v>
      </c>
      <c r="K30" s="70">
        <f t="shared" si="2"/>
        <v>4524</v>
      </c>
      <c r="L30" s="74">
        <f t="shared" si="4"/>
        <v>5.2620804526040555E-3</v>
      </c>
      <c r="M30" s="71">
        <f t="shared" si="3"/>
        <v>3442</v>
      </c>
    </row>
    <row r="31" spans="1:13">
      <c r="A31" s="24">
        <v>29</v>
      </c>
      <c r="B31" s="76" t="s">
        <v>120</v>
      </c>
      <c r="C31" s="71">
        <v>15953</v>
      </c>
      <c r="D31" s="71">
        <v>16486</v>
      </c>
      <c r="E31" s="71">
        <v>17996</v>
      </c>
      <c r="F31" s="71"/>
      <c r="G31" s="70"/>
      <c r="H31" s="71"/>
      <c r="I31" s="73">
        <f t="shared" si="0"/>
        <v>1.170749707231253E-3</v>
      </c>
      <c r="J31" s="73">
        <f t="shared" si="1"/>
        <v>0.12806368708079985</v>
      </c>
      <c r="K31" s="70">
        <f t="shared" si="2"/>
        <v>2043</v>
      </c>
      <c r="L31" s="74">
        <f t="shared" si="4"/>
        <v>2.3763108675221231E-3</v>
      </c>
      <c r="M31" s="71">
        <f t="shared" si="3"/>
        <v>1510</v>
      </c>
    </row>
    <row r="32" spans="1:13">
      <c r="A32" s="24">
        <v>30</v>
      </c>
      <c r="B32" s="76" t="s">
        <v>121</v>
      </c>
      <c r="C32" s="71">
        <v>28002</v>
      </c>
      <c r="D32" s="71">
        <v>28190</v>
      </c>
      <c r="E32" s="71">
        <v>28805</v>
      </c>
      <c r="F32" s="71"/>
      <c r="G32" s="70"/>
      <c r="H32" s="71"/>
      <c r="I32" s="73">
        <f t="shared" si="0"/>
        <v>1.8739411711933898E-3</v>
      </c>
      <c r="J32" s="73">
        <f t="shared" si="1"/>
        <v>2.8676523105492464E-2</v>
      </c>
      <c r="K32" s="70">
        <f t="shared" si="2"/>
        <v>803</v>
      </c>
      <c r="L32" s="74">
        <f t="shared" si="4"/>
        <v>9.3400764885964997E-4</v>
      </c>
      <c r="M32" s="71">
        <f t="shared" si="3"/>
        <v>615</v>
      </c>
    </row>
    <row r="33" spans="1:13">
      <c r="A33" s="24">
        <v>31</v>
      </c>
      <c r="B33" s="76" t="s">
        <v>122</v>
      </c>
      <c r="C33" s="71">
        <v>167763</v>
      </c>
      <c r="D33" s="71">
        <v>173890</v>
      </c>
      <c r="E33" s="71">
        <v>179826</v>
      </c>
      <c r="F33" s="71"/>
      <c r="G33" s="70"/>
      <c r="H33" s="71"/>
      <c r="I33" s="73">
        <f t="shared" si="0"/>
        <v>1.1698779553932391E-2</v>
      </c>
      <c r="J33" s="73">
        <f t="shared" si="1"/>
        <v>7.1905008851773033E-2</v>
      </c>
      <c r="K33" s="70">
        <f t="shared" si="2"/>
        <v>12063</v>
      </c>
      <c r="L33" s="74">
        <f t="shared" si="4"/>
        <v>1.4031051392520495E-2</v>
      </c>
      <c r="M33" s="71">
        <f t="shared" si="3"/>
        <v>5936</v>
      </c>
    </row>
    <row r="34" spans="1:13">
      <c r="A34" s="24">
        <v>32</v>
      </c>
      <c r="B34" s="76" t="s">
        <v>123</v>
      </c>
      <c r="C34" s="71">
        <v>59256</v>
      </c>
      <c r="D34" s="71">
        <v>59810</v>
      </c>
      <c r="E34" s="71">
        <v>61595</v>
      </c>
      <c r="F34" s="71"/>
      <c r="G34" s="70"/>
      <c r="H34" s="71"/>
      <c r="I34" s="73">
        <f t="shared" si="0"/>
        <v>4.0071309300349538E-3</v>
      </c>
      <c r="J34" s="73">
        <f t="shared" si="1"/>
        <v>3.947279600378021E-2</v>
      </c>
      <c r="K34" s="70">
        <f t="shared" si="2"/>
        <v>2339</v>
      </c>
      <c r="L34" s="74">
        <f t="shared" si="4"/>
        <v>2.7206026035899392E-3</v>
      </c>
      <c r="M34" s="71">
        <f t="shared" si="3"/>
        <v>1785</v>
      </c>
    </row>
    <row r="35" spans="1:13">
      <c r="A35" s="24">
        <v>33</v>
      </c>
      <c r="B35" s="76" t="s">
        <v>124</v>
      </c>
      <c r="C35" s="71">
        <v>249210</v>
      </c>
      <c r="D35" s="71">
        <v>260587</v>
      </c>
      <c r="E35" s="71">
        <v>268304</v>
      </c>
      <c r="F35" s="71"/>
      <c r="G35" s="70"/>
      <c r="H35" s="71"/>
      <c r="I35" s="73">
        <f t="shared" si="0"/>
        <v>1.745481381690232E-2</v>
      </c>
      <c r="J35" s="73">
        <f t="shared" si="1"/>
        <v>7.6618113237831548E-2</v>
      </c>
      <c r="K35" s="70">
        <f t="shared" si="2"/>
        <v>19094</v>
      </c>
      <c r="L35" s="74">
        <f t="shared" si="4"/>
        <v>2.2209143271888113E-2</v>
      </c>
      <c r="M35" s="71">
        <f t="shared" si="3"/>
        <v>7717</v>
      </c>
    </row>
    <row r="36" spans="1:13">
      <c r="A36" s="24">
        <v>34</v>
      </c>
      <c r="B36" s="76" t="s">
        <v>125</v>
      </c>
      <c r="C36" s="71">
        <v>4081452</v>
      </c>
      <c r="D36" s="71">
        <v>4161375</v>
      </c>
      <c r="E36" s="71">
        <v>4227202</v>
      </c>
      <c r="F36" s="71"/>
      <c r="G36" s="70"/>
      <c r="H36" s="71"/>
      <c r="I36" s="73">
        <f t="shared" si="0"/>
        <v>0.27500530695195419</v>
      </c>
      <c r="J36" s="73">
        <f t="shared" si="1"/>
        <v>3.5710330539229666E-2</v>
      </c>
      <c r="K36" s="70">
        <f t="shared" si="2"/>
        <v>145750</v>
      </c>
      <c r="L36" s="74">
        <f t="shared" si="4"/>
        <v>0.16952878558068987</v>
      </c>
      <c r="M36" s="71">
        <f t="shared" si="3"/>
        <v>65827</v>
      </c>
    </row>
    <row r="37" spans="1:13">
      <c r="A37" s="24">
        <v>35</v>
      </c>
      <c r="B37" s="76" t="s">
        <v>126</v>
      </c>
      <c r="C37" s="71">
        <v>894975</v>
      </c>
      <c r="D37" s="71">
        <v>936517</v>
      </c>
      <c r="E37" s="71">
        <v>945148</v>
      </c>
      <c r="F37" s="71"/>
      <c r="G37" s="70"/>
      <c r="H37" s="71"/>
      <c r="I37" s="73">
        <f t="shared" si="0"/>
        <v>6.148764971605937E-2</v>
      </c>
      <c r="J37" s="73">
        <f t="shared" si="1"/>
        <v>5.6060783820777116E-2</v>
      </c>
      <c r="K37" s="70">
        <f t="shared" si="2"/>
        <v>50173</v>
      </c>
      <c r="L37" s="74">
        <f t="shared" si="4"/>
        <v>5.8358612411251828E-2</v>
      </c>
      <c r="M37" s="71">
        <f t="shared" si="3"/>
        <v>8631</v>
      </c>
    </row>
    <row r="38" spans="1:13">
      <c r="A38" s="24">
        <v>36</v>
      </c>
      <c r="B38" s="76" t="s">
        <v>127</v>
      </c>
      <c r="C38" s="71">
        <v>25933</v>
      </c>
      <c r="D38" s="71">
        <v>26268</v>
      </c>
      <c r="E38" s="71">
        <v>27148</v>
      </c>
      <c r="F38" s="71"/>
      <c r="G38" s="70"/>
      <c r="H38" s="71"/>
      <c r="I38" s="73">
        <f t="shared" si="0"/>
        <v>1.7661432013733084E-3</v>
      </c>
      <c r="J38" s="73">
        <f t="shared" si="1"/>
        <v>4.6851501947325798E-2</v>
      </c>
      <c r="K38" s="70">
        <f t="shared" si="2"/>
        <v>1215</v>
      </c>
      <c r="L38" s="74">
        <f t="shared" si="4"/>
        <v>1.4132245247378266E-3</v>
      </c>
      <c r="M38" s="71">
        <f t="shared" si="3"/>
        <v>880</v>
      </c>
    </row>
    <row r="39" spans="1:13">
      <c r="A39" s="24">
        <v>37</v>
      </c>
      <c r="B39" s="76" t="s">
        <v>128</v>
      </c>
      <c r="C39" s="71">
        <v>49067</v>
      </c>
      <c r="D39" s="71">
        <v>52667</v>
      </c>
      <c r="E39" s="71">
        <v>55222</v>
      </c>
      <c r="F39" s="71"/>
      <c r="G39" s="70"/>
      <c r="H39" s="71"/>
      <c r="I39" s="73">
        <f t="shared" si="0"/>
        <v>3.5925283581198187E-3</v>
      </c>
      <c r="J39" s="73">
        <f t="shared" si="1"/>
        <v>0.12544072390812563</v>
      </c>
      <c r="K39" s="70">
        <f t="shared" si="2"/>
        <v>6155</v>
      </c>
      <c r="L39" s="74">
        <f t="shared" si="4"/>
        <v>7.159174444248002E-3</v>
      </c>
      <c r="M39" s="71">
        <f t="shared" si="3"/>
        <v>2555</v>
      </c>
    </row>
    <row r="40" spans="1:13">
      <c r="A40" s="24">
        <v>38</v>
      </c>
      <c r="B40" s="76" t="s">
        <v>129</v>
      </c>
      <c r="C40" s="71">
        <v>221874</v>
      </c>
      <c r="D40" s="71">
        <v>233427</v>
      </c>
      <c r="E40" s="71">
        <v>239017</v>
      </c>
      <c r="F40" s="71"/>
      <c r="G40" s="70"/>
      <c r="H40" s="71"/>
      <c r="I40" s="73">
        <f t="shared" si="0"/>
        <v>1.5549515601983352E-2</v>
      </c>
      <c r="J40" s="73">
        <f t="shared" si="1"/>
        <v>7.7264573586810534E-2</v>
      </c>
      <c r="K40" s="70">
        <f t="shared" si="2"/>
        <v>17143</v>
      </c>
      <c r="L40" s="74">
        <f t="shared" si="4"/>
        <v>1.9939841998008689E-2</v>
      </c>
      <c r="M40" s="71">
        <f t="shared" si="3"/>
        <v>5590</v>
      </c>
    </row>
    <row r="41" spans="1:13">
      <c r="A41" s="24">
        <v>39</v>
      </c>
      <c r="B41" s="76" t="s">
        <v>130</v>
      </c>
      <c r="C41" s="71">
        <v>69136</v>
      </c>
      <c r="D41" s="71">
        <v>71449</v>
      </c>
      <c r="E41" s="71">
        <v>72671</v>
      </c>
      <c r="F41" s="71"/>
      <c r="G41" s="70"/>
      <c r="H41" s="71"/>
      <c r="I41" s="73">
        <f t="shared" si="0"/>
        <v>4.7276923746500553E-3</v>
      </c>
      <c r="J41" s="73">
        <f t="shared" si="1"/>
        <v>5.1131103911131681E-2</v>
      </c>
      <c r="K41" s="70">
        <f t="shared" si="2"/>
        <v>3535</v>
      </c>
      <c r="L41" s="74">
        <f t="shared" si="4"/>
        <v>4.1117273209450344E-3</v>
      </c>
      <c r="M41" s="71">
        <f t="shared" si="3"/>
        <v>1222</v>
      </c>
    </row>
    <row r="42" spans="1:13">
      <c r="A42" s="24">
        <v>40</v>
      </c>
      <c r="B42" s="76" t="s">
        <v>131</v>
      </c>
      <c r="C42" s="71">
        <v>24724</v>
      </c>
      <c r="D42" s="71">
        <v>26705</v>
      </c>
      <c r="E42" s="71">
        <v>27783</v>
      </c>
      <c r="F42" s="71"/>
      <c r="G42" s="70"/>
      <c r="H42" s="71"/>
      <c r="I42" s="73">
        <f t="shared" si="0"/>
        <v>1.8074538295179987E-3</v>
      </c>
      <c r="J42" s="73">
        <f t="shared" si="1"/>
        <v>0.12372593431483579</v>
      </c>
      <c r="K42" s="70">
        <f t="shared" si="2"/>
        <v>3059</v>
      </c>
      <c r="L42" s="74">
        <f t="shared" si="4"/>
        <v>3.5580689886197622E-3</v>
      </c>
      <c r="M42" s="71">
        <f t="shared" si="3"/>
        <v>1078</v>
      </c>
    </row>
    <row r="43" spans="1:13">
      <c r="A43" s="24">
        <v>41</v>
      </c>
      <c r="B43" s="76" t="s">
        <v>132</v>
      </c>
      <c r="C43" s="71">
        <v>498901</v>
      </c>
      <c r="D43" s="71">
        <v>539565</v>
      </c>
      <c r="E43" s="71">
        <v>551102</v>
      </c>
      <c r="F43" s="71"/>
      <c r="G43" s="70"/>
      <c r="H43" s="71"/>
      <c r="I43" s="73">
        <f t="shared" si="0"/>
        <v>3.5852550853220609E-2</v>
      </c>
      <c r="J43" s="73">
        <f t="shared" si="1"/>
        <v>0.10463198109444559</v>
      </c>
      <c r="K43" s="70">
        <f t="shared" si="2"/>
        <v>52201</v>
      </c>
      <c r="L43" s="74">
        <f t="shared" si="4"/>
        <v>6.071747606241916E-2</v>
      </c>
      <c r="M43" s="71">
        <f t="shared" si="3"/>
        <v>11537</v>
      </c>
    </row>
    <row r="44" spans="1:13">
      <c r="A44" s="24">
        <v>42</v>
      </c>
      <c r="B44" s="76" t="s">
        <v>133</v>
      </c>
      <c r="C44" s="71">
        <v>311935</v>
      </c>
      <c r="D44" s="71">
        <v>326798</v>
      </c>
      <c r="E44" s="71">
        <v>335130</v>
      </c>
      <c r="F44" s="71"/>
      <c r="G44" s="70"/>
      <c r="H44" s="71"/>
      <c r="I44" s="73">
        <f t="shared" si="0"/>
        <v>2.1802253244299279E-2</v>
      </c>
      <c r="J44" s="73">
        <f t="shared" si="1"/>
        <v>7.4358440059627801E-2</v>
      </c>
      <c r="K44" s="70">
        <f t="shared" si="2"/>
        <v>23195</v>
      </c>
      <c r="L44" s="74">
        <f t="shared" si="4"/>
        <v>2.6979212223287148E-2</v>
      </c>
      <c r="M44" s="71">
        <f t="shared" si="3"/>
        <v>8332</v>
      </c>
    </row>
    <row r="45" spans="1:13">
      <c r="A45" s="24">
        <v>43</v>
      </c>
      <c r="B45" s="76" t="s">
        <v>134</v>
      </c>
      <c r="C45" s="71">
        <v>82754</v>
      </c>
      <c r="D45" s="71">
        <v>87555</v>
      </c>
      <c r="E45" s="71">
        <v>91073</v>
      </c>
      <c r="F45" s="71"/>
      <c r="G45" s="70"/>
      <c r="H45" s="71"/>
      <c r="I45" s="73">
        <f t="shared" si="0"/>
        <v>5.9248548614509837E-3</v>
      </c>
      <c r="J45" s="73">
        <f t="shared" si="1"/>
        <v>0.10052686274983687</v>
      </c>
      <c r="K45" s="70">
        <f t="shared" si="2"/>
        <v>8319</v>
      </c>
      <c r="L45" s="74">
        <f t="shared" si="4"/>
        <v>9.676226190365414E-3</v>
      </c>
      <c r="M45" s="71">
        <f t="shared" si="3"/>
        <v>3518</v>
      </c>
    </row>
    <row r="46" spans="1:13">
      <c r="A46" s="24">
        <v>44</v>
      </c>
      <c r="B46" s="76" t="s">
        <v>135</v>
      </c>
      <c r="C46" s="71">
        <v>100327</v>
      </c>
      <c r="D46" s="71">
        <v>110122</v>
      </c>
      <c r="E46" s="71">
        <v>113891</v>
      </c>
      <c r="F46" s="71"/>
      <c r="G46" s="70"/>
      <c r="H46" s="71"/>
      <c r="I46" s="73">
        <f t="shared" si="0"/>
        <v>7.4093051181526254E-3</v>
      </c>
      <c r="J46" s="73">
        <f t="shared" si="1"/>
        <v>0.13519790285765546</v>
      </c>
      <c r="K46" s="70">
        <f t="shared" si="2"/>
        <v>13564</v>
      </c>
      <c r="L46" s="74">
        <f t="shared" si="4"/>
        <v>1.5776936175756279E-2</v>
      </c>
      <c r="M46" s="71">
        <f t="shared" si="3"/>
        <v>3769</v>
      </c>
    </row>
    <row r="47" spans="1:13">
      <c r="A47" s="24">
        <v>45</v>
      </c>
      <c r="B47" s="76" t="s">
        <v>136</v>
      </c>
      <c r="C47" s="71">
        <v>241850</v>
      </c>
      <c r="D47" s="71">
        <v>253600</v>
      </c>
      <c r="E47" s="71">
        <v>257860</v>
      </c>
      <c r="F47" s="71"/>
      <c r="G47" s="70"/>
      <c r="H47" s="71"/>
      <c r="I47" s="73">
        <f t="shared" si="0"/>
        <v>1.6775367832109964E-2</v>
      </c>
      <c r="J47" s="73">
        <f t="shared" si="1"/>
        <v>6.6198056646681824E-2</v>
      </c>
      <c r="K47" s="70">
        <f t="shared" si="2"/>
        <v>16010</v>
      </c>
      <c r="L47" s="74">
        <f t="shared" si="4"/>
        <v>1.8621995589343705E-2</v>
      </c>
      <c r="M47" s="71">
        <f t="shared" si="3"/>
        <v>4260</v>
      </c>
    </row>
    <row r="48" spans="1:13">
      <c r="A48" s="24">
        <v>46</v>
      </c>
      <c r="B48" s="76" t="s">
        <v>137</v>
      </c>
      <c r="C48" s="71">
        <v>145536</v>
      </c>
      <c r="D48" s="71">
        <v>154100</v>
      </c>
      <c r="E48" s="71">
        <v>159618</v>
      </c>
      <c r="F48" s="71"/>
      <c r="G48" s="70"/>
      <c r="H48" s="71"/>
      <c r="I48" s="73">
        <f t="shared" si="0"/>
        <v>1.0384125737321524E-2</v>
      </c>
      <c r="J48" s="73">
        <f t="shared" si="1"/>
        <v>9.6759564643799478E-2</v>
      </c>
      <c r="K48" s="70">
        <f t="shared" si="2"/>
        <v>14082</v>
      </c>
      <c r="L48" s="74">
        <f t="shared" si="4"/>
        <v>1.6379446713874958E-2</v>
      </c>
      <c r="M48" s="71">
        <f t="shared" si="3"/>
        <v>5518</v>
      </c>
    </row>
    <row r="49" spans="1:13">
      <c r="A49" s="24">
        <v>47</v>
      </c>
      <c r="B49" s="76" t="s">
        <v>138</v>
      </c>
      <c r="C49" s="71">
        <v>82601</v>
      </c>
      <c r="D49" s="71">
        <v>89193</v>
      </c>
      <c r="E49" s="71">
        <v>94431</v>
      </c>
      <c r="F49" s="71"/>
      <c r="G49" s="70"/>
      <c r="H49" s="71"/>
      <c r="I49" s="73">
        <f t="shared" si="0"/>
        <v>6.1433132698129837E-3</v>
      </c>
      <c r="J49" s="73">
        <f t="shared" si="1"/>
        <v>0.14321860510163315</v>
      </c>
      <c r="K49" s="70">
        <f t="shared" si="2"/>
        <v>11830</v>
      </c>
      <c r="L49" s="74">
        <f t="shared" si="4"/>
        <v>1.3760037965142788E-2</v>
      </c>
      <c r="M49" s="71">
        <f t="shared" si="3"/>
        <v>5238</v>
      </c>
    </row>
    <row r="50" spans="1:13">
      <c r="A50" s="24">
        <v>48</v>
      </c>
      <c r="B50" s="76" t="s">
        <v>139</v>
      </c>
      <c r="C50" s="71">
        <v>221823</v>
      </c>
      <c r="D50" s="71">
        <v>228957</v>
      </c>
      <c r="E50" s="71">
        <v>222406</v>
      </c>
      <c r="F50" s="71"/>
      <c r="G50" s="70"/>
      <c r="H50" s="71"/>
      <c r="I50" s="73">
        <f t="shared" si="0"/>
        <v>1.4468868603382644E-2</v>
      </c>
      <c r="J50" s="73">
        <f t="shared" si="1"/>
        <v>2.628221600104588E-3</v>
      </c>
      <c r="K50" s="70">
        <f t="shared" si="2"/>
        <v>583</v>
      </c>
      <c r="L50" s="74">
        <f t="shared" si="4"/>
        <v>6.7811514232275956E-4</v>
      </c>
      <c r="M50" s="71">
        <f t="shared" si="3"/>
        <v>-6551</v>
      </c>
    </row>
    <row r="51" spans="1:13">
      <c r="A51" s="24">
        <v>49</v>
      </c>
      <c r="B51" s="76" t="s">
        <v>140</v>
      </c>
      <c r="C51" s="71">
        <v>32643</v>
      </c>
      <c r="D51" s="71">
        <v>31409</v>
      </c>
      <c r="E51" s="71">
        <v>33428</v>
      </c>
      <c r="F51" s="71"/>
      <c r="G51" s="70"/>
      <c r="H51" s="71"/>
      <c r="I51" s="73">
        <f t="shared" si="0"/>
        <v>2.1746955553081978E-3</v>
      </c>
      <c r="J51" s="73">
        <f t="shared" si="1"/>
        <v>2.4048034800722973E-2</v>
      </c>
      <c r="K51" s="70">
        <f t="shared" si="2"/>
        <v>785</v>
      </c>
      <c r="L51" s="74">
        <f t="shared" si="4"/>
        <v>9.1307098923390441E-4</v>
      </c>
      <c r="M51" s="71">
        <f t="shared" si="3"/>
        <v>2019</v>
      </c>
    </row>
    <row r="52" spans="1:13">
      <c r="A52" s="24">
        <v>50</v>
      </c>
      <c r="B52" s="76" t="s">
        <v>141</v>
      </c>
      <c r="C52" s="71">
        <v>43455</v>
      </c>
      <c r="D52" s="71">
        <v>43491</v>
      </c>
      <c r="E52" s="71">
        <v>45114</v>
      </c>
      <c r="F52" s="71"/>
      <c r="G52" s="70"/>
      <c r="H52" s="71"/>
      <c r="I52" s="73">
        <f t="shared" si="0"/>
        <v>2.9349412253851272E-3</v>
      </c>
      <c r="J52" s="73">
        <f t="shared" si="1"/>
        <v>3.8177424922333447E-2</v>
      </c>
      <c r="K52" s="70">
        <f t="shared" si="2"/>
        <v>1659</v>
      </c>
      <c r="L52" s="74">
        <f t="shared" si="4"/>
        <v>1.9296621288395507E-3</v>
      </c>
      <c r="M52" s="71">
        <f t="shared" si="3"/>
        <v>1623</v>
      </c>
    </row>
    <row r="53" spans="1:13">
      <c r="A53" s="24">
        <v>51</v>
      </c>
      <c r="B53" s="76" t="s">
        <v>142</v>
      </c>
      <c r="C53" s="71">
        <v>37111</v>
      </c>
      <c r="D53" s="71">
        <v>37901</v>
      </c>
      <c r="E53" s="71">
        <v>40514</v>
      </c>
      <c r="F53" s="71"/>
      <c r="G53" s="70"/>
      <c r="H53" s="71"/>
      <c r="I53" s="73">
        <f t="shared" si="0"/>
        <v>2.6356831317385521E-3</v>
      </c>
      <c r="J53" s="73">
        <f t="shared" si="1"/>
        <v>9.1697879334968063E-2</v>
      </c>
      <c r="K53" s="70">
        <f t="shared" si="2"/>
        <v>3403</v>
      </c>
      <c r="L53" s="74">
        <f t="shared" si="4"/>
        <v>3.9581918170228996E-3</v>
      </c>
      <c r="M53" s="71">
        <f t="shared" si="3"/>
        <v>2613</v>
      </c>
    </row>
    <row r="54" spans="1:13">
      <c r="A54" s="24">
        <v>52</v>
      </c>
      <c r="B54" s="76" t="s">
        <v>143</v>
      </c>
      <c r="C54" s="71">
        <v>83411</v>
      </c>
      <c r="D54" s="71">
        <v>87771</v>
      </c>
      <c r="E54" s="71">
        <v>92312</v>
      </c>
      <c r="F54" s="71"/>
      <c r="G54" s="70"/>
      <c r="H54" s="71"/>
      <c r="I54" s="73">
        <f t="shared" si="0"/>
        <v>6.0054593784136159E-3</v>
      </c>
      <c r="J54" s="73">
        <f t="shared" si="1"/>
        <v>0.10671254390907674</v>
      </c>
      <c r="K54" s="70">
        <f t="shared" si="2"/>
        <v>8901</v>
      </c>
      <c r="L54" s="74">
        <f t="shared" si="4"/>
        <v>1.0353178184931188E-2</v>
      </c>
      <c r="M54" s="71">
        <f t="shared" si="3"/>
        <v>4541</v>
      </c>
    </row>
    <row r="55" spans="1:13">
      <c r="A55" s="24">
        <v>53</v>
      </c>
      <c r="B55" s="76" t="s">
        <v>144</v>
      </c>
      <c r="C55" s="71">
        <v>51997</v>
      </c>
      <c r="D55" s="71">
        <v>55828</v>
      </c>
      <c r="E55" s="71">
        <v>56755</v>
      </c>
      <c r="F55" s="71"/>
      <c r="G55" s="70"/>
      <c r="H55" s="71"/>
      <c r="I55" s="73">
        <f t="shared" si="0"/>
        <v>3.6922593706329057E-3</v>
      </c>
      <c r="J55" s="73">
        <f t="shared" si="1"/>
        <v>9.1505279150720237E-2</v>
      </c>
      <c r="K55" s="70">
        <f t="shared" si="2"/>
        <v>4758</v>
      </c>
      <c r="L55" s="74">
        <f t="shared" si="4"/>
        <v>5.5342570277387478E-3</v>
      </c>
      <c r="M55" s="71">
        <f t="shared" si="3"/>
        <v>927</v>
      </c>
    </row>
    <row r="56" spans="1:13">
      <c r="A56" s="24">
        <v>54</v>
      </c>
      <c r="B56" s="76" t="s">
        <v>145</v>
      </c>
      <c r="C56" s="71">
        <v>179023</v>
      </c>
      <c r="D56" s="71">
        <v>186964</v>
      </c>
      <c r="E56" s="71">
        <v>191848</v>
      </c>
      <c r="F56" s="71"/>
      <c r="G56" s="70"/>
      <c r="H56" s="71"/>
      <c r="I56" s="73">
        <f t="shared" si="0"/>
        <v>1.2480884076066984E-2</v>
      </c>
      <c r="J56" s="73">
        <f t="shared" si="1"/>
        <v>7.1638839702161172E-2</v>
      </c>
      <c r="K56" s="70">
        <f t="shared" si="2"/>
        <v>12825</v>
      </c>
      <c r="L56" s="74">
        <f t="shared" si="4"/>
        <v>1.4917369983343724E-2</v>
      </c>
      <c r="M56" s="71">
        <f t="shared" si="3"/>
        <v>4884</v>
      </c>
    </row>
    <row r="57" spans="1:13">
      <c r="A57" s="24">
        <v>55</v>
      </c>
      <c r="B57" s="76" t="s">
        <v>146</v>
      </c>
      <c r="C57" s="71">
        <v>163848</v>
      </c>
      <c r="D57" s="71">
        <v>171761</v>
      </c>
      <c r="E57" s="71">
        <v>179703</v>
      </c>
      <c r="F57" s="71"/>
      <c r="G57" s="70"/>
      <c r="H57" s="71"/>
      <c r="I57" s="73">
        <f t="shared" si="0"/>
        <v>1.1690777652732711E-2</v>
      </c>
      <c r="J57" s="73">
        <f t="shared" si="1"/>
        <v>9.6766515306869777E-2</v>
      </c>
      <c r="K57" s="70">
        <f t="shared" si="2"/>
        <v>15855</v>
      </c>
      <c r="L57" s="74">
        <f t="shared" si="4"/>
        <v>1.8441707687010898E-2</v>
      </c>
      <c r="M57" s="71">
        <f t="shared" si="3"/>
        <v>7942</v>
      </c>
    </row>
    <row r="58" spans="1:13">
      <c r="A58" s="24">
        <v>56</v>
      </c>
      <c r="B58" s="76" t="s">
        <v>147</v>
      </c>
      <c r="C58" s="71">
        <v>32903</v>
      </c>
      <c r="D58" s="71">
        <v>30503</v>
      </c>
      <c r="E58" s="71">
        <v>32861</v>
      </c>
      <c r="F58" s="71"/>
      <c r="G58" s="70"/>
      <c r="H58" s="71"/>
      <c r="I58" s="73">
        <f t="shared" si="0"/>
        <v>2.1378087424608915E-3</v>
      </c>
      <c r="J58" s="73">
        <f t="shared" si="1"/>
        <v>-1.2764793483876851E-3</v>
      </c>
      <c r="K58" s="70">
        <f t="shared" si="2"/>
        <v>-42</v>
      </c>
      <c r="L58" s="74">
        <f t="shared" si="4"/>
        <v>-4.8852205793406349E-5</v>
      </c>
      <c r="M58" s="71">
        <f t="shared" si="3"/>
        <v>2358</v>
      </c>
    </row>
    <row r="59" spans="1:13">
      <c r="A59" s="24">
        <v>57</v>
      </c>
      <c r="B59" s="76" t="s">
        <v>148</v>
      </c>
      <c r="C59" s="71">
        <v>24345</v>
      </c>
      <c r="D59" s="71">
        <v>25705</v>
      </c>
      <c r="E59" s="71">
        <v>27199</v>
      </c>
      <c r="F59" s="71"/>
      <c r="G59" s="70"/>
      <c r="H59" s="71"/>
      <c r="I59" s="73">
        <f t="shared" si="0"/>
        <v>1.7694610628463466E-3</v>
      </c>
      <c r="J59" s="73">
        <f t="shared" si="1"/>
        <v>0.11723146436639967</v>
      </c>
      <c r="K59" s="70">
        <f t="shared" si="2"/>
        <v>2854</v>
      </c>
      <c r="L59" s="74">
        <f t="shared" si="4"/>
        <v>3.31962369843766E-3</v>
      </c>
      <c r="M59" s="71">
        <f t="shared" si="3"/>
        <v>1494</v>
      </c>
    </row>
    <row r="60" spans="1:13">
      <c r="A60" s="24">
        <v>58</v>
      </c>
      <c r="B60" s="76" t="s">
        <v>149</v>
      </c>
      <c r="C60" s="71">
        <v>76422</v>
      </c>
      <c r="D60" s="71">
        <v>78866</v>
      </c>
      <c r="E60" s="71">
        <v>83005</v>
      </c>
      <c r="F60" s="71"/>
      <c r="G60" s="70"/>
      <c r="H60" s="71"/>
      <c r="I60" s="73">
        <f t="shared" si="0"/>
        <v>5.399982187637817E-3</v>
      </c>
      <c r="J60" s="73">
        <f t="shared" si="1"/>
        <v>8.6140116720316143E-2</v>
      </c>
      <c r="K60" s="70">
        <f t="shared" si="2"/>
        <v>6583</v>
      </c>
      <c r="L60" s="74">
        <f t="shared" si="4"/>
        <v>7.657001684237952E-3</v>
      </c>
      <c r="M60" s="71">
        <f t="shared" si="3"/>
        <v>4139</v>
      </c>
    </row>
    <row r="61" spans="1:13">
      <c r="A61" s="24">
        <v>59</v>
      </c>
      <c r="B61" s="76" t="s">
        <v>150</v>
      </c>
      <c r="C61" s="71">
        <v>269933</v>
      </c>
      <c r="D61" s="71">
        <v>290168</v>
      </c>
      <c r="E61" s="71">
        <v>295947</v>
      </c>
      <c r="F61" s="71"/>
      <c r="G61" s="70"/>
      <c r="H61" s="71"/>
      <c r="I61" s="73">
        <f t="shared" si="0"/>
        <v>1.9253159791396291E-2</v>
      </c>
      <c r="J61" s="73">
        <f t="shared" si="1"/>
        <v>9.6372062697039643E-2</v>
      </c>
      <c r="K61" s="70">
        <f t="shared" si="2"/>
        <v>26014</v>
      </c>
      <c r="L61" s="74">
        <f t="shared" si="4"/>
        <v>3.0258125750230302E-2</v>
      </c>
      <c r="M61" s="71">
        <f t="shared" si="3"/>
        <v>5779</v>
      </c>
    </row>
    <row r="62" spans="1:13">
      <c r="A62" s="24">
        <v>60</v>
      </c>
      <c r="B62" s="76" t="s">
        <v>151</v>
      </c>
      <c r="C62" s="71">
        <v>58718</v>
      </c>
      <c r="D62" s="71">
        <v>62546</v>
      </c>
      <c r="E62" s="71">
        <v>65349</v>
      </c>
      <c r="F62" s="71"/>
      <c r="G62" s="70"/>
      <c r="H62" s="71"/>
      <c r="I62" s="73">
        <f t="shared" si="0"/>
        <v>4.2513515568934849E-3</v>
      </c>
      <c r="J62" s="73">
        <f t="shared" si="1"/>
        <v>0.11292959569467625</v>
      </c>
      <c r="K62" s="70">
        <f t="shared" si="2"/>
        <v>6631</v>
      </c>
      <c r="L62" s="74">
        <f t="shared" si="4"/>
        <v>7.7128327765732738E-3</v>
      </c>
      <c r="M62" s="71">
        <f t="shared" si="3"/>
        <v>2803</v>
      </c>
    </row>
    <row r="63" spans="1:13">
      <c r="A63" s="24">
        <v>61</v>
      </c>
      <c r="B63" s="76" t="s">
        <v>152</v>
      </c>
      <c r="C63" s="71">
        <v>117460</v>
      </c>
      <c r="D63" s="71">
        <v>119407</v>
      </c>
      <c r="E63" s="71">
        <v>124334</v>
      </c>
      <c r="F63" s="71"/>
      <c r="G63" s="70"/>
      <c r="H63" s="71"/>
      <c r="I63" s="73">
        <f t="shared" si="0"/>
        <v>8.0886860468376651E-3</v>
      </c>
      <c r="J63" s="73">
        <f t="shared" si="1"/>
        <v>5.8522050059594759E-2</v>
      </c>
      <c r="K63" s="70">
        <f t="shared" si="2"/>
        <v>6874</v>
      </c>
      <c r="L63" s="74">
        <f t="shared" si="4"/>
        <v>7.9954776815208389E-3</v>
      </c>
      <c r="M63" s="71">
        <f t="shared" si="3"/>
        <v>4927</v>
      </c>
    </row>
    <row r="64" spans="1:13">
      <c r="A64" s="24">
        <v>62</v>
      </c>
      <c r="B64" s="76" t="s">
        <v>153</v>
      </c>
      <c r="C64" s="71">
        <v>9901</v>
      </c>
      <c r="D64" s="71">
        <v>10673</v>
      </c>
      <c r="E64" s="71">
        <v>11144</v>
      </c>
      <c r="F64" s="71"/>
      <c r="G64" s="70"/>
      <c r="H64" s="71"/>
      <c r="I64" s="73">
        <f t="shared" si="0"/>
        <v>7.2498525991248524E-4</v>
      </c>
      <c r="J64" s="73">
        <f t="shared" si="1"/>
        <v>0.12554287445712553</v>
      </c>
      <c r="K64" s="70">
        <f t="shared" si="2"/>
        <v>1243</v>
      </c>
      <c r="L64" s="74">
        <f t="shared" si="4"/>
        <v>1.4457926619334308E-3</v>
      </c>
      <c r="M64" s="71">
        <f t="shared" si="3"/>
        <v>471</v>
      </c>
    </row>
    <row r="65" spans="1:13">
      <c r="A65" s="24">
        <v>63</v>
      </c>
      <c r="B65" s="76" t="s">
        <v>154</v>
      </c>
      <c r="C65" s="71">
        <v>147191</v>
      </c>
      <c r="D65" s="71">
        <v>145959</v>
      </c>
      <c r="E65" s="71">
        <v>157487</v>
      </c>
      <c r="F65" s="71"/>
      <c r="G65" s="70"/>
      <c r="H65" s="71"/>
      <c r="I65" s="73">
        <f t="shared" si="0"/>
        <v>1.0245491172634383E-2</v>
      </c>
      <c r="J65" s="73">
        <f t="shared" si="1"/>
        <v>6.9949929003811376E-2</v>
      </c>
      <c r="K65" s="70">
        <f t="shared" si="2"/>
        <v>10296</v>
      </c>
      <c r="L65" s="74">
        <f t="shared" si="4"/>
        <v>1.1975769305926471E-2</v>
      </c>
      <c r="M65" s="71">
        <f t="shared" si="3"/>
        <v>11528</v>
      </c>
    </row>
    <row r="66" spans="1:13">
      <c r="A66" s="24">
        <v>64</v>
      </c>
      <c r="B66" s="76" t="s">
        <v>155</v>
      </c>
      <c r="C66" s="71">
        <v>63672</v>
      </c>
      <c r="D66" s="71">
        <v>67274</v>
      </c>
      <c r="E66" s="71">
        <v>69649</v>
      </c>
      <c r="F66" s="71"/>
      <c r="G66" s="70"/>
      <c r="H66" s="71"/>
      <c r="I66" s="73">
        <f t="shared" si="0"/>
        <v>4.531092818345718E-3</v>
      </c>
      <c r="J66" s="73">
        <f t="shared" si="1"/>
        <v>9.3871717552456338E-2</v>
      </c>
      <c r="K66" s="70">
        <f t="shared" si="2"/>
        <v>5977</v>
      </c>
      <c r="L66" s="74">
        <f t="shared" si="4"/>
        <v>6.9521341435045177E-3</v>
      </c>
      <c r="M66" s="71">
        <f t="shared" si="3"/>
        <v>2375</v>
      </c>
    </row>
    <row r="67" spans="1:13">
      <c r="A67" s="24">
        <v>65</v>
      </c>
      <c r="B67" s="76" t="s">
        <v>156</v>
      </c>
      <c r="C67" s="71">
        <v>98193</v>
      </c>
      <c r="D67" s="71">
        <v>96894</v>
      </c>
      <c r="E67" s="71">
        <v>101807</v>
      </c>
      <c r="F67" s="71"/>
      <c r="G67" s="70"/>
      <c r="H67" s="71"/>
      <c r="I67" s="73">
        <f t="shared" ref="I67:I84" si="5">E67/$E$84</f>
        <v>6.6231671173645357E-3</v>
      </c>
      <c r="J67" s="73">
        <f t="shared" ref="J67:J84" si="6">(E67-C67)/C67</f>
        <v>3.680506757100812E-2</v>
      </c>
      <c r="K67" s="70">
        <f t="shared" ref="K67:K84" si="7">E67-C67</f>
        <v>3614</v>
      </c>
      <c r="L67" s="74">
        <f t="shared" si="4"/>
        <v>4.203615993746918E-3</v>
      </c>
      <c r="M67" s="71">
        <f t="shared" ref="M67:M84" si="8">E67-D67</f>
        <v>4913</v>
      </c>
    </row>
    <row r="68" spans="1:13">
      <c r="A68" s="24">
        <v>66</v>
      </c>
      <c r="B68" s="76" t="s">
        <v>157</v>
      </c>
      <c r="C68" s="71">
        <v>41920</v>
      </c>
      <c r="D68" s="71">
        <v>44101</v>
      </c>
      <c r="E68" s="71">
        <v>47083</v>
      </c>
      <c r="F68" s="71"/>
      <c r="G68" s="70"/>
      <c r="H68" s="71"/>
      <c r="I68" s="73">
        <f t="shared" si="5"/>
        <v>3.0630367006873245E-3</v>
      </c>
      <c r="J68" s="73">
        <f t="shared" si="6"/>
        <v>0.1231631679389313</v>
      </c>
      <c r="K68" s="70">
        <f t="shared" si="7"/>
        <v>5163</v>
      </c>
      <c r="L68" s="74">
        <f t="shared" ref="L68:L84" si="9">K68/$K$84</f>
        <v>6.005331869318023E-3</v>
      </c>
      <c r="M68" s="71">
        <f t="shared" si="8"/>
        <v>2982</v>
      </c>
    </row>
    <row r="69" spans="1:13">
      <c r="A69" s="24">
        <v>67</v>
      </c>
      <c r="B69" s="76" t="s">
        <v>158</v>
      </c>
      <c r="C69" s="71">
        <v>86561</v>
      </c>
      <c r="D69" s="71">
        <v>89774</v>
      </c>
      <c r="E69" s="71">
        <v>92713</v>
      </c>
      <c r="F69" s="71"/>
      <c r="G69" s="70"/>
      <c r="H69" s="71"/>
      <c r="I69" s="73">
        <f t="shared" si="5"/>
        <v>6.0315468774467199E-3</v>
      </c>
      <c r="J69" s="73">
        <f t="shared" si="6"/>
        <v>7.1071267660955853E-2</v>
      </c>
      <c r="K69" s="70">
        <f t="shared" si="7"/>
        <v>6152</v>
      </c>
      <c r="L69" s="74">
        <f t="shared" si="9"/>
        <v>7.1556850009770441E-3</v>
      </c>
      <c r="M69" s="71">
        <f t="shared" si="8"/>
        <v>2939</v>
      </c>
    </row>
    <row r="70" spans="1:13">
      <c r="A70" s="24">
        <v>68</v>
      </c>
      <c r="B70" s="76" t="s">
        <v>159</v>
      </c>
      <c r="C70" s="71">
        <v>51478</v>
      </c>
      <c r="D70" s="71">
        <v>56350</v>
      </c>
      <c r="E70" s="71">
        <v>56980</v>
      </c>
      <c r="F70" s="71"/>
      <c r="G70" s="70"/>
      <c r="H70" s="71"/>
      <c r="I70" s="73">
        <f t="shared" si="5"/>
        <v>3.7068969947786617E-3</v>
      </c>
      <c r="J70" s="73">
        <f t="shared" si="6"/>
        <v>0.10688060919227631</v>
      </c>
      <c r="K70" s="70">
        <f t="shared" si="7"/>
        <v>5502</v>
      </c>
      <c r="L70" s="74">
        <f t="shared" si="9"/>
        <v>6.3996389589362317E-3</v>
      </c>
      <c r="M70" s="71">
        <f t="shared" si="8"/>
        <v>630</v>
      </c>
    </row>
    <row r="71" spans="1:13">
      <c r="A71" s="24">
        <v>69</v>
      </c>
      <c r="B71" s="76" t="s">
        <v>160</v>
      </c>
      <c r="C71" s="71">
        <v>9964</v>
      </c>
      <c r="D71" s="71">
        <v>9976</v>
      </c>
      <c r="E71" s="71">
        <v>10624</v>
      </c>
      <c r="F71" s="71"/>
      <c r="G71" s="70"/>
      <c r="H71" s="71"/>
      <c r="I71" s="73">
        <f t="shared" si="5"/>
        <v>6.9115608410895933E-4</v>
      </c>
      <c r="J71" s="73">
        <f t="shared" si="6"/>
        <v>6.623845845042152E-2</v>
      </c>
      <c r="K71" s="70">
        <f t="shared" si="7"/>
        <v>660</v>
      </c>
      <c r="L71" s="74">
        <f t="shared" si="9"/>
        <v>7.6767751961067114E-4</v>
      </c>
      <c r="M71" s="71">
        <f t="shared" si="8"/>
        <v>648</v>
      </c>
    </row>
    <row r="72" spans="1:13">
      <c r="A72" s="24">
        <v>70</v>
      </c>
      <c r="B72" s="76" t="s">
        <v>161</v>
      </c>
      <c r="C72" s="71">
        <v>40044</v>
      </c>
      <c r="D72" s="71">
        <v>43099</v>
      </c>
      <c r="E72" s="71">
        <v>44347</v>
      </c>
      <c r="F72" s="71"/>
      <c r="G72" s="70"/>
      <c r="H72" s="71"/>
      <c r="I72" s="73">
        <f t="shared" si="5"/>
        <v>2.8850431910749266E-3</v>
      </c>
      <c r="J72" s="73">
        <f t="shared" si="6"/>
        <v>0.10745679752272501</v>
      </c>
      <c r="K72" s="70">
        <f t="shared" si="7"/>
        <v>4303</v>
      </c>
      <c r="L72" s="74">
        <f t="shared" si="9"/>
        <v>5.0050247983101787E-3</v>
      </c>
      <c r="M72" s="71">
        <f t="shared" si="8"/>
        <v>1248</v>
      </c>
    </row>
    <row r="73" spans="1:13">
      <c r="A73" s="24">
        <v>71</v>
      </c>
      <c r="B73" s="76" t="s">
        <v>162</v>
      </c>
      <c r="C73" s="71">
        <v>33858</v>
      </c>
      <c r="D73" s="71">
        <v>37396</v>
      </c>
      <c r="E73" s="71">
        <v>38834</v>
      </c>
      <c r="F73" s="71"/>
      <c r="G73" s="70"/>
      <c r="H73" s="71"/>
      <c r="I73" s="73">
        <f t="shared" si="5"/>
        <v>2.526388871450238E-3</v>
      </c>
      <c r="J73" s="73">
        <f t="shared" si="6"/>
        <v>0.14696674345797153</v>
      </c>
      <c r="K73" s="70">
        <f t="shared" si="7"/>
        <v>4976</v>
      </c>
      <c r="L73" s="74">
        <f t="shared" si="9"/>
        <v>5.7878232387616668E-3</v>
      </c>
      <c r="M73" s="71">
        <f t="shared" si="8"/>
        <v>1438</v>
      </c>
    </row>
    <row r="74" spans="1:13">
      <c r="A74" s="24">
        <v>72</v>
      </c>
      <c r="B74" s="76" t="s">
        <v>163</v>
      </c>
      <c r="C74" s="71">
        <v>68527</v>
      </c>
      <c r="D74" s="71">
        <v>76581</v>
      </c>
      <c r="E74" s="71">
        <v>78047</v>
      </c>
      <c r="F74" s="71"/>
      <c r="G74" s="70"/>
      <c r="H74" s="71"/>
      <c r="I74" s="73">
        <f t="shared" si="5"/>
        <v>5.0774340075726608E-3</v>
      </c>
      <c r="J74" s="73">
        <f t="shared" si="6"/>
        <v>0.13892334408335399</v>
      </c>
      <c r="K74" s="70">
        <f t="shared" si="7"/>
        <v>9520</v>
      </c>
      <c r="L74" s="74">
        <f t="shared" si="9"/>
        <v>1.1073166646505438E-2</v>
      </c>
      <c r="M74" s="71">
        <f t="shared" si="8"/>
        <v>1466</v>
      </c>
    </row>
    <row r="75" spans="1:13">
      <c r="A75" s="24">
        <v>73</v>
      </c>
      <c r="B75" s="76" t="s">
        <v>164</v>
      </c>
      <c r="C75" s="71">
        <v>49696</v>
      </c>
      <c r="D75" s="71">
        <v>49675</v>
      </c>
      <c r="E75" s="71">
        <v>52429</v>
      </c>
      <c r="F75" s="71"/>
      <c r="G75" s="70"/>
      <c r="H75" s="71"/>
      <c r="I75" s="73">
        <f t="shared" si="5"/>
        <v>3.4108266503904958E-3</v>
      </c>
      <c r="J75" s="73">
        <f t="shared" si="6"/>
        <v>5.4994365743721831E-2</v>
      </c>
      <c r="K75" s="70">
        <f t="shared" si="7"/>
        <v>2733</v>
      </c>
      <c r="L75" s="74">
        <f t="shared" si="9"/>
        <v>3.1788828198423703E-3</v>
      </c>
      <c r="M75" s="71">
        <f t="shared" si="8"/>
        <v>2754</v>
      </c>
    </row>
    <row r="76" spans="1:13">
      <c r="A76" s="24">
        <v>74</v>
      </c>
      <c r="B76" s="76" t="s">
        <v>165</v>
      </c>
      <c r="C76" s="71">
        <v>27117</v>
      </c>
      <c r="D76" s="71">
        <v>28841</v>
      </c>
      <c r="E76" s="71">
        <v>29844</v>
      </c>
      <c r="F76" s="71"/>
      <c r="G76" s="70"/>
      <c r="H76" s="71"/>
      <c r="I76" s="73">
        <f t="shared" si="5"/>
        <v>1.9415344666931273E-3</v>
      </c>
      <c r="J76" s="73">
        <f t="shared" si="6"/>
        <v>0.10056422170594093</v>
      </c>
      <c r="K76" s="70">
        <f t="shared" si="7"/>
        <v>2727</v>
      </c>
      <c r="L76" s="74">
        <f t="shared" si="9"/>
        <v>3.1719039333004549E-3</v>
      </c>
      <c r="M76" s="71">
        <f t="shared" si="8"/>
        <v>1003</v>
      </c>
    </row>
    <row r="77" spans="1:13">
      <c r="A77" s="24">
        <v>75</v>
      </c>
      <c r="B77" s="76" t="s">
        <v>166</v>
      </c>
      <c r="C77" s="71">
        <v>10610</v>
      </c>
      <c r="D77" s="71">
        <v>9526</v>
      </c>
      <c r="E77" s="71">
        <v>10518</v>
      </c>
      <c r="F77" s="71"/>
      <c r="G77" s="70"/>
      <c r="H77" s="71"/>
      <c r="I77" s="73">
        <f t="shared" si="5"/>
        <v>6.8426013673362519E-4</v>
      </c>
      <c r="J77" s="73">
        <f t="shared" si="6"/>
        <v>-8.6710650329877466E-3</v>
      </c>
      <c r="K77" s="70">
        <f t="shared" si="7"/>
        <v>-92</v>
      </c>
      <c r="L77" s="74">
        <f t="shared" si="9"/>
        <v>-1.0700959364269962E-4</v>
      </c>
      <c r="M77" s="71">
        <f t="shared" si="8"/>
        <v>992</v>
      </c>
    </row>
    <row r="78" spans="1:13">
      <c r="A78" s="24">
        <v>76</v>
      </c>
      <c r="B78" s="76" t="s">
        <v>167</v>
      </c>
      <c r="C78" s="71">
        <v>16929</v>
      </c>
      <c r="D78" s="71">
        <v>17525</v>
      </c>
      <c r="E78" s="71">
        <v>18625</v>
      </c>
      <c r="F78" s="71"/>
      <c r="G78" s="70"/>
      <c r="H78" s="71"/>
      <c r="I78" s="73">
        <f t="shared" si="5"/>
        <v>1.2116699987320565E-3</v>
      </c>
      <c r="J78" s="73">
        <f t="shared" si="6"/>
        <v>0.10018311772697737</v>
      </c>
      <c r="K78" s="70">
        <f t="shared" si="7"/>
        <v>1696</v>
      </c>
      <c r="L78" s="74">
        <f t="shared" si="9"/>
        <v>1.9726985958480278E-3</v>
      </c>
      <c r="M78" s="71">
        <f t="shared" si="8"/>
        <v>1100</v>
      </c>
    </row>
    <row r="79" spans="1:13">
      <c r="A79" s="24">
        <v>77</v>
      </c>
      <c r="B79" s="76" t="s">
        <v>168</v>
      </c>
      <c r="C79" s="71">
        <v>61617</v>
      </c>
      <c r="D79" s="71">
        <v>65437</v>
      </c>
      <c r="E79" s="71">
        <v>67534</v>
      </c>
      <c r="F79" s="71"/>
      <c r="G79" s="70"/>
      <c r="H79" s="71"/>
      <c r="I79" s="73">
        <f t="shared" si="5"/>
        <v>4.3934991513756077E-3</v>
      </c>
      <c r="J79" s="73">
        <f t="shared" si="6"/>
        <v>9.6028693380073679E-2</v>
      </c>
      <c r="K79" s="70">
        <f t="shared" si="7"/>
        <v>5917</v>
      </c>
      <c r="L79" s="74">
        <f t="shared" si="9"/>
        <v>6.8823452780853661E-3</v>
      </c>
      <c r="M79" s="71">
        <f t="shared" si="8"/>
        <v>2097</v>
      </c>
    </row>
    <row r="80" spans="1:13">
      <c r="A80" s="24">
        <v>78</v>
      </c>
      <c r="B80" s="76" t="s">
        <v>169</v>
      </c>
      <c r="C80" s="71">
        <v>37086</v>
      </c>
      <c r="D80" s="71">
        <v>36075</v>
      </c>
      <c r="E80" s="71">
        <v>38044</v>
      </c>
      <c r="F80" s="71"/>
      <c r="G80" s="70"/>
      <c r="H80" s="71"/>
      <c r="I80" s="73">
        <f t="shared" si="5"/>
        <v>2.4749945466718045E-3</v>
      </c>
      <c r="J80" s="73">
        <f t="shared" si="6"/>
        <v>2.5831850293911451E-2</v>
      </c>
      <c r="K80" s="70">
        <f t="shared" si="7"/>
        <v>958</v>
      </c>
      <c r="L80" s="74">
        <f t="shared" si="9"/>
        <v>1.114295551192459E-3</v>
      </c>
      <c r="M80" s="71">
        <f t="shared" si="8"/>
        <v>1969</v>
      </c>
    </row>
    <row r="81" spans="1:13">
      <c r="A81" s="24">
        <v>79</v>
      </c>
      <c r="B81" s="76" t="s">
        <v>170</v>
      </c>
      <c r="C81" s="71">
        <v>16160</v>
      </c>
      <c r="D81" s="71">
        <v>15617</v>
      </c>
      <c r="E81" s="71">
        <v>17525</v>
      </c>
      <c r="F81" s="71"/>
      <c r="G81" s="70"/>
      <c r="H81" s="71"/>
      <c r="I81" s="73">
        <f t="shared" si="5"/>
        <v>1.1401082806861364E-3</v>
      </c>
      <c r="J81" s="73">
        <f t="shared" si="6"/>
        <v>8.4467821782178223E-2</v>
      </c>
      <c r="K81" s="70">
        <f t="shared" si="7"/>
        <v>1365</v>
      </c>
      <c r="L81" s="74">
        <f t="shared" si="9"/>
        <v>1.5876966882857064E-3</v>
      </c>
      <c r="M81" s="71">
        <f t="shared" si="8"/>
        <v>1908</v>
      </c>
    </row>
    <row r="82" spans="1:13">
      <c r="A82" s="24">
        <v>80</v>
      </c>
      <c r="B82" s="76" t="s">
        <v>171</v>
      </c>
      <c r="C82" s="71">
        <v>50137</v>
      </c>
      <c r="D82" s="71">
        <v>53606</v>
      </c>
      <c r="E82" s="71">
        <v>55608</v>
      </c>
      <c r="F82" s="71"/>
      <c r="G82" s="70"/>
      <c r="H82" s="71"/>
      <c r="I82" s="73">
        <f t="shared" si="5"/>
        <v>3.6176400155432053E-3</v>
      </c>
      <c r="J82" s="73">
        <f t="shared" si="6"/>
        <v>0.10912100843688294</v>
      </c>
      <c r="K82" s="70">
        <f t="shared" si="7"/>
        <v>5471</v>
      </c>
      <c r="L82" s="74">
        <f t="shared" si="9"/>
        <v>6.3635813784696698E-3</v>
      </c>
      <c r="M82" s="71">
        <f t="shared" si="8"/>
        <v>2002</v>
      </c>
    </row>
    <row r="83" spans="1:13">
      <c r="A83" s="24">
        <v>81</v>
      </c>
      <c r="B83" s="76" t="s">
        <v>172</v>
      </c>
      <c r="C83" s="71">
        <v>70585</v>
      </c>
      <c r="D83" s="71">
        <v>74895</v>
      </c>
      <c r="E83" s="71">
        <v>77188</v>
      </c>
      <c r="F83" s="71"/>
      <c r="G83" s="70"/>
      <c r="H83" s="71"/>
      <c r="I83" s="73">
        <f t="shared" si="5"/>
        <v>5.021550811389529E-3</v>
      </c>
      <c r="J83" s="73">
        <f t="shared" si="6"/>
        <v>9.354678756109655E-2</v>
      </c>
      <c r="K83" s="70">
        <f t="shared" si="7"/>
        <v>6603</v>
      </c>
      <c r="L83" s="74">
        <f t="shared" si="9"/>
        <v>7.6802646393776697E-3</v>
      </c>
      <c r="M83" s="71">
        <f t="shared" si="8"/>
        <v>2293</v>
      </c>
    </row>
    <row r="84" spans="1:13" s="82" customFormat="1">
      <c r="A84" s="154" t="s">
        <v>173</v>
      </c>
      <c r="B84" s="154"/>
      <c r="C84" s="36">
        <v>14511611</v>
      </c>
      <c r="D84" s="36">
        <v>14998852</v>
      </c>
      <c r="E84" s="36">
        <v>15371347</v>
      </c>
      <c r="F84" s="36"/>
      <c r="G84" s="37"/>
      <c r="H84" s="36"/>
      <c r="I84" s="42">
        <f t="shared" si="5"/>
        <v>1</v>
      </c>
      <c r="J84" s="42">
        <f t="shared" si="6"/>
        <v>5.9244697228998215E-2</v>
      </c>
      <c r="K84" s="37">
        <f t="shared" si="7"/>
        <v>859736</v>
      </c>
      <c r="L84" s="43">
        <f t="shared" si="9"/>
        <v>1</v>
      </c>
      <c r="M84" s="37">
        <f t="shared" si="8"/>
        <v>372495</v>
      </c>
    </row>
    <row r="85" spans="1:13">
      <c r="C85" s="103"/>
      <c r="D85" s="101"/>
      <c r="E85" s="102"/>
      <c r="F85" s="112"/>
      <c r="G85" s="112"/>
      <c r="H85" s="112"/>
      <c r="L85" s="8"/>
    </row>
    <row r="86" spans="1:13">
      <c r="C86" s="99"/>
      <c r="D86" s="99"/>
      <c r="E86" s="99"/>
      <c r="F86" s="99"/>
      <c r="G86" s="99"/>
      <c r="H86" s="99"/>
    </row>
    <row r="88" spans="1:13">
      <c r="D88" s="112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94"/>
  <sheetViews>
    <sheetView zoomScale="70" zoomScaleNormal="70" workbookViewId="0">
      <pane ySplit="2" topLeftCell="A3" activePane="bottomLeft" state="frozen"/>
      <selection activeCell="W1" sqref="W1"/>
      <selection pane="bottomLeft" activeCell="A2" sqref="A2"/>
    </sheetView>
  </sheetViews>
  <sheetFormatPr defaultColWidth="9.109375" defaultRowHeight="14.4"/>
  <cols>
    <col min="1" max="1" width="11.88671875" style="3" customWidth="1"/>
    <col min="2" max="2" width="16.44140625" style="3" bestFit="1" customWidth="1"/>
    <col min="3" max="8" width="13.5546875" style="3" customWidth="1"/>
    <col min="9" max="9" width="18.109375" style="3" customWidth="1"/>
    <col min="10" max="10" width="30.44140625" style="3" customWidth="1"/>
    <col min="11" max="11" width="27.44140625" style="3" customWidth="1"/>
    <col min="12" max="12" width="22.33203125" style="3" customWidth="1"/>
    <col min="13" max="13" width="23.109375" style="3" customWidth="1"/>
    <col min="14" max="16384" width="9.109375" style="3"/>
  </cols>
  <sheetData>
    <row r="1" spans="1:13" ht="15" thickBot="1">
      <c r="C1" s="151" t="s">
        <v>274</v>
      </c>
      <c r="D1" s="151"/>
      <c r="E1" s="152"/>
      <c r="F1" s="153" t="s">
        <v>273</v>
      </c>
      <c r="G1" s="151"/>
      <c r="H1" s="152"/>
    </row>
    <row r="2" spans="1:13" ht="28.8">
      <c r="A2" s="13" t="s">
        <v>91</v>
      </c>
      <c r="B2" s="13" t="s">
        <v>174</v>
      </c>
      <c r="C2" s="66">
        <v>43739</v>
      </c>
      <c r="D2" s="66">
        <v>44075</v>
      </c>
      <c r="E2" s="66">
        <v>44105</v>
      </c>
      <c r="F2" s="66">
        <v>43739</v>
      </c>
      <c r="G2" s="66">
        <v>44075</v>
      </c>
      <c r="H2" s="66">
        <v>44105</v>
      </c>
      <c r="I2" s="34" t="s">
        <v>295</v>
      </c>
      <c r="J2" s="9" t="s">
        <v>307</v>
      </c>
      <c r="K2" s="65" t="s">
        <v>308</v>
      </c>
      <c r="L2" s="65" t="s">
        <v>306</v>
      </c>
      <c r="M2" s="69" t="s">
        <v>309</v>
      </c>
    </row>
    <row r="3" spans="1:13">
      <c r="A3" s="24">
        <v>1</v>
      </c>
      <c r="B3" s="76" t="s">
        <v>92</v>
      </c>
      <c r="C3" s="30">
        <v>51684</v>
      </c>
      <c r="D3" s="30">
        <v>55360</v>
      </c>
      <c r="E3" s="30">
        <v>55820</v>
      </c>
      <c r="F3" s="30"/>
      <c r="G3" s="30"/>
      <c r="H3" s="30"/>
      <c r="I3" s="73">
        <f t="shared" ref="I3:I66" si="0">E3/$E$84</f>
        <v>2.4249943849780676E-2</v>
      </c>
      <c r="J3" s="73">
        <f t="shared" ref="J3:J66" si="1">(E3-C3)/C3</f>
        <v>8.0024765884993423E-2</v>
      </c>
      <c r="K3" s="70">
        <f t="shared" ref="K3:K66" si="2">E3-C3</f>
        <v>4136</v>
      </c>
      <c r="L3" s="74">
        <f>K3/$K$84</f>
        <v>2.5458574418318357E-2</v>
      </c>
      <c r="M3" s="71">
        <f t="shared" ref="M3:M66" si="3">E3-D3</f>
        <v>460</v>
      </c>
    </row>
    <row r="4" spans="1:13">
      <c r="A4" s="24">
        <v>2</v>
      </c>
      <c r="B4" s="76" t="s">
        <v>93</v>
      </c>
      <c r="C4" s="30">
        <v>12036</v>
      </c>
      <c r="D4" s="30">
        <v>13530</v>
      </c>
      <c r="E4" s="30">
        <v>13507</v>
      </c>
      <c r="F4" s="30"/>
      <c r="G4" s="30"/>
      <c r="H4" s="30"/>
      <c r="I4" s="73">
        <f t="shared" si="0"/>
        <v>5.8678608308668509E-3</v>
      </c>
      <c r="J4" s="73">
        <f t="shared" si="1"/>
        <v>0.12221668328348288</v>
      </c>
      <c r="K4" s="70">
        <f t="shared" si="2"/>
        <v>1471</v>
      </c>
      <c r="L4" s="74">
        <f t="shared" ref="L4:L67" si="4">K4/$K$84</f>
        <v>9.0545365012926256E-3</v>
      </c>
      <c r="M4" s="71">
        <f t="shared" si="3"/>
        <v>-23</v>
      </c>
    </row>
    <row r="5" spans="1:13">
      <c r="A5" s="24">
        <v>3</v>
      </c>
      <c r="B5" s="76" t="s">
        <v>94</v>
      </c>
      <c r="C5" s="30">
        <v>18831</v>
      </c>
      <c r="D5" s="30">
        <v>19828</v>
      </c>
      <c r="E5" s="30">
        <v>19959</v>
      </c>
      <c r="F5" s="30"/>
      <c r="G5" s="30"/>
      <c r="H5" s="30"/>
      <c r="I5" s="73">
        <f t="shared" si="0"/>
        <v>8.6708102704724562E-3</v>
      </c>
      <c r="J5" s="73">
        <f t="shared" si="1"/>
        <v>5.9901226700653176E-2</v>
      </c>
      <c r="K5" s="70">
        <f t="shared" si="2"/>
        <v>1128</v>
      </c>
      <c r="L5" s="74">
        <f t="shared" si="4"/>
        <v>6.9432475686322789E-3</v>
      </c>
      <c r="M5" s="71">
        <f t="shared" si="3"/>
        <v>131</v>
      </c>
    </row>
    <row r="6" spans="1:13">
      <c r="A6" s="24">
        <v>4</v>
      </c>
      <c r="B6" s="76" t="s">
        <v>95</v>
      </c>
      <c r="C6" s="30">
        <v>7588</v>
      </c>
      <c r="D6" s="30">
        <v>8194</v>
      </c>
      <c r="E6" s="30">
        <v>8220</v>
      </c>
      <c r="F6" s="30"/>
      <c r="G6" s="30"/>
      <c r="H6" s="30"/>
      <c r="I6" s="73">
        <f t="shared" si="0"/>
        <v>3.5710236195843278E-3</v>
      </c>
      <c r="J6" s="73">
        <f t="shared" si="1"/>
        <v>8.3289404322614655E-2</v>
      </c>
      <c r="K6" s="70">
        <f t="shared" si="2"/>
        <v>632</v>
      </c>
      <c r="L6" s="74">
        <f t="shared" si="4"/>
        <v>3.8901883540563833E-3</v>
      </c>
      <c r="M6" s="71">
        <f t="shared" si="3"/>
        <v>26</v>
      </c>
    </row>
    <row r="7" spans="1:13">
      <c r="A7" s="24">
        <v>5</v>
      </c>
      <c r="B7" s="76" t="s">
        <v>96</v>
      </c>
      <c r="C7" s="30">
        <v>8105</v>
      </c>
      <c r="D7" s="30">
        <v>8513</v>
      </c>
      <c r="E7" s="30">
        <v>8441</v>
      </c>
      <c r="F7" s="30"/>
      <c r="G7" s="30"/>
      <c r="H7" s="30"/>
      <c r="I7" s="73">
        <f t="shared" si="0"/>
        <v>3.6670328920816678E-3</v>
      </c>
      <c r="J7" s="73">
        <f t="shared" si="1"/>
        <v>4.1455891425046271E-2</v>
      </c>
      <c r="K7" s="70">
        <f t="shared" si="2"/>
        <v>336</v>
      </c>
      <c r="L7" s="74">
        <f t="shared" si="4"/>
        <v>2.068201403422381E-3</v>
      </c>
      <c r="M7" s="71">
        <f t="shared" si="3"/>
        <v>-72</v>
      </c>
    </row>
    <row r="8" spans="1:13">
      <c r="A8" s="24">
        <v>6</v>
      </c>
      <c r="B8" s="76" t="s">
        <v>97</v>
      </c>
      <c r="C8" s="30">
        <v>136013</v>
      </c>
      <c r="D8" s="30">
        <v>145997</v>
      </c>
      <c r="E8" s="30">
        <v>147458</v>
      </c>
      <c r="F8" s="30"/>
      <c r="G8" s="30"/>
      <c r="H8" s="30"/>
      <c r="I8" s="73">
        <f t="shared" si="0"/>
        <v>6.406034074168683E-2</v>
      </c>
      <c r="J8" s="73">
        <f t="shared" si="1"/>
        <v>8.4146368361847759E-2</v>
      </c>
      <c r="K8" s="70">
        <f t="shared" si="2"/>
        <v>11445</v>
      </c>
      <c r="L8" s="74">
        <f t="shared" si="4"/>
        <v>7.0448110304074843E-2</v>
      </c>
      <c r="M8" s="71">
        <f t="shared" si="3"/>
        <v>1461</v>
      </c>
    </row>
    <row r="9" spans="1:13">
      <c r="A9" s="24">
        <v>7</v>
      </c>
      <c r="B9" s="76" t="s">
        <v>98</v>
      </c>
      <c r="C9" s="30">
        <v>93675</v>
      </c>
      <c r="D9" s="30">
        <v>100736</v>
      </c>
      <c r="E9" s="30">
        <v>101581</v>
      </c>
      <c r="F9" s="30"/>
      <c r="G9" s="30"/>
      <c r="H9" s="30"/>
      <c r="I9" s="73">
        <f t="shared" si="0"/>
        <v>4.4129945292091924E-2</v>
      </c>
      <c r="J9" s="73">
        <f t="shared" si="1"/>
        <v>8.4398185214838536E-2</v>
      </c>
      <c r="K9" s="70">
        <f t="shared" si="2"/>
        <v>7906</v>
      </c>
      <c r="L9" s="74">
        <f t="shared" si="4"/>
        <v>4.8664286593623048E-2</v>
      </c>
      <c r="M9" s="71">
        <f t="shared" si="3"/>
        <v>845</v>
      </c>
    </row>
    <row r="10" spans="1:13">
      <c r="A10" s="24">
        <v>8</v>
      </c>
      <c r="B10" s="76" t="s">
        <v>99</v>
      </c>
      <c r="C10" s="30">
        <v>4356</v>
      </c>
      <c r="D10" s="30">
        <v>4468</v>
      </c>
      <c r="E10" s="30">
        <v>4513</v>
      </c>
      <c r="F10" s="30"/>
      <c r="G10" s="30"/>
      <c r="H10" s="30"/>
      <c r="I10" s="73">
        <f t="shared" si="0"/>
        <v>1.9605875419931957E-3</v>
      </c>
      <c r="J10" s="73">
        <f t="shared" si="1"/>
        <v>3.6042240587695132E-2</v>
      </c>
      <c r="K10" s="70">
        <f t="shared" si="2"/>
        <v>157</v>
      </c>
      <c r="L10" s="74">
        <f t="shared" si="4"/>
        <v>9.6639172719438634E-4</v>
      </c>
      <c r="M10" s="71">
        <f t="shared" si="3"/>
        <v>45</v>
      </c>
    </row>
    <row r="11" spans="1:13">
      <c r="A11" s="24">
        <v>9</v>
      </c>
      <c r="B11" s="76" t="s">
        <v>100</v>
      </c>
      <c r="C11" s="30">
        <v>36673</v>
      </c>
      <c r="D11" s="30">
        <v>38712</v>
      </c>
      <c r="E11" s="30">
        <v>38921</v>
      </c>
      <c r="F11" s="30"/>
      <c r="G11" s="30"/>
      <c r="H11" s="30"/>
      <c r="I11" s="73">
        <f t="shared" si="0"/>
        <v>1.6908492736963699E-2</v>
      </c>
      <c r="J11" s="73">
        <f t="shared" si="1"/>
        <v>6.1298502985847901E-2</v>
      </c>
      <c r="K11" s="70">
        <f t="shared" si="2"/>
        <v>2248</v>
      </c>
      <c r="L11" s="74">
        <f t="shared" si="4"/>
        <v>1.3837252246706882E-2</v>
      </c>
      <c r="M11" s="71">
        <f t="shared" si="3"/>
        <v>209</v>
      </c>
    </row>
    <row r="12" spans="1:13">
      <c r="A12" s="24">
        <v>10</v>
      </c>
      <c r="B12" s="76" t="s">
        <v>101</v>
      </c>
      <c r="C12" s="30">
        <v>35775</v>
      </c>
      <c r="D12" s="30">
        <v>37642</v>
      </c>
      <c r="E12" s="30">
        <v>37650</v>
      </c>
      <c r="F12" s="30"/>
      <c r="G12" s="30"/>
      <c r="H12" s="30"/>
      <c r="I12" s="73">
        <f t="shared" si="0"/>
        <v>1.6356330812329675E-2</v>
      </c>
      <c r="J12" s="73">
        <f t="shared" si="1"/>
        <v>5.2410901467505239E-2</v>
      </c>
      <c r="K12" s="70">
        <f t="shared" si="2"/>
        <v>1875</v>
      </c>
      <c r="L12" s="74">
        <f t="shared" si="4"/>
        <v>1.1541302474455251E-2</v>
      </c>
      <c r="M12" s="71">
        <f t="shared" si="3"/>
        <v>8</v>
      </c>
    </row>
    <row r="13" spans="1:13">
      <c r="A13" s="24">
        <v>11</v>
      </c>
      <c r="B13" s="76" t="s">
        <v>102</v>
      </c>
      <c r="C13" s="30">
        <v>4266</v>
      </c>
      <c r="D13" s="30">
        <v>4426</v>
      </c>
      <c r="E13" s="30">
        <v>4491</v>
      </c>
      <c r="F13" s="30"/>
      <c r="G13" s="30"/>
      <c r="H13" s="30"/>
      <c r="I13" s="73">
        <f t="shared" si="0"/>
        <v>1.9510300578531891E-3</v>
      </c>
      <c r="J13" s="73">
        <f t="shared" si="1"/>
        <v>5.2742616033755275E-2</v>
      </c>
      <c r="K13" s="70">
        <f t="shared" si="2"/>
        <v>225</v>
      </c>
      <c r="L13" s="74">
        <f t="shared" si="4"/>
        <v>1.38495629693463E-3</v>
      </c>
      <c r="M13" s="71">
        <f t="shared" si="3"/>
        <v>65</v>
      </c>
    </row>
    <row r="14" spans="1:13">
      <c r="A14" s="24">
        <v>12</v>
      </c>
      <c r="B14" s="76" t="s">
        <v>103</v>
      </c>
      <c r="C14" s="30">
        <v>3935</v>
      </c>
      <c r="D14" s="30">
        <v>4367</v>
      </c>
      <c r="E14" s="30">
        <v>4284</v>
      </c>
      <c r="F14" s="30"/>
      <c r="G14" s="30"/>
      <c r="H14" s="30"/>
      <c r="I14" s="73">
        <f t="shared" si="0"/>
        <v>1.8611028207176715E-3</v>
      </c>
      <c r="J14" s="73">
        <f t="shared" si="1"/>
        <v>8.8691232528589584E-2</v>
      </c>
      <c r="K14" s="70">
        <f t="shared" si="2"/>
        <v>349</v>
      </c>
      <c r="L14" s="74">
        <f t="shared" si="4"/>
        <v>2.1482211005786041E-3</v>
      </c>
      <c r="M14" s="71">
        <f t="shared" si="3"/>
        <v>-83</v>
      </c>
    </row>
    <row r="15" spans="1:13">
      <c r="A15" s="24">
        <v>13</v>
      </c>
      <c r="B15" s="76" t="s">
        <v>104</v>
      </c>
      <c r="C15" s="30">
        <v>5268</v>
      </c>
      <c r="D15" s="30">
        <v>5709</v>
      </c>
      <c r="E15" s="30">
        <v>5738</v>
      </c>
      <c r="F15" s="30"/>
      <c r="G15" s="30"/>
      <c r="H15" s="30"/>
      <c r="I15" s="73">
        <f t="shared" si="0"/>
        <v>2.492765636152661E-3</v>
      </c>
      <c r="J15" s="73">
        <f t="shared" si="1"/>
        <v>8.9217919514047075E-2</v>
      </c>
      <c r="K15" s="70">
        <f t="shared" si="2"/>
        <v>470</v>
      </c>
      <c r="L15" s="74">
        <f t="shared" si="4"/>
        <v>2.8930198202634493E-3</v>
      </c>
      <c r="M15" s="71">
        <f t="shared" si="3"/>
        <v>29</v>
      </c>
    </row>
    <row r="16" spans="1:13">
      <c r="A16" s="24">
        <v>14</v>
      </c>
      <c r="B16" s="76" t="s">
        <v>105</v>
      </c>
      <c r="C16" s="30">
        <v>6959</v>
      </c>
      <c r="D16" s="30">
        <v>7202</v>
      </c>
      <c r="E16" s="30">
        <v>7230</v>
      </c>
      <c r="F16" s="30"/>
      <c r="G16" s="30"/>
      <c r="H16" s="30"/>
      <c r="I16" s="73">
        <f t="shared" si="0"/>
        <v>3.1409368332840255E-3</v>
      </c>
      <c r="J16" s="73">
        <f t="shared" si="1"/>
        <v>3.8942376778272739E-2</v>
      </c>
      <c r="K16" s="70">
        <f t="shared" si="2"/>
        <v>271</v>
      </c>
      <c r="L16" s="74">
        <f t="shared" si="4"/>
        <v>1.6681029176412656E-3</v>
      </c>
      <c r="M16" s="71">
        <f t="shared" si="3"/>
        <v>28</v>
      </c>
    </row>
    <row r="17" spans="1:13">
      <c r="A17" s="24">
        <v>15</v>
      </c>
      <c r="B17" s="76" t="s">
        <v>106</v>
      </c>
      <c r="C17" s="30">
        <v>8934</v>
      </c>
      <c r="D17" s="30">
        <v>9508</v>
      </c>
      <c r="E17" s="30">
        <v>9529</v>
      </c>
      <c r="F17" s="30"/>
      <c r="G17" s="30"/>
      <c r="H17" s="30"/>
      <c r="I17" s="73">
        <f t="shared" si="0"/>
        <v>4.1396939259147275E-3</v>
      </c>
      <c r="J17" s="73">
        <f t="shared" si="1"/>
        <v>6.6599507499440339E-2</v>
      </c>
      <c r="K17" s="70">
        <f t="shared" si="2"/>
        <v>595</v>
      </c>
      <c r="L17" s="74">
        <f t="shared" si="4"/>
        <v>3.6624399852271329E-3</v>
      </c>
      <c r="M17" s="71">
        <f t="shared" si="3"/>
        <v>21</v>
      </c>
    </row>
    <row r="18" spans="1:13">
      <c r="A18" s="24">
        <v>16</v>
      </c>
      <c r="B18" s="76" t="s">
        <v>107</v>
      </c>
      <c r="C18" s="30">
        <v>84508</v>
      </c>
      <c r="D18" s="30">
        <v>90864</v>
      </c>
      <c r="E18" s="30">
        <v>91370</v>
      </c>
      <c r="F18" s="30"/>
      <c r="G18" s="30"/>
      <c r="H18" s="30"/>
      <c r="I18" s="73">
        <f t="shared" si="0"/>
        <v>3.9693969357836985E-2</v>
      </c>
      <c r="J18" s="73">
        <f t="shared" si="1"/>
        <v>8.1199413073318502E-2</v>
      </c>
      <c r="K18" s="70">
        <f t="shared" si="2"/>
        <v>6862</v>
      </c>
      <c r="L18" s="74">
        <f t="shared" si="4"/>
        <v>4.223808937584636E-2</v>
      </c>
      <c r="M18" s="71">
        <f t="shared" si="3"/>
        <v>506</v>
      </c>
    </row>
    <row r="19" spans="1:13">
      <c r="A19" s="24">
        <v>17</v>
      </c>
      <c r="B19" s="76" t="s">
        <v>108</v>
      </c>
      <c r="C19" s="30">
        <v>16689</v>
      </c>
      <c r="D19" s="30">
        <v>17634</v>
      </c>
      <c r="E19" s="30">
        <v>17785</v>
      </c>
      <c r="F19" s="30"/>
      <c r="G19" s="30"/>
      <c r="H19" s="30"/>
      <c r="I19" s="73">
        <f t="shared" si="0"/>
        <v>7.7263570650008837E-3</v>
      </c>
      <c r="J19" s="73">
        <f t="shared" si="1"/>
        <v>6.5671999520642343E-2</v>
      </c>
      <c r="K19" s="70">
        <f t="shared" si="2"/>
        <v>1096</v>
      </c>
      <c r="L19" s="74">
        <f t="shared" si="4"/>
        <v>6.7462760064015762E-3</v>
      </c>
      <c r="M19" s="71">
        <f t="shared" si="3"/>
        <v>151</v>
      </c>
    </row>
    <row r="20" spans="1:13">
      <c r="A20" s="24">
        <v>18</v>
      </c>
      <c r="B20" s="76" t="s">
        <v>109</v>
      </c>
      <c r="C20" s="30">
        <v>3101</v>
      </c>
      <c r="D20" s="30">
        <v>3257</v>
      </c>
      <c r="E20" s="30">
        <v>3266</v>
      </c>
      <c r="F20" s="30"/>
      <c r="G20" s="30"/>
      <c r="H20" s="30"/>
      <c r="I20" s="73">
        <f t="shared" si="0"/>
        <v>1.4188519636937243E-3</v>
      </c>
      <c r="J20" s="73">
        <f t="shared" si="1"/>
        <v>5.3208642373427928E-2</v>
      </c>
      <c r="K20" s="70">
        <f t="shared" si="2"/>
        <v>165</v>
      </c>
      <c r="L20" s="74">
        <f t="shared" si="4"/>
        <v>1.015634617752062E-3</v>
      </c>
      <c r="M20" s="71">
        <f t="shared" si="3"/>
        <v>9</v>
      </c>
    </row>
    <row r="21" spans="1:13">
      <c r="A21" s="24">
        <v>19</v>
      </c>
      <c r="B21" s="76" t="s">
        <v>110</v>
      </c>
      <c r="C21" s="30">
        <v>12404</v>
      </c>
      <c r="D21" s="30">
        <v>13264</v>
      </c>
      <c r="E21" s="30">
        <v>13368</v>
      </c>
      <c r="F21" s="30"/>
      <c r="G21" s="30"/>
      <c r="H21" s="30"/>
      <c r="I21" s="73">
        <f t="shared" si="0"/>
        <v>5.8074749083458993E-3</v>
      </c>
      <c r="J21" s="73">
        <f t="shared" si="1"/>
        <v>7.7716865527249268E-2</v>
      </c>
      <c r="K21" s="70">
        <f t="shared" si="2"/>
        <v>964</v>
      </c>
      <c r="L21" s="74">
        <f t="shared" si="4"/>
        <v>5.9337683121999264E-3</v>
      </c>
      <c r="M21" s="71">
        <f t="shared" si="3"/>
        <v>104</v>
      </c>
    </row>
    <row r="22" spans="1:13">
      <c r="A22" s="24">
        <v>20</v>
      </c>
      <c r="B22" s="76" t="s">
        <v>111</v>
      </c>
      <c r="C22" s="30">
        <v>35716</v>
      </c>
      <c r="D22" s="30">
        <v>38624</v>
      </c>
      <c r="E22" s="30">
        <v>38834</v>
      </c>
      <c r="F22" s="30"/>
      <c r="G22" s="30"/>
      <c r="H22" s="30"/>
      <c r="I22" s="73">
        <f t="shared" si="0"/>
        <v>1.6870697231500947E-2</v>
      </c>
      <c r="J22" s="73">
        <f t="shared" si="1"/>
        <v>8.7299809609138759E-2</v>
      </c>
      <c r="K22" s="70">
        <f t="shared" si="2"/>
        <v>3118</v>
      </c>
      <c r="L22" s="74">
        <f t="shared" si="4"/>
        <v>1.9192416594854118E-2</v>
      </c>
      <c r="M22" s="71">
        <f t="shared" si="3"/>
        <v>210</v>
      </c>
    </row>
    <row r="23" spans="1:13">
      <c r="A23" s="24">
        <v>21</v>
      </c>
      <c r="B23" s="76" t="s">
        <v>112</v>
      </c>
      <c r="C23" s="30">
        <v>21309</v>
      </c>
      <c r="D23" s="30">
        <v>23842</v>
      </c>
      <c r="E23" s="30">
        <v>24211</v>
      </c>
      <c r="F23" s="30"/>
      <c r="G23" s="30"/>
      <c r="H23" s="30"/>
      <c r="I23" s="73">
        <f t="shared" si="0"/>
        <v>1.0518011296077391E-2</v>
      </c>
      <c r="J23" s="73">
        <f t="shared" si="1"/>
        <v>0.13618658782673987</v>
      </c>
      <c r="K23" s="70">
        <f t="shared" si="2"/>
        <v>2902</v>
      </c>
      <c r="L23" s="74">
        <f t="shared" si="4"/>
        <v>1.7862858549796874E-2</v>
      </c>
      <c r="M23" s="71">
        <f t="shared" si="3"/>
        <v>369</v>
      </c>
    </row>
    <row r="24" spans="1:13">
      <c r="A24" s="24">
        <v>22</v>
      </c>
      <c r="B24" s="76" t="s">
        <v>113</v>
      </c>
      <c r="C24" s="30">
        <v>11681</v>
      </c>
      <c r="D24" s="30">
        <v>12149</v>
      </c>
      <c r="E24" s="30">
        <v>12221</v>
      </c>
      <c r="F24" s="30"/>
      <c r="G24" s="30"/>
      <c r="H24" s="30"/>
      <c r="I24" s="73">
        <f t="shared" si="0"/>
        <v>5.3091824397737313E-3</v>
      </c>
      <c r="J24" s="73">
        <f t="shared" si="1"/>
        <v>4.6228918756955742E-2</v>
      </c>
      <c r="K24" s="70">
        <f t="shared" si="2"/>
        <v>540</v>
      </c>
      <c r="L24" s="74">
        <f t="shared" si="4"/>
        <v>3.3238951126431122E-3</v>
      </c>
      <c r="M24" s="71">
        <f t="shared" si="3"/>
        <v>72</v>
      </c>
    </row>
    <row r="25" spans="1:13">
      <c r="A25" s="24">
        <v>23</v>
      </c>
      <c r="B25" s="76" t="s">
        <v>114</v>
      </c>
      <c r="C25" s="30">
        <v>10231</v>
      </c>
      <c r="D25" s="30">
        <v>10837</v>
      </c>
      <c r="E25" s="30">
        <v>10921</v>
      </c>
      <c r="F25" s="30"/>
      <c r="G25" s="30"/>
      <c r="H25" s="30"/>
      <c r="I25" s="73">
        <f t="shared" si="0"/>
        <v>4.7444220133187887E-3</v>
      </c>
      <c r="J25" s="73">
        <f t="shared" si="1"/>
        <v>6.7442087772456263E-2</v>
      </c>
      <c r="K25" s="70">
        <f t="shared" si="2"/>
        <v>690</v>
      </c>
      <c r="L25" s="74">
        <f t="shared" si="4"/>
        <v>4.2471993105995323E-3</v>
      </c>
      <c r="M25" s="71">
        <f t="shared" si="3"/>
        <v>84</v>
      </c>
    </row>
    <row r="26" spans="1:13">
      <c r="A26" s="24">
        <v>24</v>
      </c>
      <c r="B26" s="76" t="s">
        <v>115</v>
      </c>
      <c r="C26" s="30">
        <v>4827</v>
      </c>
      <c r="D26" s="30">
        <v>4994</v>
      </c>
      <c r="E26" s="30">
        <v>5022</v>
      </c>
      <c r="F26" s="30"/>
      <c r="G26" s="30"/>
      <c r="H26" s="30"/>
      <c r="I26" s="73">
        <f t="shared" si="0"/>
        <v>2.1817129705051694E-3</v>
      </c>
      <c r="J26" s="73">
        <f t="shared" si="1"/>
        <v>4.0397762585456805E-2</v>
      </c>
      <c r="K26" s="70">
        <f t="shared" si="2"/>
        <v>195</v>
      </c>
      <c r="L26" s="74">
        <f t="shared" si="4"/>
        <v>1.200295457343346E-3</v>
      </c>
      <c r="M26" s="71">
        <f t="shared" si="3"/>
        <v>28</v>
      </c>
    </row>
    <row r="27" spans="1:13">
      <c r="A27" s="24">
        <v>25</v>
      </c>
      <c r="B27" s="76" t="s">
        <v>116</v>
      </c>
      <c r="C27" s="30">
        <v>13232</v>
      </c>
      <c r="D27" s="30">
        <v>13913</v>
      </c>
      <c r="E27" s="30">
        <v>13978</v>
      </c>
      <c r="F27" s="30"/>
      <c r="G27" s="30"/>
      <c r="H27" s="30"/>
      <c r="I27" s="73">
        <f t="shared" si="0"/>
        <v>6.072477877682449E-3</v>
      </c>
      <c r="J27" s="73">
        <f t="shared" si="1"/>
        <v>5.6378476420798067E-2</v>
      </c>
      <c r="K27" s="70">
        <f t="shared" si="2"/>
        <v>746</v>
      </c>
      <c r="L27" s="74">
        <f t="shared" si="4"/>
        <v>4.5918995445032628E-3</v>
      </c>
      <c r="M27" s="71">
        <f t="shared" si="3"/>
        <v>65</v>
      </c>
    </row>
    <row r="28" spans="1:13">
      <c r="A28" s="24">
        <v>26</v>
      </c>
      <c r="B28" s="76" t="s">
        <v>117</v>
      </c>
      <c r="C28" s="30">
        <v>18592</v>
      </c>
      <c r="D28" s="30">
        <v>19581</v>
      </c>
      <c r="E28" s="30">
        <v>19658</v>
      </c>
      <c r="F28" s="30"/>
      <c r="G28" s="30"/>
      <c r="H28" s="30"/>
      <c r="I28" s="73">
        <f t="shared" si="0"/>
        <v>8.5400465101932738E-3</v>
      </c>
      <c r="J28" s="73">
        <f t="shared" si="1"/>
        <v>5.7336488812392429E-2</v>
      </c>
      <c r="K28" s="70">
        <f t="shared" si="2"/>
        <v>1066</v>
      </c>
      <c r="L28" s="74">
        <f t="shared" si="4"/>
        <v>6.561615166810292E-3</v>
      </c>
      <c r="M28" s="71">
        <f t="shared" si="3"/>
        <v>77</v>
      </c>
    </row>
    <row r="29" spans="1:13">
      <c r="A29" s="24">
        <v>27</v>
      </c>
      <c r="B29" s="76" t="s">
        <v>118</v>
      </c>
      <c r="C29" s="30">
        <v>50019</v>
      </c>
      <c r="D29" s="30">
        <v>54491</v>
      </c>
      <c r="E29" s="30">
        <v>54888</v>
      </c>
      <c r="F29" s="30"/>
      <c r="G29" s="30"/>
      <c r="H29" s="30"/>
      <c r="I29" s="73">
        <f t="shared" si="0"/>
        <v>2.3845054067122212E-2</v>
      </c>
      <c r="J29" s="73">
        <f t="shared" si="1"/>
        <v>9.7343009656330595E-2</v>
      </c>
      <c r="K29" s="70">
        <f t="shared" si="2"/>
        <v>4869</v>
      </c>
      <c r="L29" s="74">
        <f t="shared" si="4"/>
        <v>2.9970454265665393E-2</v>
      </c>
      <c r="M29" s="71">
        <f t="shared" si="3"/>
        <v>397</v>
      </c>
    </row>
    <row r="30" spans="1:13">
      <c r="A30" s="24">
        <v>28</v>
      </c>
      <c r="B30" s="76" t="s">
        <v>119</v>
      </c>
      <c r="C30" s="30">
        <v>10376</v>
      </c>
      <c r="D30" s="30">
        <v>10785</v>
      </c>
      <c r="E30" s="30">
        <v>10820</v>
      </c>
      <c r="F30" s="30"/>
      <c r="G30" s="30"/>
      <c r="H30" s="30"/>
      <c r="I30" s="73">
        <f t="shared" si="0"/>
        <v>4.7005444724942122E-3</v>
      </c>
      <c r="J30" s="73">
        <f t="shared" si="1"/>
        <v>4.2791056283731692E-2</v>
      </c>
      <c r="K30" s="70">
        <f t="shared" si="2"/>
        <v>444</v>
      </c>
      <c r="L30" s="74">
        <f t="shared" si="4"/>
        <v>2.7329804259510035E-3</v>
      </c>
      <c r="M30" s="71">
        <f t="shared" si="3"/>
        <v>35</v>
      </c>
    </row>
    <row r="31" spans="1:13">
      <c r="A31" s="24">
        <v>29</v>
      </c>
      <c r="B31" s="76" t="s">
        <v>120</v>
      </c>
      <c r="C31" s="30">
        <v>2548</v>
      </c>
      <c r="D31" s="30">
        <v>2648</v>
      </c>
      <c r="E31" s="30">
        <v>2633</v>
      </c>
      <c r="F31" s="30"/>
      <c r="G31" s="30"/>
      <c r="H31" s="30"/>
      <c r="I31" s="73">
        <f t="shared" si="0"/>
        <v>1.1438570791198947E-3</v>
      </c>
      <c r="J31" s="73">
        <f t="shared" si="1"/>
        <v>3.3359497645211934E-2</v>
      </c>
      <c r="K31" s="70">
        <f t="shared" si="2"/>
        <v>85</v>
      </c>
      <c r="L31" s="74">
        <f t="shared" si="4"/>
        <v>5.2320571217530473E-4</v>
      </c>
      <c r="M31" s="71">
        <f t="shared" si="3"/>
        <v>-15</v>
      </c>
    </row>
    <row r="32" spans="1:13">
      <c r="A32" s="24">
        <v>30</v>
      </c>
      <c r="B32" s="76" t="s">
        <v>121</v>
      </c>
      <c r="C32" s="30">
        <v>3862</v>
      </c>
      <c r="D32" s="30">
        <v>4303</v>
      </c>
      <c r="E32" s="30">
        <v>4332</v>
      </c>
      <c r="F32" s="30"/>
      <c r="G32" s="30"/>
      <c r="H32" s="30"/>
      <c r="I32" s="73">
        <f t="shared" si="0"/>
        <v>1.8819555133867771E-3</v>
      </c>
      <c r="J32" s="73">
        <f t="shared" si="1"/>
        <v>0.12169860176074573</v>
      </c>
      <c r="K32" s="70">
        <f t="shared" si="2"/>
        <v>470</v>
      </c>
      <c r="L32" s="74">
        <f t="shared" si="4"/>
        <v>2.8930198202634493E-3</v>
      </c>
      <c r="M32" s="71">
        <f t="shared" si="3"/>
        <v>29</v>
      </c>
    </row>
    <row r="33" spans="1:13">
      <c r="A33" s="24">
        <v>31</v>
      </c>
      <c r="B33" s="76" t="s">
        <v>122</v>
      </c>
      <c r="C33" s="30">
        <v>41713</v>
      </c>
      <c r="D33" s="30">
        <v>44200</v>
      </c>
      <c r="E33" s="30">
        <v>44561</v>
      </c>
      <c r="F33" s="30"/>
      <c r="G33" s="30"/>
      <c r="H33" s="30"/>
      <c r="I33" s="73">
        <f t="shared" si="0"/>
        <v>1.9358684125583604E-2</v>
      </c>
      <c r="J33" s="73">
        <f t="shared" si="1"/>
        <v>6.8276077002373356E-2</v>
      </c>
      <c r="K33" s="70">
        <f t="shared" si="2"/>
        <v>2848</v>
      </c>
      <c r="L33" s="74">
        <f t="shared" si="4"/>
        <v>1.7530469038532562E-2</v>
      </c>
      <c r="M33" s="71">
        <f t="shared" si="3"/>
        <v>361</v>
      </c>
    </row>
    <row r="34" spans="1:13">
      <c r="A34" s="24">
        <v>32</v>
      </c>
      <c r="B34" s="76" t="s">
        <v>123</v>
      </c>
      <c r="C34" s="30">
        <v>11244</v>
      </c>
      <c r="D34" s="30">
        <v>11925</v>
      </c>
      <c r="E34" s="30">
        <v>11849</v>
      </c>
      <c r="F34" s="30"/>
      <c r="G34" s="30"/>
      <c r="H34" s="30"/>
      <c r="I34" s="73">
        <f t="shared" si="0"/>
        <v>5.1475740715881627E-3</v>
      </c>
      <c r="J34" s="73">
        <f t="shared" si="1"/>
        <v>5.3806474564212024E-2</v>
      </c>
      <c r="K34" s="70">
        <f t="shared" si="2"/>
        <v>605</v>
      </c>
      <c r="L34" s="74">
        <f t="shared" si="4"/>
        <v>3.7239935984242274E-3</v>
      </c>
      <c r="M34" s="71">
        <f t="shared" si="3"/>
        <v>-76</v>
      </c>
    </row>
    <row r="35" spans="1:13">
      <c r="A35" s="24">
        <v>33</v>
      </c>
      <c r="B35" s="76" t="s">
        <v>124</v>
      </c>
      <c r="C35" s="30">
        <v>51930</v>
      </c>
      <c r="D35" s="30">
        <v>55081</v>
      </c>
      <c r="E35" s="30">
        <v>55387</v>
      </c>
      <c r="F35" s="30"/>
      <c r="G35" s="30"/>
      <c r="H35" s="30"/>
      <c r="I35" s="73">
        <f t="shared" si="0"/>
        <v>2.4061835184661453E-2</v>
      </c>
      <c r="J35" s="73">
        <f t="shared" si="1"/>
        <v>6.6570383208164843E-2</v>
      </c>
      <c r="K35" s="70">
        <f t="shared" si="2"/>
        <v>3457</v>
      </c>
      <c r="L35" s="74">
        <f t="shared" si="4"/>
        <v>2.1279084082235628E-2</v>
      </c>
      <c r="M35" s="71">
        <f t="shared" si="3"/>
        <v>306</v>
      </c>
    </row>
    <row r="36" spans="1:13">
      <c r="A36" s="24">
        <v>34</v>
      </c>
      <c r="B36" s="76" t="s">
        <v>125</v>
      </c>
      <c r="C36" s="30">
        <v>507566</v>
      </c>
      <c r="D36" s="30">
        <v>544292</v>
      </c>
      <c r="E36" s="30">
        <v>549833</v>
      </c>
      <c r="F36" s="30"/>
      <c r="G36" s="30"/>
      <c r="H36" s="30"/>
      <c r="I36" s="73">
        <f t="shared" si="0"/>
        <v>0.23886455350692332</v>
      </c>
      <c r="J36" s="73">
        <f t="shared" si="1"/>
        <v>8.327389935496074E-2</v>
      </c>
      <c r="K36" s="70">
        <f t="shared" si="2"/>
        <v>42267</v>
      </c>
      <c r="L36" s="74">
        <f t="shared" si="4"/>
        <v>0.26016865690016006</v>
      </c>
      <c r="M36" s="71">
        <f t="shared" si="3"/>
        <v>5541</v>
      </c>
    </row>
    <row r="37" spans="1:13">
      <c r="A37" s="24">
        <v>35</v>
      </c>
      <c r="B37" s="76" t="s">
        <v>126</v>
      </c>
      <c r="C37" s="30">
        <v>126221</v>
      </c>
      <c r="D37" s="30">
        <v>133753</v>
      </c>
      <c r="E37" s="30">
        <v>134823</v>
      </c>
      <c r="F37" s="30"/>
      <c r="G37" s="30"/>
      <c r="H37" s="30"/>
      <c r="I37" s="73">
        <f t="shared" si="0"/>
        <v>5.8571303827642071E-2</v>
      </c>
      <c r="J37" s="73">
        <f t="shared" si="1"/>
        <v>6.815030779347335E-2</v>
      </c>
      <c r="K37" s="70">
        <f t="shared" si="2"/>
        <v>8602</v>
      </c>
      <c r="L37" s="74">
        <f t="shared" si="4"/>
        <v>5.2948418072140832E-2</v>
      </c>
      <c r="M37" s="71">
        <f t="shared" si="3"/>
        <v>1070</v>
      </c>
    </row>
    <row r="38" spans="1:13">
      <c r="A38" s="24">
        <v>36</v>
      </c>
      <c r="B38" s="76" t="s">
        <v>127</v>
      </c>
      <c r="C38" s="30">
        <v>4692</v>
      </c>
      <c r="D38" s="30">
        <v>4937</v>
      </c>
      <c r="E38" s="30">
        <v>4949</v>
      </c>
      <c r="F38" s="30"/>
      <c r="G38" s="30"/>
      <c r="H38" s="30"/>
      <c r="I38" s="73">
        <f t="shared" si="0"/>
        <v>2.1499995004042381E-3</v>
      </c>
      <c r="J38" s="73">
        <f t="shared" si="1"/>
        <v>5.4774083546462064E-2</v>
      </c>
      <c r="K38" s="70">
        <f t="shared" si="2"/>
        <v>257</v>
      </c>
      <c r="L38" s="74">
        <f t="shared" si="4"/>
        <v>1.581927859165333E-3</v>
      </c>
      <c r="M38" s="71">
        <f t="shared" si="3"/>
        <v>12</v>
      </c>
    </row>
    <row r="39" spans="1:13">
      <c r="A39" s="24">
        <v>37</v>
      </c>
      <c r="B39" s="76" t="s">
        <v>128</v>
      </c>
      <c r="C39" s="30">
        <v>9625</v>
      </c>
      <c r="D39" s="30">
        <v>10093</v>
      </c>
      <c r="E39" s="30">
        <v>10082</v>
      </c>
      <c r="F39" s="30"/>
      <c r="G39" s="30"/>
      <c r="H39" s="30"/>
      <c r="I39" s="73">
        <f t="shared" si="0"/>
        <v>4.379934322706714E-3</v>
      </c>
      <c r="J39" s="73">
        <f t="shared" si="1"/>
        <v>4.7480519480519477E-2</v>
      </c>
      <c r="K39" s="70">
        <f t="shared" si="2"/>
        <v>457</v>
      </c>
      <c r="L39" s="74">
        <f t="shared" si="4"/>
        <v>2.8130001231072262E-3</v>
      </c>
      <c r="M39" s="71">
        <f t="shared" si="3"/>
        <v>-11</v>
      </c>
    </row>
    <row r="40" spans="1:13">
      <c r="A40" s="24">
        <v>38</v>
      </c>
      <c r="B40" s="76" t="s">
        <v>129</v>
      </c>
      <c r="C40" s="30">
        <v>32662</v>
      </c>
      <c r="D40" s="30">
        <v>35429</v>
      </c>
      <c r="E40" s="30">
        <v>35592</v>
      </c>
      <c r="F40" s="30"/>
      <c r="G40" s="30"/>
      <c r="H40" s="30"/>
      <c r="I40" s="73">
        <f t="shared" si="0"/>
        <v>1.5462271614141775E-2</v>
      </c>
      <c r="J40" s="73">
        <f t="shared" si="1"/>
        <v>8.9706692792847958E-2</v>
      </c>
      <c r="K40" s="70">
        <f t="shared" si="2"/>
        <v>2930</v>
      </c>
      <c r="L40" s="74">
        <f t="shared" si="4"/>
        <v>1.8035208666748737E-2</v>
      </c>
      <c r="M40" s="71">
        <f t="shared" si="3"/>
        <v>163</v>
      </c>
    </row>
    <row r="41" spans="1:13">
      <c r="A41" s="24">
        <v>39</v>
      </c>
      <c r="B41" s="76" t="s">
        <v>130</v>
      </c>
      <c r="C41" s="30">
        <v>9767</v>
      </c>
      <c r="D41" s="30">
        <v>10228</v>
      </c>
      <c r="E41" s="30">
        <v>10269</v>
      </c>
      <c r="F41" s="30"/>
      <c r="G41" s="30"/>
      <c r="H41" s="30"/>
      <c r="I41" s="73">
        <f t="shared" si="0"/>
        <v>4.4611729378967718E-3</v>
      </c>
      <c r="J41" s="73">
        <f t="shared" si="1"/>
        <v>5.1397563223098186E-2</v>
      </c>
      <c r="K41" s="70">
        <f t="shared" si="2"/>
        <v>502</v>
      </c>
      <c r="L41" s="74">
        <f t="shared" si="4"/>
        <v>3.0899913824941525E-3</v>
      </c>
      <c r="M41" s="71">
        <f t="shared" si="3"/>
        <v>41</v>
      </c>
    </row>
    <row r="42" spans="1:13">
      <c r="A42" s="24">
        <v>40</v>
      </c>
      <c r="B42" s="76" t="s">
        <v>131</v>
      </c>
      <c r="C42" s="30">
        <v>5301</v>
      </c>
      <c r="D42" s="30">
        <v>5470</v>
      </c>
      <c r="E42" s="30">
        <v>5605</v>
      </c>
      <c r="F42" s="30"/>
      <c r="G42" s="30"/>
      <c r="H42" s="30"/>
      <c r="I42" s="73">
        <f t="shared" si="0"/>
        <v>2.4349863002153475E-3</v>
      </c>
      <c r="J42" s="73">
        <f t="shared" si="1"/>
        <v>5.7347670250896057E-2</v>
      </c>
      <c r="K42" s="70">
        <f t="shared" si="2"/>
        <v>304</v>
      </c>
      <c r="L42" s="74">
        <f t="shared" si="4"/>
        <v>1.871229841191678E-3</v>
      </c>
      <c r="M42" s="71">
        <f t="shared" si="3"/>
        <v>135</v>
      </c>
    </row>
    <row r="43" spans="1:13">
      <c r="A43" s="24">
        <v>41</v>
      </c>
      <c r="B43" s="76" t="s">
        <v>132</v>
      </c>
      <c r="C43" s="30">
        <v>40104</v>
      </c>
      <c r="D43" s="30">
        <v>43522</v>
      </c>
      <c r="E43" s="30">
        <v>43847</v>
      </c>
      <c r="F43" s="30"/>
      <c r="G43" s="30"/>
      <c r="H43" s="30"/>
      <c r="I43" s="73">
        <f t="shared" si="0"/>
        <v>1.9048500322130658E-2</v>
      </c>
      <c r="J43" s="73">
        <f t="shared" si="1"/>
        <v>9.3332335926590862E-2</v>
      </c>
      <c r="K43" s="70">
        <f t="shared" si="2"/>
        <v>3743</v>
      </c>
      <c r="L43" s="74">
        <f t="shared" si="4"/>
        <v>2.3039517419672535E-2</v>
      </c>
      <c r="M43" s="71">
        <f t="shared" si="3"/>
        <v>325</v>
      </c>
    </row>
    <row r="44" spans="1:13">
      <c r="A44" s="24">
        <v>42</v>
      </c>
      <c r="B44" s="76" t="s">
        <v>133</v>
      </c>
      <c r="C44" s="30">
        <v>64963</v>
      </c>
      <c r="D44" s="30">
        <v>69209</v>
      </c>
      <c r="E44" s="30">
        <v>69725</v>
      </c>
      <c r="F44" s="30"/>
      <c r="G44" s="30"/>
      <c r="H44" s="30"/>
      <c r="I44" s="73">
        <f t="shared" si="0"/>
        <v>3.0290708257362194E-2</v>
      </c>
      <c r="J44" s="73">
        <f t="shared" si="1"/>
        <v>7.3303264935424786E-2</v>
      </c>
      <c r="K44" s="70">
        <f t="shared" si="2"/>
        <v>4762</v>
      </c>
      <c r="L44" s="74">
        <f t="shared" si="4"/>
        <v>2.9311830604456482E-2</v>
      </c>
      <c r="M44" s="71">
        <f t="shared" si="3"/>
        <v>516</v>
      </c>
    </row>
    <row r="45" spans="1:13">
      <c r="A45" s="24">
        <v>43</v>
      </c>
      <c r="B45" s="76" t="s">
        <v>134</v>
      </c>
      <c r="C45" s="30">
        <v>12478</v>
      </c>
      <c r="D45" s="30">
        <v>13071</v>
      </c>
      <c r="E45" s="30">
        <v>13080</v>
      </c>
      <c r="F45" s="30"/>
      <c r="G45" s="30"/>
      <c r="H45" s="30"/>
      <c r="I45" s="73">
        <f t="shared" si="0"/>
        <v>5.6823587523312661E-3</v>
      </c>
      <c r="J45" s="73">
        <f t="shared" si="1"/>
        <v>4.824491104343645E-2</v>
      </c>
      <c r="K45" s="70">
        <f t="shared" si="2"/>
        <v>602</v>
      </c>
      <c r="L45" s="74">
        <f t="shared" si="4"/>
        <v>3.7055275144650991E-3</v>
      </c>
      <c r="M45" s="71">
        <f t="shared" si="3"/>
        <v>9</v>
      </c>
    </row>
    <row r="46" spans="1:13">
      <c r="A46" s="24">
        <v>44</v>
      </c>
      <c r="B46" s="76" t="s">
        <v>135</v>
      </c>
      <c r="C46" s="30">
        <v>15914</v>
      </c>
      <c r="D46" s="30">
        <v>16811</v>
      </c>
      <c r="E46" s="30">
        <v>16908</v>
      </c>
      <c r="F46" s="30"/>
      <c r="G46" s="30"/>
      <c r="H46" s="30"/>
      <c r="I46" s="73">
        <f t="shared" si="0"/>
        <v>7.3453609926924348E-3</v>
      </c>
      <c r="J46" s="73">
        <f t="shared" si="1"/>
        <v>6.246072640442378E-2</v>
      </c>
      <c r="K46" s="70">
        <f t="shared" si="2"/>
        <v>994</v>
      </c>
      <c r="L46" s="74">
        <f t="shared" si="4"/>
        <v>6.1184291517912106E-3</v>
      </c>
      <c r="M46" s="71">
        <f t="shared" si="3"/>
        <v>97</v>
      </c>
    </row>
    <row r="47" spans="1:13">
      <c r="A47" s="24">
        <v>45</v>
      </c>
      <c r="B47" s="76" t="s">
        <v>136</v>
      </c>
      <c r="C47" s="30">
        <v>40118</v>
      </c>
      <c r="D47" s="30">
        <v>42978</v>
      </c>
      <c r="E47" s="30">
        <v>43093</v>
      </c>
      <c r="F47" s="30"/>
      <c r="G47" s="30"/>
      <c r="H47" s="30"/>
      <c r="I47" s="73">
        <f t="shared" si="0"/>
        <v>1.8720939274786793E-2</v>
      </c>
      <c r="J47" s="73">
        <f t="shared" si="1"/>
        <v>7.4156239094670715E-2</v>
      </c>
      <c r="K47" s="70">
        <f t="shared" si="2"/>
        <v>2975</v>
      </c>
      <c r="L47" s="74">
        <f t="shared" si="4"/>
        <v>1.8312199926135662E-2</v>
      </c>
      <c r="M47" s="71">
        <f t="shared" si="3"/>
        <v>115</v>
      </c>
    </row>
    <row r="48" spans="1:13">
      <c r="A48" s="24">
        <v>46</v>
      </c>
      <c r="B48" s="76" t="s">
        <v>137</v>
      </c>
      <c r="C48" s="30">
        <v>24651</v>
      </c>
      <c r="D48" s="30">
        <v>26204</v>
      </c>
      <c r="E48" s="30">
        <v>26231</v>
      </c>
      <c r="F48" s="30"/>
      <c r="G48" s="30"/>
      <c r="H48" s="30"/>
      <c r="I48" s="73">
        <f t="shared" si="0"/>
        <v>1.1395562112568917E-2</v>
      </c>
      <c r="J48" s="73">
        <f t="shared" si="1"/>
        <v>6.4094762889943618E-2</v>
      </c>
      <c r="K48" s="70">
        <f t="shared" si="2"/>
        <v>1580</v>
      </c>
      <c r="L48" s="74">
        <f t="shared" si="4"/>
        <v>9.725470885140957E-3</v>
      </c>
      <c r="M48" s="71">
        <f t="shared" si="3"/>
        <v>27</v>
      </c>
    </row>
    <row r="49" spans="1:13">
      <c r="A49" s="24">
        <v>47</v>
      </c>
      <c r="B49" s="76" t="s">
        <v>138</v>
      </c>
      <c r="C49" s="30">
        <v>11462</v>
      </c>
      <c r="D49" s="30">
        <v>12580</v>
      </c>
      <c r="E49" s="30">
        <v>12488</v>
      </c>
      <c r="F49" s="30"/>
      <c r="G49" s="30"/>
      <c r="H49" s="30"/>
      <c r="I49" s="73">
        <f t="shared" si="0"/>
        <v>5.4251755427456305E-3</v>
      </c>
      <c r="J49" s="73">
        <f t="shared" si="1"/>
        <v>8.9513173966149009E-2</v>
      </c>
      <c r="K49" s="70">
        <f t="shared" si="2"/>
        <v>1026</v>
      </c>
      <c r="L49" s="74">
        <f t="shared" si="4"/>
        <v>6.3154007140219133E-3</v>
      </c>
      <c r="M49" s="71">
        <f t="shared" si="3"/>
        <v>-92</v>
      </c>
    </row>
    <row r="50" spans="1:13">
      <c r="A50" s="24">
        <v>48</v>
      </c>
      <c r="B50" s="76" t="s">
        <v>139</v>
      </c>
      <c r="C50" s="30">
        <v>39220</v>
      </c>
      <c r="D50" s="30">
        <v>41303</v>
      </c>
      <c r="E50" s="30">
        <v>41499</v>
      </c>
      <c r="F50" s="30"/>
      <c r="G50" s="30"/>
      <c r="H50" s="30"/>
      <c r="I50" s="73">
        <f t="shared" si="0"/>
        <v>1.802845610573358E-2</v>
      </c>
      <c r="J50" s="73">
        <f t="shared" si="1"/>
        <v>5.8108108108108111E-2</v>
      </c>
      <c r="K50" s="70">
        <f t="shared" si="2"/>
        <v>2279</v>
      </c>
      <c r="L50" s="74">
        <f t="shared" si="4"/>
        <v>1.4028068447617874E-2</v>
      </c>
      <c r="M50" s="71">
        <f t="shared" si="3"/>
        <v>196</v>
      </c>
    </row>
    <row r="51" spans="1:13">
      <c r="A51" s="24">
        <v>49</v>
      </c>
      <c r="B51" s="76" t="s">
        <v>140</v>
      </c>
      <c r="C51" s="30">
        <v>4955</v>
      </c>
      <c r="D51" s="30">
        <v>5445</v>
      </c>
      <c r="E51" s="30">
        <v>5495</v>
      </c>
      <c r="F51" s="30"/>
      <c r="G51" s="30"/>
      <c r="H51" s="30"/>
      <c r="I51" s="73">
        <f t="shared" si="0"/>
        <v>2.387198879515314E-3</v>
      </c>
      <c r="J51" s="73">
        <f t="shared" si="1"/>
        <v>0.10898082744702321</v>
      </c>
      <c r="K51" s="70">
        <f t="shared" si="2"/>
        <v>540</v>
      </c>
      <c r="L51" s="74">
        <f t="shared" si="4"/>
        <v>3.3238951126431122E-3</v>
      </c>
      <c r="M51" s="71">
        <f t="shared" si="3"/>
        <v>50</v>
      </c>
    </row>
    <row r="52" spans="1:13">
      <c r="A52" s="24">
        <v>50</v>
      </c>
      <c r="B52" s="76" t="s">
        <v>141</v>
      </c>
      <c r="C52" s="30">
        <v>9698</v>
      </c>
      <c r="D52" s="30">
        <v>10334</v>
      </c>
      <c r="E52" s="30">
        <v>10416</v>
      </c>
      <c r="F52" s="30"/>
      <c r="G52" s="30"/>
      <c r="H52" s="30"/>
      <c r="I52" s="73">
        <f t="shared" si="0"/>
        <v>4.5250343091959074E-3</v>
      </c>
      <c r="J52" s="73">
        <f t="shared" si="1"/>
        <v>7.4035883687358223E-2</v>
      </c>
      <c r="K52" s="70">
        <f t="shared" si="2"/>
        <v>718</v>
      </c>
      <c r="L52" s="74">
        <f t="shared" si="4"/>
        <v>4.4195494275513971E-3</v>
      </c>
      <c r="M52" s="71">
        <f t="shared" si="3"/>
        <v>82</v>
      </c>
    </row>
    <row r="53" spans="1:13">
      <c r="A53" s="24">
        <v>51</v>
      </c>
      <c r="B53" s="76" t="s">
        <v>142</v>
      </c>
      <c r="C53" s="30">
        <v>9188</v>
      </c>
      <c r="D53" s="30">
        <v>9919</v>
      </c>
      <c r="E53" s="30">
        <v>9978</v>
      </c>
      <c r="F53" s="30"/>
      <c r="G53" s="30"/>
      <c r="H53" s="30"/>
      <c r="I53" s="73">
        <f t="shared" si="0"/>
        <v>4.3347534885903186E-3</v>
      </c>
      <c r="J53" s="73">
        <f t="shared" si="1"/>
        <v>8.5981715280801049E-2</v>
      </c>
      <c r="K53" s="70">
        <f t="shared" si="2"/>
        <v>790</v>
      </c>
      <c r="L53" s="74">
        <f t="shared" si="4"/>
        <v>4.8627354425704785E-3</v>
      </c>
      <c r="M53" s="71">
        <f t="shared" si="3"/>
        <v>59</v>
      </c>
    </row>
    <row r="54" spans="1:13">
      <c r="A54" s="24">
        <v>52</v>
      </c>
      <c r="B54" s="76" t="s">
        <v>143</v>
      </c>
      <c r="C54" s="30">
        <v>17380</v>
      </c>
      <c r="D54" s="30">
        <v>18087</v>
      </c>
      <c r="E54" s="30">
        <v>18305</v>
      </c>
      <c r="F54" s="30"/>
      <c r="G54" s="30"/>
      <c r="H54" s="30"/>
      <c r="I54" s="73">
        <f t="shared" si="0"/>
        <v>7.9522612355828609E-3</v>
      </c>
      <c r="J54" s="73">
        <f t="shared" si="1"/>
        <v>5.3222094361334869E-2</v>
      </c>
      <c r="K54" s="70">
        <f t="shared" si="2"/>
        <v>925</v>
      </c>
      <c r="L54" s="74">
        <f t="shared" si="4"/>
        <v>5.693709220731257E-3</v>
      </c>
      <c r="M54" s="71">
        <f t="shared" si="3"/>
        <v>218</v>
      </c>
    </row>
    <row r="55" spans="1:13">
      <c r="A55" s="24">
        <v>53</v>
      </c>
      <c r="B55" s="76" t="s">
        <v>144</v>
      </c>
      <c r="C55" s="30">
        <v>7138</v>
      </c>
      <c r="D55" s="30">
        <v>7291</v>
      </c>
      <c r="E55" s="30">
        <v>7305</v>
      </c>
      <c r="F55" s="30"/>
      <c r="G55" s="30"/>
      <c r="H55" s="30"/>
      <c r="I55" s="73">
        <f t="shared" si="0"/>
        <v>3.1735191655795029E-3</v>
      </c>
      <c r="J55" s="73">
        <f t="shared" si="1"/>
        <v>2.3395909218268424E-2</v>
      </c>
      <c r="K55" s="70">
        <f t="shared" si="2"/>
        <v>167</v>
      </c>
      <c r="L55" s="74">
        <f t="shared" si="4"/>
        <v>1.027945340391481E-3</v>
      </c>
      <c r="M55" s="71">
        <f t="shared" si="3"/>
        <v>14</v>
      </c>
    </row>
    <row r="56" spans="1:13">
      <c r="A56" s="24">
        <v>54</v>
      </c>
      <c r="B56" s="76" t="s">
        <v>145</v>
      </c>
      <c r="C56" s="30">
        <v>27181</v>
      </c>
      <c r="D56" s="30">
        <v>28824</v>
      </c>
      <c r="E56" s="30">
        <v>28912</v>
      </c>
      <c r="F56" s="30"/>
      <c r="G56" s="30"/>
      <c r="H56" s="30"/>
      <c r="I56" s="73">
        <f t="shared" si="0"/>
        <v>1.2560271884357918E-2</v>
      </c>
      <c r="J56" s="73">
        <f t="shared" si="1"/>
        <v>6.3684191162944701E-2</v>
      </c>
      <c r="K56" s="70">
        <f t="shared" si="2"/>
        <v>1731</v>
      </c>
      <c r="L56" s="74">
        <f t="shared" si="4"/>
        <v>1.0654930444417086E-2</v>
      </c>
      <c r="M56" s="71">
        <f t="shared" si="3"/>
        <v>88</v>
      </c>
    </row>
    <row r="57" spans="1:13">
      <c r="A57" s="24">
        <v>55</v>
      </c>
      <c r="B57" s="76" t="s">
        <v>146</v>
      </c>
      <c r="C57" s="30">
        <v>30930</v>
      </c>
      <c r="D57" s="30">
        <v>32650</v>
      </c>
      <c r="E57" s="30">
        <v>32834</v>
      </c>
      <c r="F57" s="30"/>
      <c r="G57" s="30"/>
      <c r="H57" s="30"/>
      <c r="I57" s="73">
        <f t="shared" si="0"/>
        <v>1.4264110647862751E-2</v>
      </c>
      <c r="J57" s="73">
        <f t="shared" si="1"/>
        <v>6.1558357581635949E-2</v>
      </c>
      <c r="K57" s="70">
        <f t="shared" si="2"/>
        <v>1904</v>
      </c>
      <c r="L57" s="74">
        <f t="shared" si="4"/>
        <v>1.1719807952726825E-2</v>
      </c>
      <c r="M57" s="71">
        <f t="shared" si="3"/>
        <v>184</v>
      </c>
    </row>
    <row r="58" spans="1:13">
      <c r="A58" s="24">
        <v>56</v>
      </c>
      <c r="B58" s="76" t="s">
        <v>147</v>
      </c>
      <c r="C58" s="30">
        <v>3574</v>
      </c>
      <c r="D58" s="30">
        <v>3954</v>
      </c>
      <c r="E58" s="30">
        <v>3887</v>
      </c>
      <c r="F58" s="30"/>
      <c r="G58" s="30"/>
      <c r="H58" s="30"/>
      <c r="I58" s="73">
        <f t="shared" si="0"/>
        <v>1.6886336751002775E-3</v>
      </c>
      <c r="J58" s="73">
        <f t="shared" si="1"/>
        <v>8.7576944599888087E-2</v>
      </c>
      <c r="K58" s="70">
        <f t="shared" si="2"/>
        <v>313</v>
      </c>
      <c r="L58" s="74">
        <f t="shared" si="4"/>
        <v>1.9266280930690632E-3</v>
      </c>
      <c r="M58" s="71">
        <f t="shared" si="3"/>
        <v>-67</v>
      </c>
    </row>
    <row r="59" spans="1:13">
      <c r="A59" s="24">
        <v>57</v>
      </c>
      <c r="B59" s="76" t="s">
        <v>148</v>
      </c>
      <c r="C59" s="30">
        <v>4788</v>
      </c>
      <c r="D59" s="30">
        <v>4936</v>
      </c>
      <c r="E59" s="30">
        <v>4967</v>
      </c>
      <c r="F59" s="30"/>
      <c r="G59" s="30"/>
      <c r="H59" s="30"/>
      <c r="I59" s="73">
        <f t="shared" si="0"/>
        <v>2.1578192601551527E-3</v>
      </c>
      <c r="J59" s="73">
        <f t="shared" si="1"/>
        <v>3.7385129490392646E-2</v>
      </c>
      <c r="K59" s="70">
        <f t="shared" si="2"/>
        <v>179</v>
      </c>
      <c r="L59" s="74">
        <f t="shared" si="4"/>
        <v>1.1018096762279946E-3</v>
      </c>
      <c r="M59" s="71">
        <f t="shared" si="3"/>
        <v>31</v>
      </c>
    </row>
    <row r="60" spans="1:13">
      <c r="A60" s="24">
        <v>58</v>
      </c>
      <c r="B60" s="76" t="s">
        <v>149</v>
      </c>
      <c r="C60" s="30">
        <v>12817</v>
      </c>
      <c r="D60" s="30">
        <v>13452</v>
      </c>
      <c r="E60" s="30">
        <v>13453</v>
      </c>
      <c r="F60" s="30"/>
      <c r="G60" s="30"/>
      <c r="H60" s="30"/>
      <c r="I60" s="73">
        <f t="shared" si="0"/>
        <v>5.8444015516141068E-3</v>
      </c>
      <c r="J60" s="73">
        <f t="shared" si="1"/>
        <v>4.9621596317390965E-2</v>
      </c>
      <c r="K60" s="70">
        <f t="shared" si="2"/>
        <v>636</v>
      </c>
      <c r="L60" s="74">
        <f t="shared" si="4"/>
        <v>3.9148097993352213E-3</v>
      </c>
      <c r="M60" s="71">
        <f t="shared" si="3"/>
        <v>1</v>
      </c>
    </row>
    <row r="61" spans="1:13">
      <c r="A61" s="24">
        <v>59</v>
      </c>
      <c r="B61" s="76" t="s">
        <v>150</v>
      </c>
      <c r="C61" s="30">
        <v>26087</v>
      </c>
      <c r="D61" s="30">
        <v>27974</v>
      </c>
      <c r="E61" s="30">
        <v>28189</v>
      </c>
      <c r="F61" s="30"/>
      <c r="G61" s="30"/>
      <c r="H61" s="30"/>
      <c r="I61" s="73">
        <f t="shared" si="0"/>
        <v>1.2246178201029514E-2</v>
      </c>
      <c r="J61" s="73">
        <f t="shared" si="1"/>
        <v>8.0576532372446052E-2</v>
      </c>
      <c r="K61" s="70">
        <f t="shared" si="2"/>
        <v>2102</v>
      </c>
      <c r="L61" s="74">
        <f t="shared" si="4"/>
        <v>1.2938569494029299E-2</v>
      </c>
      <c r="M61" s="71">
        <f t="shared" si="3"/>
        <v>215</v>
      </c>
    </row>
    <row r="62" spans="1:13">
      <c r="A62" s="24">
        <v>60</v>
      </c>
      <c r="B62" s="76" t="s">
        <v>151</v>
      </c>
      <c r="C62" s="30">
        <v>13027</v>
      </c>
      <c r="D62" s="30">
        <v>13711</v>
      </c>
      <c r="E62" s="30">
        <v>13732</v>
      </c>
      <c r="F62" s="30"/>
      <c r="G62" s="30"/>
      <c r="H62" s="30"/>
      <c r="I62" s="73">
        <f t="shared" si="0"/>
        <v>5.965607827753283E-3</v>
      </c>
      <c r="J62" s="73">
        <f t="shared" si="1"/>
        <v>5.4118369540185771E-2</v>
      </c>
      <c r="K62" s="70">
        <f t="shared" si="2"/>
        <v>705</v>
      </c>
      <c r="L62" s="74">
        <f t="shared" si="4"/>
        <v>4.339529730395174E-3</v>
      </c>
      <c r="M62" s="71">
        <f t="shared" si="3"/>
        <v>21</v>
      </c>
    </row>
    <row r="63" spans="1:13">
      <c r="A63" s="24">
        <v>61</v>
      </c>
      <c r="B63" s="76" t="s">
        <v>152</v>
      </c>
      <c r="C63" s="30">
        <v>18629</v>
      </c>
      <c r="D63" s="30">
        <v>19460</v>
      </c>
      <c r="E63" s="30">
        <v>19463</v>
      </c>
      <c r="F63" s="30"/>
      <c r="G63" s="30"/>
      <c r="H63" s="30"/>
      <c r="I63" s="73">
        <f t="shared" si="0"/>
        <v>8.4553324462250321E-3</v>
      </c>
      <c r="J63" s="73">
        <f t="shared" si="1"/>
        <v>4.476890869075098E-2</v>
      </c>
      <c r="K63" s="70">
        <f t="shared" si="2"/>
        <v>834</v>
      </c>
      <c r="L63" s="74">
        <f t="shared" si="4"/>
        <v>5.1335713406376951E-3</v>
      </c>
      <c r="M63" s="71">
        <f t="shared" si="3"/>
        <v>3</v>
      </c>
    </row>
    <row r="64" spans="1:13">
      <c r="A64" s="24">
        <v>62</v>
      </c>
      <c r="B64" s="76" t="s">
        <v>153</v>
      </c>
      <c r="C64" s="30">
        <v>1996</v>
      </c>
      <c r="D64" s="30">
        <v>1986</v>
      </c>
      <c r="E64" s="30">
        <v>2009</v>
      </c>
      <c r="F64" s="30"/>
      <c r="G64" s="30"/>
      <c r="H64" s="30"/>
      <c r="I64" s="73">
        <f t="shared" si="0"/>
        <v>8.727720744215224E-4</v>
      </c>
      <c r="J64" s="73">
        <f t="shared" si="1"/>
        <v>6.513026052104208E-3</v>
      </c>
      <c r="K64" s="70">
        <f t="shared" si="2"/>
        <v>13</v>
      </c>
      <c r="L64" s="74">
        <f t="shared" si="4"/>
        <v>8.0019697156223071E-5</v>
      </c>
      <c r="M64" s="71">
        <f t="shared" si="3"/>
        <v>23</v>
      </c>
    </row>
    <row r="65" spans="1:13">
      <c r="A65" s="24">
        <v>63</v>
      </c>
      <c r="B65" s="76" t="s">
        <v>154</v>
      </c>
      <c r="C65" s="30">
        <v>35070</v>
      </c>
      <c r="D65" s="30">
        <v>38452</v>
      </c>
      <c r="E65" s="30">
        <v>38506</v>
      </c>
      <c r="F65" s="30"/>
      <c r="G65" s="30"/>
      <c r="H65" s="30"/>
      <c r="I65" s="73">
        <f t="shared" si="0"/>
        <v>1.672820383159539E-2</v>
      </c>
      <c r="J65" s="73">
        <f t="shared" si="1"/>
        <v>9.7975477616196183E-2</v>
      </c>
      <c r="K65" s="70">
        <f t="shared" si="2"/>
        <v>3436</v>
      </c>
      <c r="L65" s="74">
        <f t="shared" si="4"/>
        <v>2.1149821494521728E-2</v>
      </c>
      <c r="M65" s="71">
        <f t="shared" si="3"/>
        <v>54</v>
      </c>
    </row>
    <row r="66" spans="1:13">
      <c r="A66" s="24">
        <v>64</v>
      </c>
      <c r="B66" s="76" t="s">
        <v>155</v>
      </c>
      <c r="C66" s="30">
        <v>11663</v>
      </c>
      <c r="D66" s="30">
        <v>12396</v>
      </c>
      <c r="E66" s="30">
        <v>12423</v>
      </c>
      <c r="F66" s="30"/>
      <c r="G66" s="30"/>
      <c r="H66" s="30"/>
      <c r="I66" s="73">
        <f t="shared" si="0"/>
        <v>5.3969375214228833E-3</v>
      </c>
      <c r="J66" s="73">
        <f t="shared" si="1"/>
        <v>6.5163337048786768E-2</v>
      </c>
      <c r="K66" s="70">
        <f t="shared" si="2"/>
        <v>760</v>
      </c>
      <c r="L66" s="74">
        <f t="shared" si="4"/>
        <v>4.6780746029791952E-3</v>
      </c>
      <c r="M66" s="71">
        <f t="shared" si="3"/>
        <v>27</v>
      </c>
    </row>
    <row r="67" spans="1:13">
      <c r="A67" s="24">
        <v>65</v>
      </c>
      <c r="B67" s="76" t="s">
        <v>156</v>
      </c>
      <c r="C67" s="30">
        <v>15536</v>
      </c>
      <c r="D67" s="30">
        <v>17680</v>
      </c>
      <c r="E67" s="30">
        <v>17573</v>
      </c>
      <c r="F67" s="30"/>
      <c r="G67" s="30"/>
      <c r="H67" s="30"/>
      <c r="I67" s="73">
        <f t="shared" ref="I67:I84" si="5">E67/$E$84</f>
        <v>7.6342576723790008E-3</v>
      </c>
      <c r="J67" s="73">
        <f t="shared" ref="J67:J84" si="6">(E67-C67)/C67</f>
        <v>0.13111483007209063</v>
      </c>
      <c r="K67" s="70">
        <f t="shared" ref="K67:K84" si="7">E67-C67</f>
        <v>2037</v>
      </c>
      <c r="L67" s="74">
        <f t="shared" si="4"/>
        <v>1.2538471008248184E-2</v>
      </c>
      <c r="M67" s="71">
        <f t="shared" ref="M67:M84" si="8">E67-D67</f>
        <v>-107</v>
      </c>
    </row>
    <row r="68" spans="1:13">
      <c r="A68" s="24">
        <v>66</v>
      </c>
      <c r="B68" s="76" t="s">
        <v>157</v>
      </c>
      <c r="C68" s="30">
        <v>10587</v>
      </c>
      <c r="D68" s="30">
        <v>10996</v>
      </c>
      <c r="E68" s="30">
        <v>11039</v>
      </c>
      <c r="F68" s="30"/>
      <c r="G68" s="30"/>
      <c r="H68" s="30"/>
      <c r="I68" s="73">
        <f t="shared" si="5"/>
        <v>4.7956848827970062E-3</v>
      </c>
      <c r="J68" s="73">
        <f t="shared" si="6"/>
        <v>4.2693869840370269E-2</v>
      </c>
      <c r="K68" s="70">
        <f t="shared" si="7"/>
        <v>452</v>
      </c>
      <c r="L68" s="74">
        <f t="shared" ref="L68:L84" si="9">K68/$K$84</f>
        <v>2.782223316508679E-3</v>
      </c>
      <c r="M68" s="71">
        <f t="shared" si="8"/>
        <v>43</v>
      </c>
    </row>
    <row r="69" spans="1:13">
      <c r="A69" s="24">
        <v>67</v>
      </c>
      <c r="B69" s="76" t="s">
        <v>158</v>
      </c>
      <c r="C69" s="30">
        <v>10387</v>
      </c>
      <c r="D69" s="30">
        <v>10734</v>
      </c>
      <c r="E69" s="30">
        <v>10783</v>
      </c>
      <c r="F69" s="30"/>
      <c r="G69" s="30"/>
      <c r="H69" s="30"/>
      <c r="I69" s="73">
        <f t="shared" si="5"/>
        <v>4.6844705218951101E-3</v>
      </c>
      <c r="J69" s="73">
        <f t="shared" si="6"/>
        <v>3.8124578800423609E-2</v>
      </c>
      <c r="K69" s="70">
        <f t="shared" si="7"/>
        <v>396</v>
      </c>
      <c r="L69" s="74">
        <f t="shared" si="9"/>
        <v>2.437523082604949E-3</v>
      </c>
      <c r="M69" s="71">
        <f t="shared" si="8"/>
        <v>49</v>
      </c>
    </row>
    <row r="70" spans="1:13">
      <c r="A70" s="24">
        <v>68</v>
      </c>
      <c r="B70" s="76" t="s">
        <v>159</v>
      </c>
      <c r="C70" s="30">
        <v>11615</v>
      </c>
      <c r="D70" s="30">
        <v>12395</v>
      </c>
      <c r="E70" s="30">
        <v>12472</v>
      </c>
      <c r="F70" s="30"/>
      <c r="G70" s="30"/>
      <c r="H70" s="30"/>
      <c r="I70" s="73">
        <f t="shared" si="5"/>
        <v>5.4182246451892624E-3</v>
      </c>
      <c r="J70" s="73">
        <f t="shared" si="6"/>
        <v>7.3783900129143348E-2</v>
      </c>
      <c r="K70" s="70">
        <f t="shared" si="7"/>
        <v>857</v>
      </c>
      <c r="L70" s="74">
        <f t="shared" si="9"/>
        <v>5.2751446509910135E-3</v>
      </c>
      <c r="M70" s="71">
        <f t="shared" si="8"/>
        <v>77</v>
      </c>
    </row>
    <row r="71" spans="1:13">
      <c r="A71" s="24">
        <v>69</v>
      </c>
      <c r="B71" s="76" t="s">
        <v>160</v>
      </c>
      <c r="C71" s="30">
        <v>1625</v>
      </c>
      <c r="D71" s="30">
        <v>1692</v>
      </c>
      <c r="E71" s="30">
        <v>1704</v>
      </c>
      <c r="F71" s="30"/>
      <c r="G71" s="30"/>
      <c r="H71" s="30"/>
      <c r="I71" s="73">
        <f t="shared" si="5"/>
        <v>7.4027058975324744E-4</v>
      </c>
      <c r="J71" s="73">
        <f t="shared" si="6"/>
        <v>4.8615384615384616E-2</v>
      </c>
      <c r="K71" s="70">
        <f t="shared" si="7"/>
        <v>79</v>
      </c>
      <c r="L71" s="74">
        <f t="shared" si="9"/>
        <v>4.8627354425704792E-4</v>
      </c>
      <c r="M71" s="71">
        <f t="shared" si="8"/>
        <v>12</v>
      </c>
    </row>
    <row r="72" spans="1:13">
      <c r="A72" s="24">
        <v>70</v>
      </c>
      <c r="B72" s="76" t="s">
        <v>161</v>
      </c>
      <c r="C72" s="30">
        <v>6900</v>
      </c>
      <c r="D72" s="30">
        <v>7296</v>
      </c>
      <c r="E72" s="30">
        <v>7329</v>
      </c>
      <c r="F72" s="30"/>
      <c r="G72" s="30"/>
      <c r="H72" s="30"/>
      <c r="I72" s="73">
        <f t="shared" si="5"/>
        <v>3.1839455119140555E-3</v>
      </c>
      <c r="J72" s="73">
        <f t="shared" si="6"/>
        <v>6.217391304347826E-2</v>
      </c>
      <c r="K72" s="70">
        <f t="shared" si="7"/>
        <v>429</v>
      </c>
      <c r="L72" s="74">
        <f t="shared" si="9"/>
        <v>2.6406500061553614E-3</v>
      </c>
      <c r="M72" s="71">
        <f t="shared" si="8"/>
        <v>33</v>
      </c>
    </row>
    <row r="73" spans="1:13">
      <c r="A73" s="24">
        <v>71</v>
      </c>
      <c r="B73" s="76" t="s">
        <v>162</v>
      </c>
      <c r="C73" s="30">
        <v>5489</v>
      </c>
      <c r="D73" s="30">
        <v>5760</v>
      </c>
      <c r="E73" s="30">
        <v>5794</v>
      </c>
      <c r="F73" s="30"/>
      <c r="G73" s="30"/>
      <c r="H73" s="30"/>
      <c r="I73" s="73">
        <f t="shared" si="5"/>
        <v>2.5170937775999508E-3</v>
      </c>
      <c r="J73" s="73">
        <f t="shared" si="6"/>
        <v>5.5565676808161775E-2</v>
      </c>
      <c r="K73" s="70">
        <f t="shared" si="7"/>
        <v>305</v>
      </c>
      <c r="L73" s="74">
        <f t="shared" si="9"/>
        <v>1.8773852025113875E-3</v>
      </c>
      <c r="M73" s="71">
        <f t="shared" si="8"/>
        <v>34</v>
      </c>
    </row>
    <row r="74" spans="1:13">
      <c r="A74" s="24">
        <v>72</v>
      </c>
      <c r="B74" s="76" t="s">
        <v>163</v>
      </c>
      <c r="C74" s="30">
        <v>6586</v>
      </c>
      <c r="D74" s="30">
        <v>7368</v>
      </c>
      <c r="E74" s="30">
        <v>7483</v>
      </c>
      <c r="F74" s="30"/>
      <c r="G74" s="30"/>
      <c r="H74" s="30"/>
      <c r="I74" s="73">
        <f t="shared" si="5"/>
        <v>3.2508479008941027E-3</v>
      </c>
      <c r="J74" s="73">
        <f t="shared" si="6"/>
        <v>0.13619799574855754</v>
      </c>
      <c r="K74" s="70">
        <f t="shared" si="7"/>
        <v>897</v>
      </c>
      <c r="L74" s="74">
        <f t="shared" si="9"/>
        <v>5.5213591037793922E-3</v>
      </c>
      <c r="M74" s="71">
        <f t="shared" si="8"/>
        <v>115</v>
      </c>
    </row>
    <row r="75" spans="1:13">
      <c r="A75" s="24">
        <v>73</v>
      </c>
      <c r="B75" s="76" t="s">
        <v>164</v>
      </c>
      <c r="C75" s="30">
        <v>5189</v>
      </c>
      <c r="D75" s="30">
        <v>5781</v>
      </c>
      <c r="E75" s="30">
        <v>5846</v>
      </c>
      <c r="F75" s="30"/>
      <c r="G75" s="30"/>
      <c r="H75" s="30"/>
      <c r="I75" s="73">
        <f t="shared" si="5"/>
        <v>2.5396841946581485E-3</v>
      </c>
      <c r="J75" s="73">
        <f t="shared" si="6"/>
        <v>0.12661399113509347</v>
      </c>
      <c r="K75" s="70">
        <f t="shared" si="7"/>
        <v>657</v>
      </c>
      <c r="L75" s="74">
        <f t="shared" si="9"/>
        <v>4.0440723870491194E-3</v>
      </c>
      <c r="M75" s="71">
        <f t="shared" si="8"/>
        <v>65</v>
      </c>
    </row>
    <row r="76" spans="1:13">
      <c r="A76" s="24">
        <v>74</v>
      </c>
      <c r="B76" s="76" t="s">
        <v>165</v>
      </c>
      <c r="C76" s="30">
        <v>4231</v>
      </c>
      <c r="D76" s="30">
        <v>4293</v>
      </c>
      <c r="E76" s="30">
        <v>4281</v>
      </c>
      <c r="F76" s="30"/>
      <c r="G76" s="30"/>
      <c r="H76" s="30"/>
      <c r="I76" s="73">
        <f t="shared" si="5"/>
        <v>1.8597995274258524E-3</v>
      </c>
      <c r="J76" s="73">
        <f t="shared" si="6"/>
        <v>1.181753722524226E-2</v>
      </c>
      <c r="K76" s="70">
        <f t="shared" si="7"/>
        <v>50</v>
      </c>
      <c r="L76" s="74">
        <f t="shared" si="9"/>
        <v>3.0776806598547336E-4</v>
      </c>
      <c r="M76" s="71">
        <f t="shared" si="8"/>
        <v>-12</v>
      </c>
    </row>
    <row r="77" spans="1:13">
      <c r="A77" s="24">
        <v>75</v>
      </c>
      <c r="B77" s="76" t="s">
        <v>166</v>
      </c>
      <c r="C77" s="30">
        <v>2133</v>
      </c>
      <c r="D77" s="30">
        <v>2209</v>
      </c>
      <c r="E77" s="30">
        <v>2229</v>
      </c>
      <c r="F77" s="30"/>
      <c r="G77" s="30"/>
      <c r="H77" s="30"/>
      <c r="I77" s="73">
        <f t="shared" si="5"/>
        <v>9.683469158215896E-4</v>
      </c>
      <c r="J77" s="73">
        <f t="shared" si="6"/>
        <v>4.5007032348804502E-2</v>
      </c>
      <c r="K77" s="70">
        <f t="shared" si="7"/>
        <v>96</v>
      </c>
      <c r="L77" s="74">
        <f t="shared" si="9"/>
        <v>5.9091468669210878E-4</v>
      </c>
      <c r="M77" s="71">
        <f t="shared" si="8"/>
        <v>20</v>
      </c>
    </row>
    <row r="78" spans="1:13">
      <c r="A78" s="24">
        <v>76</v>
      </c>
      <c r="B78" s="76" t="s">
        <v>167</v>
      </c>
      <c r="C78" s="30">
        <v>4092</v>
      </c>
      <c r="D78" s="30">
        <v>4462</v>
      </c>
      <c r="E78" s="30">
        <v>4451</v>
      </c>
      <c r="F78" s="30"/>
      <c r="G78" s="30"/>
      <c r="H78" s="30"/>
      <c r="I78" s="73">
        <f t="shared" si="5"/>
        <v>1.9336528139622679E-3</v>
      </c>
      <c r="J78" s="73">
        <f t="shared" si="6"/>
        <v>8.7732160312805479E-2</v>
      </c>
      <c r="K78" s="70">
        <f t="shared" si="7"/>
        <v>359</v>
      </c>
      <c r="L78" s="74">
        <f t="shared" si="9"/>
        <v>2.2097747137756986E-3</v>
      </c>
      <c r="M78" s="71">
        <f t="shared" si="8"/>
        <v>-11</v>
      </c>
    </row>
    <row r="79" spans="1:13">
      <c r="A79" s="24">
        <v>77</v>
      </c>
      <c r="B79" s="76" t="s">
        <v>168</v>
      </c>
      <c r="C79" s="30">
        <v>7381</v>
      </c>
      <c r="D79" s="30">
        <v>7906</v>
      </c>
      <c r="E79" s="30">
        <v>7937</v>
      </c>
      <c r="F79" s="30"/>
      <c r="G79" s="30"/>
      <c r="H79" s="30"/>
      <c r="I79" s="73">
        <f t="shared" si="5"/>
        <v>3.4480796190560596E-3</v>
      </c>
      <c r="J79" s="73">
        <f t="shared" si="6"/>
        <v>7.5328546267443439E-2</v>
      </c>
      <c r="K79" s="70">
        <f t="shared" si="7"/>
        <v>556</v>
      </c>
      <c r="L79" s="74">
        <f t="shared" si="9"/>
        <v>3.4223808937584635E-3</v>
      </c>
      <c r="M79" s="71">
        <f t="shared" si="8"/>
        <v>31</v>
      </c>
    </row>
    <row r="80" spans="1:13">
      <c r="A80" s="24">
        <v>78</v>
      </c>
      <c r="B80" s="76" t="s">
        <v>169</v>
      </c>
      <c r="C80" s="30">
        <v>4797</v>
      </c>
      <c r="D80" s="30">
        <v>5007</v>
      </c>
      <c r="E80" s="30">
        <v>5023</v>
      </c>
      <c r="F80" s="30"/>
      <c r="G80" s="30"/>
      <c r="H80" s="30"/>
      <c r="I80" s="73">
        <f t="shared" si="5"/>
        <v>2.1821474016024424E-3</v>
      </c>
      <c r="J80" s="73">
        <f t="shared" si="6"/>
        <v>4.7112778820095895E-2</v>
      </c>
      <c r="K80" s="70">
        <f t="shared" si="7"/>
        <v>226</v>
      </c>
      <c r="L80" s="74">
        <f t="shared" si="9"/>
        <v>1.3911116582543395E-3</v>
      </c>
      <c r="M80" s="71">
        <f t="shared" si="8"/>
        <v>16</v>
      </c>
    </row>
    <row r="81" spans="1:13">
      <c r="A81" s="24">
        <v>79</v>
      </c>
      <c r="B81" s="76" t="s">
        <v>170</v>
      </c>
      <c r="C81" s="30">
        <v>4330</v>
      </c>
      <c r="D81" s="30">
        <v>4491</v>
      </c>
      <c r="E81" s="30">
        <v>4562</v>
      </c>
      <c r="F81" s="30"/>
      <c r="G81" s="30"/>
      <c r="H81" s="30"/>
      <c r="I81" s="73">
        <f t="shared" si="5"/>
        <v>1.9818746657595744E-3</v>
      </c>
      <c r="J81" s="73">
        <f t="shared" si="6"/>
        <v>5.3579676674364897E-2</v>
      </c>
      <c r="K81" s="70">
        <f t="shared" si="7"/>
        <v>232</v>
      </c>
      <c r="L81" s="74">
        <f t="shared" si="9"/>
        <v>1.4280438261725964E-3</v>
      </c>
      <c r="M81" s="71">
        <f t="shared" si="8"/>
        <v>71</v>
      </c>
    </row>
    <row r="82" spans="1:13">
      <c r="A82" s="24">
        <v>80</v>
      </c>
      <c r="B82" s="76" t="s">
        <v>171</v>
      </c>
      <c r="C82" s="30">
        <v>11842</v>
      </c>
      <c r="D82" s="30">
        <v>12803</v>
      </c>
      <c r="E82" s="30">
        <v>12815</v>
      </c>
      <c r="F82" s="30"/>
      <c r="G82" s="30"/>
      <c r="H82" s="30"/>
      <c r="I82" s="73">
        <f t="shared" si="5"/>
        <v>5.567234511553912E-3</v>
      </c>
      <c r="J82" s="73">
        <f t="shared" si="6"/>
        <v>8.2165174801553789E-2</v>
      </c>
      <c r="K82" s="70">
        <f t="shared" si="7"/>
        <v>973</v>
      </c>
      <c r="L82" s="74">
        <f t="shared" si="9"/>
        <v>5.9891665640773115E-3</v>
      </c>
      <c r="M82" s="71">
        <f t="shared" si="8"/>
        <v>12</v>
      </c>
    </row>
    <row r="83" spans="1:13">
      <c r="A83" s="24">
        <v>81</v>
      </c>
      <c r="B83" s="76" t="s">
        <v>172</v>
      </c>
      <c r="C83" s="30">
        <v>9736</v>
      </c>
      <c r="D83" s="30">
        <v>10133</v>
      </c>
      <c r="E83" s="30">
        <v>10196</v>
      </c>
      <c r="F83" s="30"/>
      <c r="G83" s="30"/>
      <c r="H83" s="30"/>
      <c r="I83" s="73">
        <f t="shared" si="5"/>
        <v>4.4294594677958396E-3</v>
      </c>
      <c r="J83" s="73">
        <f t="shared" si="6"/>
        <v>4.7247329498767462E-2</v>
      </c>
      <c r="K83" s="70">
        <f t="shared" si="7"/>
        <v>460</v>
      </c>
      <c r="L83" s="74">
        <f t="shared" si="9"/>
        <v>2.8314662070663549E-3</v>
      </c>
      <c r="M83" s="71">
        <f t="shared" si="8"/>
        <v>63</v>
      </c>
    </row>
    <row r="84" spans="1:13" s="82" customFormat="1">
      <c r="A84" s="155" t="s">
        <v>173</v>
      </c>
      <c r="B84" s="155"/>
      <c r="C84" s="36">
        <v>2139401</v>
      </c>
      <c r="D84" s="36">
        <v>2286341</v>
      </c>
      <c r="E84" s="36">
        <v>2301861</v>
      </c>
      <c r="F84" s="36"/>
      <c r="G84" s="36"/>
      <c r="H84" s="36"/>
      <c r="I84" s="73">
        <f t="shared" si="5"/>
        <v>1</v>
      </c>
      <c r="J84" s="73">
        <f t="shared" si="6"/>
        <v>7.5937143153621031E-2</v>
      </c>
      <c r="K84" s="70">
        <f t="shared" si="7"/>
        <v>162460</v>
      </c>
      <c r="L84" s="74">
        <f t="shared" si="9"/>
        <v>1</v>
      </c>
      <c r="M84" s="70">
        <f t="shared" si="8"/>
        <v>15520</v>
      </c>
    </row>
    <row r="85" spans="1:13">
      <c r="C85" s="105"/>
      <c r="D85" s="103"/>
      <c r="E85" s="104"/>
      <c r="F85" s="112"/>
      <c r="G85" s="112"/>
      <c r="H85" s="112"/>
      <c r="L85" s="8"/>
    </row>
    <row r="86" spans="1:13">
      <c r="C86" s="105"/>
      <c r="D86" s="103"/>
      <c r="E86" s="104"/>
      <c r="F86" s="112"/>
      <c r="G86" s="112"/>
      <c r="H86" s="112"/>
    </row>
    <row r="87" spans="1:13">
      <c r="C87" s="112"/>
      <c r="E87" s="112"/>
      <c r="F87" s="112"/>
      <c r="G87" s="112"/>
      <c r="H87" s="17"/>
    </row>
    <row r="88" spans="1:13">
      <c r="C88" s="112"/>
      <c r="D88" s="112"/>
      <c r="E88" s="112"/>
      <c r="F88" s="17"/>
      <c r="G88" s="17"/>
    </row>
    <row r="93" spans="1:13">
      <c r="C93" s="112"/>
      <c r="E93" s="112"/>
      <c r="F93" s="112"/>
    </row>
    <row r="94" spans="1:13">
      <c r="F94" s="17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84"/>
  <sheetViews>
    <sheetView zoomScale="70" zoomScaleNormal="70" workbookViewId="0">
      <pane ySplit="2" topLeftCell="A3" activePane="bottomLeft" state="frozen"/>
      <selection activeCell="W1" sqref="W1"/>
      <selection pane="bottomLeft" activeCell="A2" sqref="A2"/>
    </sheetView>
  </sheetViews>
  <sheetFormatPr defaultColWidth="9.109375" defaultRowHeight="14.4"/>
  <cols>
    <col min="1" max="1" width="11.88671875" style="3" customWidth="1"/>
    <col min="2" max="2" width="16.44140625" style="3" bestFit="1" customWidth="1"/>
    <col min="3" max="8" width="12" style="3" customWidth="1"/>
    <col min="9" max="9" width="18.109375" style="3" customWidth="1"/>
    <col min="10" max="10" width="30.44140625" style="3" customWidth="1"/>
    <col min="11" max="11" width="27.44140625" style="3" customWidth="1"/>
    <col min="12" max="12" width="22.33203125" style="3" customWidth="1"/>
    <col min="13" max="13" width="25.109375" style="3" customWidth="1"/>
    <col min="14" max="16384" width="9.109375" style="3"/>
  </cols>
  <sheetData>
    <row r="1" spans="1:13" ht="15" thickBot="1">
      <c r="C1" s="151" t="s">
        <v>274</v>
      </c>
      <c r="D1" s="151"/>
      <c r="E1" s="152"/>
      <c r="F1" s="153" t="s">
        <v>273</v>
      </c>
      <c r="G1" s="151"/>
      <c r="H1" s="152"/>
    </row>
    <row r="2" spans="1:13" ht="28.8">
      <c r="A2" s="66" t="s">
        <v>91</v>
      </c>
      <c r="B2" s="66" t="s">
        <v>174</v>
      </c>
      <c r="C2" s="66">
        <v>43739</v>
      </c>
      <c r="D2" s="66">
        <v>44075</v>
      </c>
      <c r="E2" s="66">
        <v>44105</v>
      </c>
      <c r="F2" s="66">
        <v>43739</v>
      </c>
      <c r="G2" s="66">
        <v>44075</v>
      </c>
      <c r="H2" s="66">
        <v>44105</v>
      </c>
      <c r="I2" s="65" t="s">
        <v>295</v>
      </c>
      <c r="J2" s="65" t="s">
        <v>310</v>
      </c>
      <c r="K2" s="65" t="s">
        <v>311</v>
      </c>
      <c r="L2" s="65" t="s">
        <v>306</v>
      </c>
      <c r="M2" s="25" t="s">
        <v>312</v>
      </c>
    </row>
    <row r="3" spans="1:13">
      <c r="A3" s="24">
        <v>1</v>
      </c>
      <c r="B3" s="76" t="s">
        <v>92</v>
      </c>
      <c r="C3" s="31">
        <v>13900</v>
      </c>
      <c r="D3" s="31">
        <v>12826</v>
      </c>
      <c r="E3" s="31">
        <v>12661</v>
      </c>
      <c r="F3" s="31"/>
      <c r="G3" s="31"/>
      <c r="H3" s="31"/>
      <c r="I3" s="73">
        <f>E3/$E$84</f>
        <v>2.2307616409779338E-2</v>
      </c>
      <c r="J3" s="73">
        <f t="shared" ref="J3:J66" si="0">(E3-C3)/C3</f>
        <v>-8.9136690647482017E-2</v>
      </c>
      <c r="K3" s="70">
        <f t="shared" ref="K3:K66" si="1">E3-C3</f>
        <v>-1239</v>
      </c>
      <c r="L3" s="74">
        <f>K3/$K$84</f>
        <v>2.3091546145817803E-2</v>
      </c>
      <c r="M3" s="71">
        <f t="shared" ref="M3:M66" si="2">E3-D3</f>
        <v>-165</v>
      </c>
    </row>
    <row r="4" spans="1:13">
      <c r="A4" s="24">
        <v>2</v>
      </c>
      <c r="B4" s="76" t="s">
        <v>93</v>
      </c>
      <c r="C4" s="31">
        <v>4111</v>
      </c>
      <c r="D4" s="31">
        <v>3557</v>
      </c>
      <c r="E4" s="31">
        <v>3714</v>
      </c>
      <c r="F4" s="31"/>
      <c r="G4" s="31"/>
      <c r="H4" s="31"/>
      <c r="I4" s="73">
        <f t="shared" ref="I4:I67" si="3">E4/$E$84</f>
        <v>6.5437554178911983E-3</v>
      </c>
      <c r="J4" s="73">
        <f t="shared" si="0"/>
        <v>-9.6570177572366828E-2</v>
      </c>
      <c r="K4" s="70">
        <f t="shared" si="1"/>
        <v>-397</v>
      </c>
      <c r="L4" s="74">
        <f t="shared" ref="L4:L67" si="4">K4/$K$84</f>
        <v>7.3989861338899657E-3</v>
      </c>
      <c r="M4" s="71">
        <f t="shared" si="2"/>
        <v>157</v>
      </c>
    </row>
    <row r="5" spans="1:13">
      <c r="A5" s="24">
        <v>3</v>
      </c>
      <c r="B5" s="76" t="s">
        <v>94</v>
      </c>
      <c r="C5" s="31">
        <v>17691</v>
      </c>
      <c r="D5" s="31">
        <v>16912</v>
      </c>
      <c r="E5" s="31">
        <v>16860</v>
      </c>
      <c r="F5" s="31"/>
      <c r="G5" s="31"/>
      <c r="H5" s="31"/>
      <c r="I5" s="73">
        <f t="shared" si="3"/>
        <v>2.9705901008520625E-2</v>
      </c>
      <c r="J5" s="73">
        <f t="shared" si="0"/>
        <v>-4.6973037137527554E-2</v>
      </c>
      <c r="K5" s="70">
        <f t="shared" si="1"/>
        <v>-831</v>
      </c>
      <c r="L5" s="74">
        <f t="shared" si="4"/>
        <v>1.5487550320560609E-2</v>
      </c>
      <c r="M5" s="71">
        <f t="shared" si="2"/>
        <v>-52</v>
      </c>
    </row>
    <row r="6" spans="1:13">
      <c r="A6" s="24">
        <v>4</v>
      </c>
      <c r="B6" s="76" t="s">
        <v>95</v>
      </c>
      <c r="C6" s="31">
        <v>3164</v>
      </c>
      <c r="D6" s="31">
        <v>3007</v>
      </c>
      <c r="E6" s="31">
        <v>3022</v>
      </c>
      <c r="F6" s="31"/>
      <c r="G6" s="31"/>
      <c r="H6" s="31"/>
      <c r="I6" s="73">
        <f t="shared" si="3"/>
        <v>5.324509658822617E-3</v>
      </c>
      <c r="J6" s="73">
        <f t="shared" si="0"/>
        <v>-4.487989886219975E-2</v>
      </c>
      <c r="K6" s="70">
        <f t="shared" si="1"/>
        <v>-142</v>
      </c>
      <c r="L6" s="74">
        <f t="shared" si="4"/>
        <v>2.6464887431042194E-3</v>
      </c>
      <c r="M6" s="71">
        <f t="shared" si="2"/>
        <v>15</v>
      </c>
    </row>
    <row r="7" spans="1:13">
      <c r="A7" s="24">
        <v>5</v>
      </c>
      <c r="B7" s="76" t="s">
        <v>96</v>
      </c>
      <c r="C7" s="31">
        <v>4562</v>
      </c>
      <c r="D7" s="31">
        <v>4218</v>
      </c>
      <c r="E7" s="31">
        <v>4193</v>
      </c>
      <c r="F7" s="31"/>
      <c r="G7" s="31"/>
      <c r="H7" s="31"/>
      <c r="I7" s="73">
        <f t="shared" si="3"/>
        <v>7.3877131037204617E-3</v>
      </c>
      <c r="J7" s="73">
        <f t="shared" si="0"/>
        <v>-8.0885576501534412E-2</v>
      </c>
      <c r="K7" s="70">
        <f t="shared" si="1"/>
        <v>-369</v>
      </c>
      <c r="L7" s="74">
        <f t="shared" si="4"/>
        <v>6.8771432831370213E-3</v>
      </c>
      <c r="M7" s="71">
        <f t="shared" si="2"/>
        <v>-25</v>
      </c>
    </row>
    <row r="8" spans="1:13">
      <c r="A8" s="24">
        <v>6</v>
      </c>
      <c r="B8" s="76" t="s">
        <v>97</v>
      </c>
      <c r="C8" s="31">
        <v>13855</v>
      </c>
      <c r="D8" s="31">
        <v>12909</v>
      </c>
      <c r="E8" s="31">
        <v>12817</v>
      </c>
      <c r="F8" s="31"/>
      <c r="G8" s="31"/>
      <c r="H8" s="31"/>
      <c r="I8" s="73">
        <f t="shared" si="3"/>
        <v>2.2582475280320809E-2</v>
      </c>
      <c r="J8" s="73">
        <f t="shared" si="0"/>
        <v>-7.4918801876578858E-2</v>
      </c>
      <c r="K8" s="70">
        <f t="shared" si="1"/>
        <v>-1038</v>
      </c>
      <c r="L8" s="74">
        <f t="shared" si="4"/>
        <v>1.9345459967198449E-2</v>
      </c>
      <c r="M8" s="71">
        <f t="shared" si="2"/>
        <v>-92</v>
      </c>
    </row>
    <row r="9" spans="1:13">
      <c r="A9" s="24">
        <v>7</v>
      </c>
      <c r="B9" s="76" t="s">
        <v>98</v>
      </c>
      <c r="C9" s="31">
        <v>31648</v>
      </c>
      <c r="D9" s="31">
        <v>29982</v>
      </c>
      <c r="E9" s="31">
        <v>29792</v>
      </c>
      <c r="F9" s="31"/>
      <c r="G9" s="31"/>
      <c r="H9" s="31"/>
      <c r="I9" s="73">
        <f t="shared" si="3"/>
        <v>5.2490996610073927E-2</v>
      </c>
      <c r="J9" s="73">
        <f t="shared" si="0"/>
        <v>-5.8645096056622853E-2</v>
      </c>
      <c r="K9" s="70">
        <f t="shared" si="1"/>
        <v>-1856</v>
      </c>
      <c r="L9" s="74">
        <f t="shared" si="4"/>
        <v>3.4590726107052334E-2</v>
      </c>
      <c r="M9" s="71">
        <f t="shared" si="2"/>
        <v>-190</v>
      </c>
    </row>
    <row r="10" spans="1:13">
      <c r="A10" s="24">
        <v>8</v>
      </c>
      <c r="B10" s="76" t="s">
        <v>99</v>
      </c>
      <c r="C10" s="31">
        <v>954</v>
      </c>
      <c r="D10" s="31">
        <v>873</v>
      </c>
      <c r="E10" s="31">
        <v>859</v>
      </c>
      <c r="F10" s="31"/>
      <c r="G10" s="31"/>
      <c r="H10" s="31"/>
      <c r="I10" s="73">
        <f t="shared" si="3"/>
        <v>1.5134857038149002E-3</v>
      </c>
      <c r="J10" s="73">
        <f t="shared" si="0"/>
        <v>-9.9580712788259959E-2</v>
      </c>
      <c r="K10" s="70">
        <f t="shared" si="1"/>
        <v>-95</v>
      </c>
      <c r="L10" s="74">
        <f t="shared" si="4"/>
        <v>1.7705382436260624E-3</v>
      </c>
      <c r="M10" s="71">
        <f t="shared" si="2"/>
        <v>-14</v>
      </c>
    </row>
    <row r="11" spans="1:13">
      <c r="A11" s="24">
        <v>9</v>
      </c>
      <c r="B11" s="76" t="s">
        <v>100</v>
      </c>
      <c r="C11" s="31">
        <v>17142</v>
      </c>
      <c r="D11" s="31">
        <v>16038</v>
      </c>
      <c r="E11" s="31">
        <v>15886</v>
      </c>
      <c r="F11" s="31"/>
      <c r="G11" s="31"/>
      <c r="H11" s="31"/>
      <c r="I11" s="73">
        <f t="shared" si="3"/>
        <v>2.7989794983473228E-2</v>
      </c>
      <c r="J11" s="73">
        <f t="shared" si="0"/>
        <v>-7.327033018317583E-2</v>
      </c>
      <c r="K11" s="70">
        <f t="shared" si="1"/>
        <v>-1256</v>
      </c>
      <c r="L11" s="74">
        <f t="shared" si="4"/>
        <v>2.3408379305203519E-2</v>
      </c>
      <c r="M11" s="71">
        <f t="shared" si="2"/>
        <v>-152</v>
      </c>
    </row>
    <row r="12" spans="1:13">
      <c r="A12" s="24">
        <v>10</v>
      </c>
      <c r="B12" s="76" t="s">
        <v>101</v>
      </c>
      <c r="C12" s="31">
        <v>19312</v>
      </c>
      <c r="D12" s="31">
        <v>17471</v>
      </c>
      <c r="E12" s="31">
        <v>17333</v>
      </c>
      <c r="F12" s="31"/>
      <c r="G12" s="31"/>
      <c r="H12" s="31"/>
      <c r="I12" s="73">
        <f t="shared" si="3"/>
        <v>3.0539287199329062E-2</v>
      </c>
      <c r="J12" s="73">
        <f t="shared" si="0"/>
        <v>-0.1024751449875725</v>
      </c>
      <c r="K12" s="70">
        <f t="shared" si="1"/>
        <v>-1979</v>
      </c>
      <c r="L12" s="74">
        <f t="shared" si="4"/>
        <v>3.6883107201431342E-2</v>
      </c>
      <c r="M12" s="71">
        <f t="shared" si="2"/>
        <v>-138</v>
      </c>
    </row>
    <row r="13" spans="1:13">
      <c r="A13" s="24">
        <v>11</v>
      </c>
      <c r="B13" s="76" t="s">
        <v>102</v>
      </c>
      <c r="C13" s="31">
        <v>1867</v>
      </c>
      <c r="D13" s="31">
        <v>1805</v>
      </c>
      <c r="E13" s="31">
        <v>1784</v>
      </c>
      <c r="F13" s="31"/>
      <c r="G13" s="31"/>
      <c r="H13" s="31"/>
      <c r="I13" s="73">
        <f t="shared" si="3"/>
        <v>3.1432578528588846E-3</v>
      </c>
      <c r="J13" s="73">
        <f t="shared" si="0"/>
        <v>-4.4456347080878415E-2</v>
      </c>
      <c r="K13" s="70">
        <f t="shared" si="1"/>
        <v>-83</v>
      </c>
      <c r="L13" s="74">
        <f t="shared" si="4"/>
        <v>1.546891307589086E-3</v>
      </c>
      <c r="M13" s="71">
        <f t="shared" si="2"/>
        <v>-21</v>
      </c>
    </row>
    <row r="14" spans="1:13">
      <c r="A14" s="24">
        <v>12</v>
      </c>
      <c r="B14" s="76" t="s">
        <v>103</v>
      </c>
      <c r="C14" s="31">
        <v>549</v>
      </c>
      <c r="D14" s="31">
        <v>478</v>
      </c>
      <c r="E14" s="31">
        <v>463</v>
      </c>
      <c r="F14" s="31"/>
      <c r="G14" s="31"/>
      <c r="H14" s="31"/>
      <c r="I14" s="73">
        <f t="shared" si="3"/>
        <v>8.1576703244039435E-4</v>
      </c>
      <c r="J14" s="73">
        <f t="shared" si="0"/>
        <v>-0.15664845173041894</v>
      </c>
      <c r="K14" s="70">
        <f t="shared" si="1"/>
        <v>-86</v>
      </c>
      <c r="L14" s="74">
        <f t="shared" si="4"/>
        <v>1.6028030415983301E-3</v>
      </c>
      <c r="M14" s="71">
        <f t="shared" si="2"/>
        <v>-15</v>
      </c>
    </row>
    <row r="15" spans="1:13">
      <c r="A15" s="24">
        <v>13</v>
      </c>
      <c r="B15" s="76" t="s">
        <v>104</v>
      </c>
      <c r="C15" s="31">
        <v>2353</v>
      </c>
      <c r="D15" s="31">
        <v>1978</v>
      </c>
      <c r="E15" s="31">
        <v>1960</v>
      </c>
      <c r="F15" s="31"/>
      <c r="G15" s="31"/>
      <c r="H15" s="31"/>
      <c r="I15" s="73">
        <f t="shared" si="3"/>
        <v>3.4533550401364427E-3</v>
      </c>
      <c r="J15" s="73">
        <f t="shared" si="0"/>
        <v>-0.16702082447938801</v>
      </c>
      <c r="K15" s="70">
        <f t="shared" si="1"/>
        <v>-393</v>
      </c>
      <c r="L15" s="74">
        <f t="shared" si="4"/>
        <v>7.3244371552109739E-3</v>
      </c>
      <c r="M15" s="71">
        <f t="shared" si="2"/>
        <v>-18</v>
      </c>
    </row>
    <row r="16" spans="1:13">
      <c r="A16" s="24">
        <v>14</v>
      </c>
      <c r="B16" s="76" t="s">
        <v>105</v>
      </c>
      <c r="C16" s="31">
        <v>2951</v>
      </c>
      <c r="D16" s="31">
        <v>2745</v>
      </c>
      <c r="E16" s="31">
        <v>2715</v>
      </c>
      <c r="F16" s="31"/>
      <c r="G16" s="31"/>
      <c r="H16" s="31"/>
      <c r="I16" s="73">
        <f t="shared" si="3"/>
        <v>4.7836014969236951E-3</v>
      </c>
      <c r="J16" s="73">
        <f t="shared" si="0"/>
        <v>-7.9972890545577768E-2</v>
      </c>
      <c r="K16" s="70">
        <f t="shared" si="1"/>
        <v>-236</v>
      </c>
      <c r="L16" s="74">
        <f t="shared" si="4"/>
        <v>4.3983897420605336E-3</v>
      </c>
      <c r="M16" s="71">
        <f t="shared" si="2"/>
        <v>-30</v>
      </c>
    </row>
    <row r="17" spans="1:13">
      <c r="A17" s="24">
        <v>15</v>
      </c>
      <c r="B17" s="76" t="s">
        <v>106</v>
      </c>
      <c r="C17" s="31">
        <v>6350</v>
      </c>
      <c r="D17" s="31">
        <v>5982</v>
      </c>
      <c r="E17" s="31">
        <v>5894</v>
      </c>
      <c r="F17" s="31"/>
      <c r="G17" s="31"/>
      <c r="H17" s="31"/>
      <c r="I17" s="73">
        <f t="shared" si="3"/>
        <v>1.0384731942124588E-2</v>
      </c>
      <c r="J17" s="73">
        <f t="shared" si="0"/>
        <v>-7.1811023622047249E-2</v>
      </c>
      <c r="K17" s="70">
        <f t="shared" si="1"/>
        <v>-456</v>
      </c>
      <c r="L17" s="74">
        <f t="shared" si="4"/>
        <v>8.4985835694051E-3</v>
      </c>
      <c r="M17" s="71">
        <f t="shared" si="2"/>
        <v>-88</v>
      </c>
    </row>
    <row r="18" spans="1:13">
      <c r="A18" s="24">
        <v>16</v>
      </c>
      <c r="B18" s="76" t="s">
        <v>107</v>
      </c>
      <c r="C18" s="31">
        <v>15685</v>
      </c>
      <c r="D18" s="31">
        <v>14918</v>
      </c>
      <c r="E18" s="31">
        <v>14852</v>
      </c>
      <c r="F18" s="31"/>
      <c r="G18" s="31"/>
      <c r="H18" s="31"/>
      <c r="I18" s="73">
        <f t="shared" si="3"/>
        <v>2.6167974008217576E-2</v>
      </c>
      <c r="J18" s="73">
        <f t="shared" si="0"/>
        <v>-5.3108065030283709E-2</v>
      </c>
      <c r="K18" s="70">
        <f t="shared" si="1"/>
        <v>-833</v>
      </c>
      <c r="L18" s="74">
        <f t="shared" si="4"/>
        <v>1.5524824809900105E-2</v>
      </c>
      <c r="M18" s="71">
        <f t="shared" si="2"/>
        <v>-66</v>
      </c>
    </row>
    <row r="19" spans="1:13">
      <c r="A19" s="24">
        <v>17</v>
      </c>
      <c r="B19" s="76" t="s">
        <v>108</v>
      </c>
      <c r="C19" s="31">
        <v>9641</v>
      </c>
      <c r="D19" s="31">
        <v>9079</v>
      </c>
      <c r="E19" s="31">
        <v>9006</v>
      </c>
      <c r="F19" s="31"/>
      <c r="G19" s="31"/>
      <c r="H19" s="31"/>
      <c r="I19" s="73">
        <f t="shared" si="3"/>
        <v>1.5867814026259593E-2</v>
      </c>
      <c r="J19" s="73">
        <f t="shared" si="0"/>
        <v>-6.5864536873768281E-2</v>
      </c>
      <c r="K19" s="70">
        <f t="shared" si="1"/>
        <v>-635</v>
      </c>
      <c r="L19" s="74">
        <f t="shared" si="4"/>
        <v>1.1834650365289995E-2</v>
      </c>
      <c r="M19" s="71">
        <f t="shared" si="2"/>
        <v>-73</v>
      </c>
    </row>
    <row r="20" spans="1:13">
      <c r="A20" s="24">
        <v>18</v>
      </c>
      <c r="B20" s="76" t="s">
        <v>109</v>
      </c>
      <c r="C20" s="31">
        <v>3137</v>
      </c>
      <c r="D20" s="31">
        <v>2832</v>
      </c>
      <c r="E20" s="31">
        <v>2789</v>
      </c>
      <c r="F20" s="31"/>
      <c r="G20" s="31"/>
      <c r="H20" s="31"/>
      <c r="I20" s="73">
        <f t="shared" si="3"/>
        <v>4.9139832688472138E-3</v>
      </c>
      <c r="J20" s="73">
        <f t="shared" si="0"/>
        <v>-0.11093401338858783</v>
      </c>
      <c r="K20" s="70">
        <f t="shared" si="1"/>
        <v>-348</v>
      </c>
      <c r="L20" s="74">
        <f t="shared" si="4"/>
        <v>6.4857611450723123E-3</v>
      </c>
      <c r="M20" s="71">
        <f t="shared" si="2"/>
        <v>-43</v>
      </c>
    </row>
    <row r="21" spans="1:13">
      <c r="A21" s="24">
        <v>19</v>
      </c>
      <c r="B21" s="76" t="s">
        <v>110</v>
      </c>
      <c r="C21" s="31">
        <v>5825</v>
      </c>
      <c r="D21" s="31">
        <v>5317</v>
      </c>
      <c r="E21" s="31">
        <v>5241</v>
      </c>
      <c r="F21" s="31"/>
      <c r="G21" s="31"/>
      <c r="H21" s="31"/>
      <c r="I21" s="73">
        <f t="shared" si="3"/>
        <v>9.2342009006913753E-3</v>
      </c>
      <c r="J21" s="73">
        <f t="shared" si="0"/>
        <v>-0.10025751072961374</v>
      </c>
      <c r="K21" s="70">
        <f t="shared" si="1"/>
        <v>-584</v>
      </c>
      <c r="L21" s="74">
        <f t="shared" si="4"/>
        <v>1.0884150887132847E-2</v>
      </c>
      <c r="M21" s="71">
        <f t="shared" si="2"/>
        <v>-76</v>
      </c>
    </row>
    <row r="22" spans="1:13">
      <c r="A22" s="24">
        <v>20</v>
      </c>
      <c r="B22" s="76" t="s">
        <v>111</v>
      </c>
      <c r="C22" s="31">
        <v>13658</v>
      </c>
      <c r="D22" s="31">
        <v>12721</v>
      </c>
      <c r="E22" s="31">
        <v>12610</v>
      </c>
      <c r="F22" s="31"/>
      <c r="G22" s="31"/>
      <c r="H22" s="31"/>
      <c r="I22" s="73">
        <f t="shared" si="3"/>
        <v>2.2217758702102318E-2</v>
      </c>
      <c r="J22" s="73">
        <f t="shared" si="0"/>
        <v>-7.6731585883731149E-2</v>
      </c>
      <c r="K22" s="70">
        <f t="shared" si="1"/>
        <v>-1048</v>
      </c>
      <c r="L22" s="74">
        <f t="shared" si="4"/>
        <v>1.953183241389593E-2</v>
      </c>
      <c r="M22" s="71">
        <f t="shared" si="2"/>
        <v>-111</v>
      </c>
    </row>
    <row r="23" spans="1:13">
      <c r="A23" s="24">
        <v>21</v>
      </c>
      <c r="B23" s="76" t="s">
        <v>112</v>
      </c>
      <c r="C23" s="31">
        <v>6557</v>
      </c>
      <c r="D23" s="31">
        <v>5973</v>
      </c>
      <c r="E23" s="31">
        <v>5923</v>
      </c>
      <c r="F23" s="31"/>
      <c r="G23" s="31"/>
      <c r="H23" s="31"/>
      <c r="I23" s="73">
        <f t="shared" si="3"/>
        <v>1.0435827501391914E-2</v>
      </c>
      <c r="J23" s="73">
        <f t="shared" si="0"/>
        <v>-9.6690559707183169E-2</v>
      </c>
      <c r="K23" s="70">
        <f t="shared" si="1"/>
        <v>-634</v>
      </c>
      <c r="L23" s="74">
        <f t="shared" si="4"/>
        <v>1.1816013120620247E-2</v>
      </c>
      <c r="M23" s="71">
        <f t="shared" si="2"/>
        <v>-50</v>
      </c>
    </row>
    <row r="24" spans="1:13">
      <c r="A24" s="24">
        <v>22</v>
      </c>
      <c r="B24" s="76" t="s">
        <v>113</v>
      </c>
      <c r="C24" s="31">
        <v>7352</v>
      </c>
      <c r="D24" s="31">
        <v>6864</v>
      </c>
      <c r="E24" s="31">
        <v>6818</v>
      </c>
      <c r="F24" s="31"/>
      <c r="G24" s="31"/>
      <c r="H24" s="31"/>
      <c r="I24" s="73">
        <f t="shared" si="3"/>
        <v>1.2012742175331768E-2</v>
      </c>
      <c r="J24" s="73">
        <f t="shared" si="0"/>
        <v>-7.2633297062023941E-2</v>
      </c>
      <c r="K24" s="70">
        <f t="shared" si="1"/>
        <v>-534</v>
      </c>
      <c r="L24" s="74">
        <f t="shared" si="4"/>
        <v>9.9522886536454452E-3</v>
      </c>
      <c r="M24" s="71">
        <f t="shared" si="2"/>
        <v>-46</v>
      </c>
    </row>
    <row r="25" spans="1:13">
      <c r="A25" s="24">
        <v>23</v>
      </c>
      <c r="B25" s="76" t="s">
        <v>114</v>
      </c>
      <c r="C25" s="31">
        <v>4138</v>
      </c>
      <c r="D25" s="31">
        <v>3650</v>
      </c>
      <c r="E25" s="31">
        <v>3636</v>
      </c>
      <c r="F25" s="31"/>
      <c r="G25" s="31"/>
      <c r="H25" s="31"/>
      <c r="I25" s="73">
        <f t="shared" si="3"/>
        <v>6.4063259826204625E-3</v>
      </c>
      <c r="J25" s="73">
        <f t="shared" si="0"/>
        <v>-0.12131464475592073</v>
      </c>
      <c r="K25" s="70">
        <f t="shared" si="1"/>
        <v>-502</v>
      </c>
      <c r="L25" s="74">
        <f t="shared" si="4"/>
        <v>9.3558968242135089E-3</v>
      </c>
      <c r="M25" s="71">
        <f t="shared" si="2"/>
        <v>-14</v>
      </c>
    </row>
    <row r="26" spans="1:13">
      <c r="A26" s="24">
        <v>24</v>
      </c>
      <c r="B26" s="76" t="s">
        <v>115</v>
      </c>
      <c r="C26" s="31">
        <v>3289</v>
      </c>
      <c r="D26" s="31">
        <v>2903</v>
      </c>
      <c r="E26" s="31">
        <v>2896</v>
      </c>
      <c r="F26" s="31"/>
      <c r="G26" s="31"/>
      <c r="H26" s="31"/>
      <c r="I26" s="73">
        <f t="shared" si="3"/>
        <v>5.1025082633852749E-3</v>
      </c>
      <c r="J26" s="73">
        <f t="shared" si="0"/>
        <v>-0.11948920644572819</v>
      </c>
      <c r="K26" s="70">
        <f t="shared" si="1"/>
        <v>-393</v>
      </c>
      <c r="L26" s="74">
        <f t="shared" si="4"/>
        <v>7.3244371552109739E-3</v>
      </c>
      <c r="M26" s="71">
        <f t="shared" si="2"/>
        <v>-7</v>
      </c>
    </row>
    <row r="27" spans="1:13">
      <c r="A27" s="24">
        <v>25</v>
      </c>
      <c r="B27" s="76" t="s">
        <v>116</v>
      </c>
      <c r="C27" s="31">
        <v>6603</v>
      </c>
      <c r="D27" s="31">
        <v>5601</v>
      </c>
      <c r="E27" s="31">
        <v>5530</v>
      </c>
      <c r="F27" s="31"/>
      <c r="G27" s="31"/>
      <c r="H27" s="31"/>
      <c r="I27" s="73">
        <f t="shared" si="3"/>
        <v>9.7433945775278214E-3</v>
      </c>
      <c r="J27" s="73">
        <f t="shared" si="0"/>
        <v>-0.16250189307890353</v>
      </c>
      <c r="K27" s="70">
        <f t="shared" si="1"/>
        <v>-1073</v>
      </c>
      <c r="L27" s="74">
        <f t="shared" si="4"/>
        <v>1.9997763530639631E-2</v>
      </c>
      <c r="M27" s="71">
        <f t="shared" si="2"/>
        <v>-71</v>
      </c>
    </row>
    <row r="28" spans="1:13">
      <c r="A28" s="24">
        <v>26</v>
      </c>
      <c r="B28" s="76" t="s">
        <v>117</v>
      </c>
      <c r="C28" s="31">
        <v>6621</v>
      </c>
      <c r="D28" s="31">
        <v>6666</v>
      </c>
      <c r="E28" s="31">
        <v>6632</v>
      </c>
      <c r="F28" s="31"/>
      <c r="G28" s="31"/>
      <c r="H28" s="31"/>
      <c r="I28" s="73">
        <f t="shared" si="3"/>
        <v>1.1685025829686167E-2</v>
      </c>
      <c r="J28" s="73">
        <f t="shared" si="0"/>
        <v>1.6613804561244525E-3</v>
      </c>
      <c r="K28" s="70">
        <f t="shared" si="1"/>
        <v>11</v>
      </c>
      <c r="L28" s="74">
        <f t="shared" si="4"/>
        <v>-2.0500969136722828E-4</v>
      </c>
      <c r="M28" s="71">
        <f t="shared" si="2"/>
        <v>-34</v>
      </c>
    </row>
    <row r="29" spans="1:13">
      <c r="A29" s="24">
        <v>27</v>
      </c>
      <c r="B29" s="76" t="s">
        <v>118</v>
      </c>
      <c r="C29" s="31">
        <v>14084</v>
      </c>
      <c r="D29" s="31">
        <v>13144</v>
      </c>
      <c r="E29" s="31">
        <v>13119</v>
      </c>
      <c r="F29" s="31"/>
      <c r="G29" s="31"/>
      <c r="H29" s="31"/>
      <c r="I29" s="73">
        <f t="shared" si="3"/>
        <v>2.3114573863035712E-2</v>
      </c>
      <c r="J29" s="73">
        <f t="shared" si="0"/>
        <v>-6.8517466628798637E-2</v>
      </c>
      <c r="K29" s="70">
        <f t="shared" si="1"/>
        <v>-965</v>
      </c>
      <c r="L29" s="74">
        <f t="shared" si="4"/>
        <v>1.7984941106306843E-2</v>
      </c>
      <c r="M29" s="71">
        <f t="shared" si="2"/>
        <v>-25</v>
      </c>
    </row>
    <row r="30" spans="1:13">
      <c r="A30" s="24">
        <v>28</v>
      </c>
      <c r="B30" s="76" t="s">
        <v>119</v>
      </c>
      <c r="C30" s="31">
        <v>6221</v>
      </c>
      <c r="D30" s="31">
        <v>5403</v>
      </c>
      <c r="E30" s="31">
        <v>5286</v>
      </c>
      <c r="F30" s="31"/>
      <c r="G30" s="31"/>
      <c r="H30" s="31"/>
      <c r="I30" s="73">
        <f t="shared" si="3"/>
        <v>9.3134871133475697E-3</v>
      </c>
      <c r="J30" s="73">
        <f t="shared" si="0"/>
        <v>-0.15029737984246905</v>
      </c>
      <c r="K30" s="70">
        <f t="shared" si="1"/>
        <v>-935</v>
      </c>
      <c r="L30" s="74">
        <f t="shared" si="4"/>
        <v>1.7425823766214404E-2</v>
      </c>
      <c r="M30" s="71">
        <f t="shared" si="2"/>
        <v>-117</v>
      </c>
    </row>
    <row r="31" spans="1:13">
      <c r="A31" s="24">
        <v>29</v>
      </c>
      <c r="B31" s="76" t="s">
        <v>120</v>
      </c>
      <c r="C31" s="31">
        <v>1800</v>
      </c>
      <c r="D31" s="31">
        <v>1738</v>
      </c>
      <c r="E31" s="31">
        <v>1714</v>
      </c>
      <c r="F31" s="31"/>
      <c r="G31" s="31"/>
      <c r="H31" s="31"/>
      <c r="I31" s="73">
        <f t="shared" si="3"/>
        <v>3.0199237442825829E-3</v>
      </c>
      <c r="J31" s="73">
        <f t="shared" si="0"/>
        <v>-4.777777777777778E-2</v>
      </c>
      <c r="K31" s="70">
        <f t="shared" si="1"/>
        <v>-86</v>
      </c>
      <c r="L31" s="74">
        <f t="shared" si="4"/>
        <v>1.6028030415983301E-3</v>
      </c>
      <c r="M31" s="71">
        <f t="shared" si="2"/>
        <v>-24</v>
      </c>
    </row>
    <row r="32" spans="1:13">
      <c r="A32" s="24">
        <v>30</v>
      </c>
      <c r="B32" s="76" t="s">
        <v>121</v>
      </c>
      <c r="C32" s="31">
        <v>834</v>
      </c>
      <c r="D32" s="31">
        <v>846</v>
      </c>
      <c r="E32" s="31">
        <v>832</v>
      </c>
      <c r="F32" s="31"/>
      <c r="G32" s="31"/>
      <c r="H32" s="31"/>
      <c r="I32" s="73">
        <f t="shared" si="3"/>
        <v>1.4659139762211839E-3</v>
      </c>
      <c r="J32" s="73">
        <f t="shared" si="0"/>
        <v>-2.3980815347721821E-3</v>
      </c>
      <c r="K32" s="70">
        <f t="shared" si="1"/>
        <v>-2</v>
      </c>
      <c r="L32" s="74">
        <f t="shared" si="4"/>
        <v>3.727448933949605E-5</v>
      </c>
      <c r="M32" s="71">
        <f t="shared" si="2"/>
        <v>-14</v>
      </c>
    </row>
    <row r="33" spans="1:13">
      <c r="A33" s="24">
        <v>31</v>
      </c>
      <c r="B33" s="76" t="s">
        <v>122</v>
      </c>
      <c r="C33" s="31">
        <v>12721</v>
      </c>
      <c r="D33" s="31">
        <v>10941</v>
      </c>
      <c r="E33" s="31">
        <v>10804</v>
      </c>
      <c r="F33" s="31"/>
      <c r="G33" s="31"/>
      <c r="H33" s="31"/>
      <c r="I33" s="73">
        <f t="shared" si="3"/>
        <v>1.9035738700833738E-2</v>
      </c>
      <c r="J33" s="73">
        <f t="shared" si="0"/>
        <v>-0.15069570002358304</v>
      </c>
      <c r="K33" s="70">
        <f t="shared" si="1"/>
        <v>-1917</v>
      </c>
      <c r="L33" s="74">
        <f t="shared" si="4"/>
        <v>3.5727598031906962E-2</v>
      </c>
      <c r="M33" s="71">
        <f t="shared" si="2"/>
        <v>-137</v>
      </c>
    </row>
    <row r="34" spans="1:13">
      <c r="A34" s="24">
        <v>32</v>
      </c>
      <c r="B34" s="76" t="s">
        <v>123</v>
      </c>
      <c r="C34" s="31">
        <v>5148</v>
      </c>
      <c r="D34" s="31">
        <v>4866</v>
      </c>
      <c r="E34" s="31">
        <v>4805</v>
      </c>
      <c r="F34" s="31"/>
      <c r="G34" s="31"/>
      <c r="H34" s="31"/>
      <c r="I34" s="73">
        <f t="shared" si="3"/>
        <v>8.4660055958446969E-3</v>
      </c>
      <c r="J34" s="73">
        <f t="shared" si="0"/>
        <v>-6.6627816627816625E-2</v>
      </c>
      <c r="K34" s="70">
        <f t="shared" si="1"/>
        <v>-343</v>
      </c>
      <c r="L34" s="74">
        <f t="shared" si="4"/>
        <v>6.3925749217235723E-3</v>
      </c>
      <c r="M34" s="71">
        <f t="shared" si="2"/>
        <v>-61</v>
      </c>
    </row>
    <row r="35" spans="1:13">
      <c r="A35" s="24">
        <v>33</v>
      </c>
      <c r="B35" s="76" t="s">
        <v>124</v>
      </c>
      <c r="C35" s="31">
        <v>24514</v>
      </c>
      <c r="D35" s="31">
        <v>22569</v>
      </c>
      <c r="E35" s="31">
        <v>22359</v>
      </c>
      <c r="F35" s="31"/>
      <c r="G35" s="31"/>
      <c r="H35" s="31"/>
      <c r="I35" s="73">
        <f t="shared" si="3"/>
        <v>3.939467619510751E-2</v>
      </c>
      <c r="J35" s="73">
        <f t="shared" si="0"/>
        <v>-8.7908949987762094E-2</v>
      </c>
      <c r="K35" s="70">
        <f t="shared" si="1"/>
        <v>-2155</v>
      </c>
      <c r="L35" s="74">
        <f t="shared" si="4"/>
        <v>4.0163262263306992E-2</v>
      </c>
      <c r="M35" s="71">
        <f t="shared" si="2"/>
        <v>-210</v>
      </c>
    </row>
    <row r="36" spans="1:13">
      <c r="A36" s="24">
        <v>34</v>
      </c>
      <c r="B36" s="76" t="s">
        <v>125</v>
      </c>
      <c r="C36" s="31">
        <v>4115</v>
      </c>
      <c r="D36" s="31">
        <v>3788</v>
      </c>
      <c r="E36" s="31">
        <v>3741</v>
      </c>
      <c r="F36" s="31"/>
      <c r="G36" s="31"/>
      <c r="H36" s="31"/>
      <c r="I36" s="73">
        <f t="shared" si="3"/>
        <v>6.5913271454849142E-3</v>
      </c>
      <c r="J36" s="73">
        <f t="shared" si="0"/>
        <v>-9.0886998784933171E-2</v>
      </c>
      <c r="K36" s="70">
        <f t="shared" si="1"/>
        <v>-374</v>
      </c>
      <c r="L36" s="74">
        <f t="shared" si="4"/>
        <v>6.9703295064857613E-3</v>
      </c>
      <c r="M36" s="71">
        <f t="shared" si="2"/>
        <v>-47</v>
      </c>
    </row>
    <row r="37" spans="1:13" ht="15.75" customHeight="1">
      <c r="A37" s="24">
        <v>35</v>
      </c>
      <c r="B37" s="76" t="s">
        <v>126</v>
      </c>
      <c r="C37" s="31">
        <v>24911</v>
      </c>
      <c r="D37" s="31">
        <v>23659</v>
      </c>
      <c r="E37" s="31">
        <v>23534</v>
      </c>
      <c r="F37" s="31"/>
      <c r="G37" s="31"/>
      <c r="H37" s="31"/>
      <c r="I37" s="73">
        <f t="shared" si="3"/>
        <v>4.1464927303352571E-2</v>
      </c>
      <c r="J37" s="73">
        <f t="shared" si="0"/>
        <v>-5.5276785355866886E-2</v>
      </c>
      <c r="K37" s="70">
        <f t="shared" si="1"/>
        <v>-1377</v>
      </c>
      <c r="L37" s="74">
        <f t="shared" si="4"/>
        <v>2.566348591024303E-2</v>
      </c>
      <c r="M37" s="71">
        <f t="shared" si="2"/>
        <v>-125</v>
      </c>
    </row>
    <row r="38" spans="1:13">
      <c r="A38" s="24">
        <v>36</v>
      </c>
      <c r="B38" s="76" t="s">
        <v>127</v>
      </c>
      <c r="C38" s="31">
        <v>4374</v>
      </c>
      <c r="D38" s="31">
        <v>4170</v>
      </c>
      <c r="E38" s="31">
        <v>4075</v>
      </c>
      <c r="F38" s="31"/>
      <c r="G38" s="31"/>
      <c r="H38" s="31"/>
      <c r="I38" s="73">
        <f t="shared" si="3"/>
        <v>7.1798070349775528E-3</v>
      </c>
      <c r="J38" s="73">
        <f t="shared" si="0"/>
        <v>-6.8358481938728857E-2</v>
      </c>
      <c r="K38" s="70">
        <f t="shared" si="1"/>
        <v>-299</v>
      </c>
      <c r="L38" s="74">
        <f t="shared" si="4"/>
        <v>5.5725361562546597E-3</v>
      </c>
      <c r="M38" s="71">
        <f t="shared" si="2"/>
        <v>-95</v>
      </c>
    </row>
    <row r="39" spans="1:13">
      <c r="A39" s="24">
        <v>37</v>
      </c>
      <c r="B39" s="76" t="s">
        <v>128</v>
      </c>
      <c r="C39" s="31">
        <v>6869</v>
      </c>
      <c r="D39" s="31">
        <v>6256</v>
      </c>
      <c r="E39" s="31">
        <v>6161</v>
      </c>
      <c r="F39" s="31"/>
      <c r="G39" s="31"/>
      <c r="H39" s="31"/>
      <c r="I39" s="73">
        <f t="shared" si="3"/>
        <v>1.0855163470551338E-2</v>
      </c>
      <c r="J39" s="73">
        <f t="shared" si="0"/>
        <v>-0.10307177172805357</v>
      </c>
      <c r="K39" s="70">
        <f t="shared" si="1"/>
        <v>-708</v>
      </c>
      <c r="L39" s="74">
        <f t="shared" si="4"/>
        <v>1.3195169226181601E-2</v>
      </c>
      <c r="M39" s="71">
        <f t="shared" si="2"/>
        <v>-95</v>
      </c>
    </row>
    <row r="40" spans="1:13">
      <c r="A40" s="24">
        <v>38</v>
      </c>
      <c r="B40" s="76" t="s">
        <v>129</v>
      </c>
      <c r="C40" s="31">
        <v>11038</v>
      </c>
      <c r="D40" s="31">
        <v>10209</v>
      </c>
      <c r="E40" s="31">
        <v>10174</v>
      </c>
      <c r="F40" s="31"/>
      <c r="G40" s="31"/>
      <c r="H40" s="31"/>
      <c r="I40" s="73">
        <f t="shared" si="3"/>
        <v>1.7925731723647025E-2</v>
      </c>
      <c r="J40" s="73">
        <f t="shared" si="0"/>
        <v>-7.8275049827867371E-2</v>
      </c>
      <c r="K40" s="70">
        <f t="shared" si="1"/>
        <v>-864</v>
      </c>
      <c r="L40" s="74">
        <f t="shared" si="4"/>
        <v>1.6102579394662295E-2</v>
      </c>
      <c r="M40" s="71">
        <f t="shared" si="2"/>
        <v>-35</v>
      </c>
    </row>
    <row r="41" spans="1:13">
      <c r="A41" s="24">
        <v>39</v>
      </c>
      <c r="B41" s="76" t="s">
        <v>130</v>
      </c>
      <c r="C41" s="31">
        <v>3941</v>
      </c>
      <c r="D41" s="31">
        <v>3641</v>
      </c>
      <c r="E41" s="31">
        <v>3600</v>
      </c>
      <c r="F41" s="31"/>
      <c r="G41" s="31"/>
      <c r="H41" s="31"/>
      <c r="I41" s="73">
        <f t="shared" si="3"/>
        <v>6.3428970124955074E-3</v>
      </c>
      <c r="J41" s="73">
        <f t="shared" si="0"/>
        <v>-8.6526262369956863E-2</v>
      </c>
      <c r="K41" s="70">
        <f t="shared" si="1"/>
        <v>-341</v>
      </c>
      <c r="L41" s="74">
        <f t="shared" si="4"/>
        <v>6.355300432384076E-3</v>
      </c>
      <c r="M41" s="71">
        <f t="shared" si="2"/>
        <v>-41</v>
      </c>
    </row>
    <row r="42" spans="1:13">
      <c r="A42" s="24">
        <v>40</v>
      </c>
      <c r="B42" s="76" t="s">
        <v>131</v>
      </c>
      <c r="C42" s="31">
        <v>3046</v>
      </c>
      <c r="D42" s="31">
        <v>2737</v>
      </c>
      <c r="E42" s="31">
        <v>2677</v>
      </c>
      <c r="F42" s="31"/>
      <c r="G42" s="31"/>
      <c r="H42" s="31"/>
      <c r="I42" s="73">
        <f t="shared" si="3"/>
        <v>4.7166486951251314E-3</v>
      </c>
      <c r="J42" s="73">
        <f t="shared" si="0"/>
        <v>-0.1211424819435325</v>
      </c>
      <c r="K42" s="70">
        <f t="shared" si="1"/>
        <v>-369</v>
      </c>
      <c r="L42" s="74">
        <f t="shared" si="4"/>
        <v>6.8771432831370213E-3</v>
      </c>
      <c r="M42" s="71">
        <f t="shared" si="2"/>
        <v>-60</v>
      </c>
    </row>
    <row r="43" spans="1:13">
      <c r="A43" s="24">
        <v>41</v>
      </c>
      <c r="B43" s="76" t="s">
        <v>132</v>
      </c>
      <c r="C43" s="31">
        <v>2122</v>
      </c>
      <c r="D43" s="31">
        <v>2158</v>
      </c>
      <c r="E43" s="31">
        <v>2132</v>
      </c>
      <c r="F43" s="31"/>
      <c r="G43" s="31"/>
      <c r="H43" s="31"/>
      <c r="I43" s="73">
        <f t="shared" si="3"/>
        <v>3.7564045640667838E-3</v>
      </c>
      <c r="J43" s="73">
        <f t="shared" si="0"/>
        <v>4.7125353440150798E-3</v>
      </c>
      <c r="K43" s="70">
        <f t="shared" si="1"/>
        <v>10</v>
      </c>
      <c r="L43" s="74">
        <f t="shared" si="4"/>
        <v>-1.8637244669748024E-4</v>
      </c>
      <c r="M43" s="71">
        <f t="shared" si="2"/>
        <v>-26</v>
      </c>
    </row>
    <row r="44" spans="1:13">
      <c r="A44" s="24">
        <v>42</v>
      </c>
      <c r="B44" s="76" t="s">
        <v>133</v>
      </c>
      <c r="C44" s="31">
        <v>37997</v>
      </c>
      <c r="D44" s="31">
        <v>35808</v>
      </c>
      <c r="E44" s="31">
        <v>35608</v>
      </c>
      <c r="F44" s="31"/>
      <c r="G44" s="31"/>
      <c r="H44" s="31"/>
      <c r="I44" s="73">
        <f t="shared" si="3"/>
        <v>6.2738299116927784E-2</v>
      </c>
      <c r="J44" s="73">
        <f t="shared" si="0"/>
        <v>-6.2873384740900595E-2</v>
      </c>
      <c r="K44" s="70">
        <f t="shared" si="1"/>
        <v>-2389</v>
      </c>
      <c r="L44" s="74">
        <f t="shared" si="4"/>
        <v>4.452437751602803E-2</v>
      </c>
      <c r="M44" s="71">
        <f t="shared" si="2"/>
        <v>-200</v>
      </c>
    </row>
    <row r="45" spans="1:13">
      <c r="A45" s="24">
        <v>43</v>
      </c>
      <c r="B45" s="76" t="s">
        <v>134</v>
      </c>
      <c r="C45" s="31">
        <v>6530</v>
      </c>
      <c r="D45" s="31">
        <v>5707</v>
      </c>
      <c r="E45" s="31">
        <v>5623</v>
      </c>
      <c r="F45" s="31"/>
      <c r="G45" s="31"/>
      <c r="H45" s="31"/>
      <c r="I45" s="73">
        <f t="shared" si="3"/>
        <v>9.907252750350622E-3</v>
      </c>
      <c r="J45" s="73">
        <f t="shared" si="0"/>
        <v>-0.13889739663093414</v>
      </c>
      <c r="K45" s="70">
        <f t="shared" si="1"/>
        <v>-907</v>
      </c>
      <c r="L45" s="74">
        <f t="shared" si="4"/>
        <v>1.6903980915461459E-2</v>
      </c>
      <c r="M45" s="71">
        <f t="shared" si="2"/>
        <v>-84</v>
      </c>
    </row>
    <row r="46" spans="1:13">
      <c r="A46" s="24">
        <v>44</v>
      </c>
      <c r="B46" s="76" t="s">
        <v>135</v>
      </c>
      <c r="C46" s="31">
        <v>10165</v>
      </c>
      <c r="D46" s="31">
        <v>9131</v>
      </c>
      <c r="E46" s="31">
        <v>9148</v>
      </c>
      <c r="F46" s="31"/>
      <c r="G46" s="31"/>
      <c r="H46" s="31"/>
      <c r="I46" s="73">
        <f t="shared" si="3"/>
        <v>1.6118006075085806E-2</v>
      </c>
      <c r="J46" s="73">
        <f t="shared" si="0"/>
        <v>-0.1000491883915396</v>
      </c>
      <c r="K46" s="70">
        <f t="shared" si="1"/>
        <v>-1017</v>
      </c>
      <c r="L46" s="74">
        <f t="shared" si="4"/>
        <v>1.8954077829133741E-2</v>
      </c>
      <c r="M46" s="71">
        <f t="shared" si="2"/>
        <v>17</v>
      </c>
    </row>
    <row r="47" spans="1:13">
      <c r="A47" s="24">
        <v>45</v>
      </c>
      <c r="B47" s="76" t="s">
        <v>136</v>
      </c>
      <c r="C47" s="31">
        <v>26569</v>
      </c>
      <c r="D47" s="31">
        <v>24298</v>
      </c>
      <c r="E47" s="31">
        <v>24118</v>
      </c>
      <c r="F47" s="31"/>
      <c r="G47" s="31"/>
      <c r="H47" s="31"/>
      <c r="I47" s="73">
        <f t="shared" si="3"/>
        <v>4.2493886152046287E-2</v>
      </c>
      <c r="J47" s="73">
        <f t="shared" si="0"/>
        <v>-9.2250366969024056E-2</v>
      </c>
      <c r="K47" s="70">
        <f t="shared" si="1"/>
        <v>-2451</v>
      </c>
      <c r="L47" s="74">
        <f t="shared" si="4"/>
        <v>4.5679886685552409E-2</v>
      </c>
      <c r="M47" s="71">
        <f t="shared" si="2"/>
        <v>-180</v>
      </c>
    </row>
    <row r="48" spans="1:13">
      <c r="A48" s="24">
        <v>46</v>
      </c>
      <c r="B48" s="76" t="s">
        <v>137</v>
      </c>
      <c r="C48" s="31">
        <v>8912</v>
      </c>
      <c r="D48" s="31">
        <v>8243</v>
      </c>
      <c r="E48" s="31">
        <v>8185</v>
      </c>
      <c r="F48" s="31"/>
      <c r="G48" s="31"/>
      <c r="H48" s="31"/>
      <c r="I48" s="73">
        <f t="shared" si="3"/>
        <v>1.4421281124243257E-2</v>
      </c>
      <c r="J48" s="73">
        <f t="shared" si="0"/>
        <v>-8.1575403949730702E-2</v>
      </c>
      <c r="K48" s="70">
        <f t="shared" si="1"/>
        <v>-727</v>
      </c>
      <c r="L48" s="74">
        <f t="shared" si="4"/>
        <v>1.3549276874906814E-2</v>
      </c>
      <c r="M48" s="71">
        <f t="shared" si="2"/>
        <v>-58</v>
      </c>
    </row>
    <row r="49" spans="1:13">
      <c r="A49" s="24">
        <v>47</v>
      </c>
      <c r="B49" s="76" t="s">
        <v>138</v>
      </c>
      <c r="C49" s="31">
        <v>6450</v>
      </c>
      <c r="D49" s="31">
        <v>6392</v>
      </c>
      <c r="E49" s="31">
        <v>5988</v>
      </c>
      <c r="F49" s="31"/>
      <c r="G49" s="31"/>
      <c r="H49" s="31"/>
      <c r="I49" s="73">
        <f t="shared" si="3"/>
        <v>1.0550352030784194E-2</v>
      </c>
      <c r="J49" s="73">
        <f t="shared" si="0"/>
        <v>-7.1627906976744191E-2</v>
      </c>
      <c r="K49" s="70">
        <f t="shared" si="1"/>
        <v>-462</v>
      </c>
      <c r="L49" s="74">
        <f t="shared" si="4"/>
        <v>8.6104070374235873E-3</v>
      </c>
      <c r="M49" s="71">
        <f t="shared" si="2"/>
        <v>-404</v>
      </c>
    </row>
    <row r="50" spans="1:13">
      <c r="A50" s="24">
        <v>48</v>
      </c>
      <c r="B50" s="76" t="s">
        <v>139</v>
      </c>
      <c r="C50" s="31">
        <v>9592</v>
      </c>
      <c r="D50" s="31">
        <v>8917</v>
      </c>
      <c r="E50" s="31">
        <v>8843</v>
      </c>
      <c r="F50" s="31"/>
      <c r="G50" s="31"/>
      <c r="H50" s="31"/>
      <c r="I50" s="73">
        <f t="shared" si="3"/>
        <v>1.5580621744860492E-2</v>
      </c>
      <c r="J50" s="73">
        <f t="shared" si="0"/>
        <v>-7.8085904920767307E-2</v>
      </c>
      <c r="K50" s="70">
        <f t="shared" si="1"/>
        <v>-749</v>
      </c>
      <c r="L50" s="74">
        <f t="shared" si="4"/>
        <v>1.3959296257641271E-2</v>
      </c>
      <c r="M50" s="71">
        <f t="shared" si="2"/>
        <v>-74</v>
      </c>
    </row>
    <row r="51" spans="1:13">
      <c r="A51" s="24">
        <v>49</v>
      </c>
      <c r="B51" s="76" t="s">
        <v>140</v>
      </c>
      <c r="C51" s="31">
        <v>2516</v>
      </c>
      <c r="D51" s="31">
        <v>2185</v>
      </c>
      <c r="E51" s="31">
        <v>2204</v>
      </c>
      <c r="F51" s="31"/>
      <c r="G51" s="31"/>
      <c r="H51" s="31"/>
      <c r="I51" s="73">
        <f t="shared" si="3"/>
        <v>3.8832625043166936E-3</v>
      </c>
      <c r="J51" s="73">
        <f t="shared" si="0"/>
        <v>-0.12400635930047695</v>
      </c>
      <c r="K51" s="70">
        <f t="shared" si="1"/>
        <v>-312</v>
      </c>
      <c r="L51" s="74">
        <f t="shared" si="4"/>
        <v>5.8148203369613833E-3</v>
      </c>
      <c r="M51" s="71">
        <f t="shared" si="2"/>
        <v>19</v>
      </c>
    </row>
    <row r="52" spans="1:13">
      <c r="A52" s="24">
        <v>50</v>
      </c>
      <c r="B52" s="76" t="s">
        <v>141</v>
      </c>
      <c r="C52" s="31">
        <v>6627</v>
      </c>
      <c r="D52" s="31">
        <v>6075</v>
      </c>
      <c r="E52" s="31">
        <v>6008</v>
      </c>
      <c r="F52" s="31"/>
      <c r="G52" s="31"/>
      <c r="H52" s="31"/>
      <c r="I52" s="73">
        <f t="shared" si="3"/>
        <v>1.0585590347520279E-2</v>
      </c>
      <c r="J52" s="73">
        <f t="shared" si="0"/>
        <v>-9.340576429757054E-2</v>
      </c>
      <c r="K52" s="70">
        <f t="shared" si="1"/>
        <v>-619</v>
      </c>
      <c r="L52" s="74">
        <f t="shared" si="4"/>
        <v>1.1536454450574028E-2</v>
      </c>
      <c r="M52" s="71">
        <f t="shared" si="2"/>
        <v>-67</v>
      </c>
    </row>
    <row r="53" spans="1:13">
      <c r="A53" s="24">
        <v>51</v>
      </c>
      <c r="B53" s="76" t="s">
        <v>142</v>
      </c>
      <c r="C53" s="31">
        <v>11718</v>
      </c>
      <c r="D53" s="31">
        <v>10947</v>
      </c>
      <c r="E53" s="31">
        <v>10909</v>
      </c>
      <c r="F53" s="31"/>
      <c r="G53" s="31"/>
      <c r="H53" s="31"/>
      <c r="I53" s="73">
        <f t="shared" si="3"/>
        <v>1.922073986369819E-2</v>
      </c>
      <c r="J53" s="73">
        <f t="shared" si="0"/>
        <v>-6.9039085168117423E-2</v>
      </c>
      <c r="K53" s="70">
        <f t="shared" si="1"/>
        <v>-809</v>
      </c>
      <c r="L53" s="74">
        <f t="shared" si="4"/>
        <v>1.5077530937826152E-2</v>
      </c>
      <c r="M53" s="71">
        <f t="shared" si="2"/>
        <v>-38</v>
      </c>
    </row>
    <row r="54" spans="1:13">
      <c r="A54" s="24">
        <v>52</v>
      </c>
      <c r="B54" s="76" t="s">
        <v>143</v>
      </c>
      <c r="C54" s="31">
        <v>8105</v>
      </c>
      <c r="D54" s="31">
        <v>7193</v>
      </c>
      <c r="E54" s="31">
        <v>7060</v>
      </c>
      <c r="F54" s="31"/>
      <c r="G54" s="31"/>
      <c r="H54" s="31"/>
      <c r="I54" s="73">
        <f t="shared" si="3"/>
        <v>1.2439125807838411E-2</v>
      </c>
      <c r="J54" s="73">
        <f t="shared" si="0"/>
        <v>-0.12893275755706354</v>
      </c>
      <c r="K54" s="70">
        <f t="shared" si="1"/>
        <v>-1045</v>
      </c>
      <c r="L54" s="74">
        <f t="shared" si="4"/>
        <v>1.9475920679886686E-2</v>
      </c>
      <c r="M54" s="71">
        <f t="shared" si="2"/>
        <v>-133</v>
      </c>
    </row>
    <row r="55" spans="1:13">
      <c r="A55" s="24">
        <v>53</v>
      </c>
      <c r="B55" s="76" t="s">
        <v>144</v>
      </c>
      <c r="C55" s="31">
        <v>5821</v>
      </c>
      <c r="D55" s="31">
        <v>5267</v>
      </c>
      <c r="E55" s="31">
        <v>5203</v>
      </c>
      <c r="F55" s="31"/>
      <c r="G55" s="31"/>
      <c r="H55" s="31"/>
      <c r="I55" s="73">
        <f t="shared" si="3"/>
        <v>9.1672480988928117E-3</v>
      </c>
      <c r="J55" s="73">
        <f t="shared" si="0"/>
        <v>-0.10616732520185534</v>
      </c>
      <c r="K55" s="70">
        <f t="shared" si="1"/>
        <v>-618</v>
      </c>
      <c r="L55" s="74">
        <f t="shared" si="4"/>
        <v>1.1517817205904279E-2</v>
      </c>
      <c r="M55" s="71">
        <f t="shared" si="2"/>
        <v>-64</v>
      </c>
    </row>
    <row r="56" spans="1:13">
      <c r="A56" s="24">
        <v>54</v>
      </c>
      <c r="B56" s="76" t="s">
        <v>145</v>
      </c>
      <c r="C56" s="31">
        <v>7409</v>
      </c>
      <c r="D56" s="31">
        <v>6819</v>
      </c>
      <c r="E56" s="31">
        <v>6739</v>
      </c>
      <c r="F56" s="31"/>
      <c r="G56" s="31"/>
      <c r="H56" s="31"/>
      <c r="I56" s="73">
        <f t="shared" si="3"/>
        <v>1.1873550824224229E-2</v>
      </c>
      <c r="J56" s="73">
        <f t="shared" si="0"/>
        <v>-9.0430557430152519E-2</v>
      </c>
      <c r="K56" s="70">
        <f t="shared" si="1"/>
        <v>-670</v>
      </c>
      <c r="L56" s="74">
        <f t="shared" si="4"/>
        <v>1.2486953928731176E-2</v>
      </c>
      <c r="M56" s="71">
        <f t="shared" si="2"/>
        <v>-80</v>
      </c>
    </row>
    <row r="57" spans="1:13">
      <c r="A57" s="24">
        <v>55</v>
      </c>
      <c r="B57" s="76" t="s">
        <v>146</v>
      </c>
      <c r="C57" s="31">
        <v>16035</v>
      </c>
      <c r="D57" s="31">
        <v>14223</v>
      </c>
      <c r="E57" s="31">
        <v>14030</v>
      </c>
      <c r="F57" s="31"/>
      <c r="G57" s="31"/>
      <c r="H57" s="31"/>
      <c r="I57" s="73">
        <f t="shared" si="3"/>
        <v>2.4719679190364434E-2</v>
      </c>
      <c r="J57" s="73">
        <f t="shared" si="0"/>
        <v>-0.12503897723729343</v>
      </c>
      <c r="K57" s="70">
        <f t="shared" si="1"/>
        <v>-2005</v>
      </c>
      <c r="L57" s="74">
        <f t="shared" si="4"/>
        <v>3.7367675562844788E-2</v>
      </c>
      <c r="M57" s="71">
        <f t="shared" si="2"/>
        <v>-193</v>
      </c>
    </row>
    <row r="58" spans="1:13">
      <c r="A58" s="24">
        <v>56</v>
      </c>
      <c r="B58" s="76" t="s">
        <v>147</v>
      </c>
      <c r="C58" s="31">
        <v>1255</v>
      </c>
      <c r="D58" s="31">
        <v>1090</v>
      </c>
      <c r="E58" s="31">
        <v>1071</v>
      </c>
      <c r="F58" s="31"/>
      <c r="G58" s="31"/>
      <c r="H58" s="31"/>
      <c r="I58" s="73">
        <f t="shared" si="3"/>
        <v>1.8870118612174134E-3</v>
      </c>
      <c r="J58" s="73">
        <f t="shared" si="0"/>
        <v>-0.14661354581673305</v>
      </c>
      <c r="K58" s="70">
        <f t="shared" si="1"/>
        <v>-184</v>
      </c>
      <c r="L58" s="74">
        <f t="shared" si="4"/>
        <v>3.4292530192336365E-3</v>
      </c>
      <c r="M58" s="71">
        <f t="shared" si="2"/>
        <v>-19</v>
      </c>
    </row>
    <row r="59" spans="1:13">
      <c r="A59" s="24">
        <v>57</v>
      </c>
      <c r="B59" s="76" t="s">
        <v>148</v>
      </c>
      <c r="C59" s="31">
        <v>2656</v>
      </c>
      <c r="D59" s="31">
        <v>2392</v>
      </c>
      <c r="E59" s="31">
        <v>2338</v>
      </c>
      <c r="F59" s="31"/>
      <c r="G59" s="31"/>
      <c r="H59" s="31"/>
      <c r="I59" s="73">
        <f t="shared" si="3"/>
        <v>4.1193592264484706E-3</v>
      </c>
      <c r="J59" s="73">
        <f t="shared" si="0"/>
        <v>-0.11972891566265061</v>
      </c>
      <c r="K59" s="70">
        <f t="shared" si="1"/>
        <v>-318</v>
      </c>
      <c r="L59" s="74">
        <f t="shared" si="4"/>
        <v>5.9266438049798715E-3</v>
      </c>
      <c r="M59" s="71">
        <f t="shared" si="2"/>
        <v>-54</v>
      </c>
    </row>
    <row r="60" spans="1:13">
      <c r="A60" s="24">
        <v>58</v>
      </c>
      <c r="B60" s="76" t="s">
        <v>149</v>
      </c>
      <c r="C60" s="31">
        <v>11647</v>
      </c>
      <c r="D60" s="31">
        <v>10722</v>
      </c>
      <c r="E60" s="31">
        <v>10606</v>
      </c>
      <c r="F60" s="31"/>
      <c r="G60" s="31"/>
      <c r="H60" s="31"/>
      <c r="I60" s="73">
        <f t="shared" si="3"/>
        <v>1.8686879365146486E-2</v>
      </c>
      <c r="J60" s="73">
        <f t="shared" si="0"/>
        <v>-8.9379239289087323E-2</v>
      </c>
      <c r="K60" s="70">
        <f t="shared" si="1"/>
        <v>-1041</v>
      </c>
      <c r="L60" s="74">
        <f t="shared" si="4"/>
        <v>1.9401371701207693E-2</v>
      </c>
      <c r="M60" s="71">
        <f t="shared" si="2"/>
        <v>-116</v>
      </c>
    </row>
    <row r="61" spans="1:13">
      <c r="A61" s="24">
        <v>59</v>
      </c>
      <c r="B61" s="76" t="s">
        <v>150</v>
      </c>
      <c r="C61" s="31">
        <v>5741</v>
      </c>
      <c r="D61" s="31">
        <v>5360</v>
      </c>
      <c r="E61" s="31">
        <v>5284</v>
      </c>
      <c r="F61" s="31"/>
      <c r="G61" s="31"/>
      <c r="H61" s="31"/>
      <c r="I61" s="73">
        <f t="shared" si="3"/>
        <v>9.3099632816739612E-3</v>
      </c>
      <c r="J61" s="73">
        <f t="shared" si="0"/>
        <v>-7.9602856645183767E-2</v>
      </c>
      <c r="K61" s="70">
        <f t="shared" si="1"/>
        <v>-457</v>
      </c>
      <c r="L61" s="74">
        <f t="shared" si="4"/>
        <v>8.5172208140748464E-3</v>
      </c>
      <c r="M61" s="71">
        <f t="shared" si="2"/>
        <v>-76</v>
      </c>
    </row>
    <row r="62" spans="1:13">
      <c r="A62" s="24">
        <v>60</v>
      </c>
      <c r="B62" s="76" t="s">
        <v>151</v>
      </c>
      <c r="C62" s="31">
        <v>7486</v>
      </c>
      <c r="D62" s="31">
        <v>6800</v>
      </c>
      <c r="E62" s="31">
        <v>6749</v>
      </c>
      <c r="F62" s="31"/>
      <c r="G62" s="31"/>
      <c r="H62" s="31"/>
      <c r="I62" s="73">
        <f t="shared" si="3"/>
        <v>1.1891169982592271E-2</v>
      </c>
      <c r="J62" s="73">
        <f t="shared" si="0"/>
        <v>-9.8450440822869356E-2</v>
      </c>
      <c r="K62" s="70">
        <f t="shared" si="1"/>
        <v>-737</v>
      </c>
      <c r="L62" s="74">
        <f t="shared" si="4"/>
        <v>1.3735649321604294E-2</v>
      </c>
      <c r="M62" s="71">
        <f t="shared" si="2"/>
        <v>-51</v>
      </c>
    </row>
    <row r="63" spans="1:13">
      <c r="A63" s="24">
        <v>61</v>
      </c>
      <c r="B63" s="76" t="s">
        <v>152</v>
      </c>
      <c r="C63" s="31">
        <v>3564</v>
      </c>
      <c r="D63" s="31">
        <v>3081</v>
      </c>
      <c r="E63" s="31">
        <v>3003</v>
      </c>
      <c r="F63" s="31"/>
      <c r="G63" s="31"/>
      <c r="H63" s="31"/>
      <c r="I63" s="73">
        <f t="shared" si="3"/>
        <v>5.2910332579233351E-3</v>
      </c>
      <c r="J63" s="73">
        <f t="shared" si="0"/>
        <v>-0.15740740740740741</v>
      </c>
      <c r="K63" s="70">
        <f t="shared" si="1"/>
        <v>-561</v>
      </c>
      <c r="L63" s="74">
        <f t="shared" si="4"/>
        <v>1.0455494259728642E-2</v>
      </c>
      <c r="M63" s="71">
        <f t="shared" si="2"/>
        <v>-78</v>
      </c>
    </row>
    <row r="64" spans="1:13">
      <c r="A64" s="24">
        <v>62</v>
      </c>
      <c r="B64" s="76" t="s">
        <v>153</v>
      </c>
      <c r="C64" s="31">
        <v>877</v>
      </c>
      <c r="D64" s="31">
        <v>805</v>
      </c>
      <c r="E64" s="31">
        <v>796</v>
      </c>
      <c r="F64" s="31"/>
      <c r="G64" s="31"/>
      <c r="H64" s="31"/>
      <c r="I64" s="73">
        <f t="shared" si="3"/>
        <v>1.4024850060962287E-3</v>
      </c>
      <c r="J64" s="73">
        <f t="shared" si="0"/>
        <v>-9.2360319270239452E-2</v>
      </c>
      <c r="K64" s="70">
        <f t="shared" si="1"/>
        <v>-81</v>
      </c>
      <c r="L64" s="74">
        <f t="shared" si="4"/>
        <v>1.5096168182495899E-3</v>
      </c>
      <c r="M64" s="71">
        <f t="shared" si="2"/>
        <v>-9</v>
      </c>
    </row>
    <row r="65" spans="1:13">
      <c r="A65" s="24">
        <v>63</v>
      </c>
      <c r="B65" s="76" t="s">
        <v>154</v>
      </c>
      <c r="C65" s="31">
        <v>17486</v>
      </c>
      <c r="D65" s="31">
        <v>15626</v>
      </c>
      <c r="E65" s="31">
        <v>15180</v>
      </c>
      <c r="F65" s="31"/>
      <c r="G65" s="31"/>
      <c r="H65" s="31"/>
      <c r="I65" s="73">
        <f t="shared" si="3"/>
        <v>2.6745882402689387E-2</v>
      </c>
      <c r="J65" s="73">
        <f t="shared" si="0"/>
        <v>-0.13187693011552098</v>
      </c>
      <c r="K65" s="70">
        <f t="shared" si="1"/>
        <v>-2306</v>
      </c>
      <c r="L65" s="74">
        <f t="shared" si="4"/>
        <v>4.2977486208438942E-2</v>
      </c>
      <c r="M65" s="71">
        <f t="shared" si="2"/>
        <v>-446</v>
      </c>
    </row>
    <row r="66" spans="1:13">
      <c r="A66" s="24">
        <v>64</v>
      </c>
      <c r="B66" s="76" t="s">
        <v>155</v>
      </c>
      <c r="C66" s="31">
        <v>6246</v>
      </c>
      <c r="D66" s="31">
        <v>5894</v>
      </c>
      <c r="E66" s="31">
        <v>5863</v>
      </c>
      <c r="F66" s="31"/>
      <c r="G66" s="31"/>
      <c r="H66" s="31"/>
      <c r="I66" s="73">
        <f t="shared" si="3"/>
        <v>1.0330112551183655E-2</v>
      </c>
      <c r="J66" s="73">
        <f t="shared" si="0"/>
        <v>-6.1319244316362473E-2</v>
      </c>
      <c r="K66" s="70">
        <f t="shared" si="1"/>
        <v>-383</v>
      </c>
      <c r="L66" s="74">
        <f t="shared" si="4"/>
        <v>7.1380647085134931E-3</v>
      </c>
      <c r="M66" s="71">
        <f t="shared" si="2"/>
        <v>-31</v>
      </c>
    </row>
    <row r="67" spans="1:13">
      <c r="A67" s="24">
        <v>65</v>
      </c>
      <c r="B67" s="76" t="s">
        <v>156</v>
      </c>
      <c r="C67" s="31">
        <v>2551</v>
      </c>
      <c r="D67" s="31">
        <v>2111</v>
      </c>
      <c r="E67" s="31">
        <v>2072</v>
      </c>
      <c r="F67" s="31"/>
      <c r="G67" s="31"/>
      <c r="H67" s="31"/>
      <c r="I67" s="73">
        <f t="shared" si="3"/>
        <v>3.6506896138585251E-3</v>
      </c>
      <c r="J67" s="73">
        <f t="shared" ref="J67:J84" si="5">(E67-C67)/C67</f>
        <v>-0.18776950215601726</v>
      </c>
      <c r="K67" s="70">
        <f t="shared" ref="K67:K83" si="6">E67-C67</f>
        <v>-479</v>
      </c>
      <c r="L67" s="74">
        <f t="shared" si="4"/>
        <v>8.9272401968093044E-3</v>
      </c>
      <c r="M67" s="71">
        <f t="shared" ref="M67:M83" si="7">E67-D67</f>
        <v>-39</v>
      </c>
    </row>
    <row r="68" spans="1:13">
      <c r="A68" s="24">
        <v>66</v>
      </c>
      <c r="B68" s="76" t="s">
        <v>157</v>
      </c>
      <c r="C68" s="31">
        <v>10853</v>
      </c>
      <c r="D68" s="31">
        <v>9888</v>
      </c>
      <c r="E68" s="31">
        <v>9813</v>
      </c>
      <c r="F68" s="31"/>
      <c r="G68" s="31"/>
      <c r="H68" s="31"/>
      <c r="I68" s="73">
        <f t="shared" ref="I68:I83" si="8">E68/$E$84</f>
        <v>1.7289680106560668E-2</v>
      </c>
      <c r="J68" s="73">
        <f t="shared" si="5"/>
        <v>-9.582603888325808E-2</v>
      </c>
      <c r="K68" s="70">
        <f t="shared" si="6"/>
        <v>-1040</v>
      </c>
      <c r="L68" s="74">
        <f t="shared" ref="L68:L84" si="9">K68/$K$84</f>
        <v>1.9382734456537945E-2</v>
      </c>
      <c r="M68" s="71">
        <f t="shared" si="7"/>
        <v>-75</v>
      </c>
    </row>
    <row r="69" spans="1:13">
      <c r="A69" s="24">
        <v>67</v>
      </c>
      <c r="B69" s="76" t="s">
        <v>158</v>
      </c>
      <c r="C69" s="31">
        <v>1151</v>
      </c>
      <c r="D69" s="31">
        <v>1050</v>
      </c>
      <c r="E69" s="31">
        <v>1036</v>
      </c>
      <c r="F69" s="31"/>
      <c r="G69" s="31"/>
      <c r="H69" s="31"/>
      <c r="I69" s="73">
        <f t="shared" si="8"/>
        <v>1.8253448069292626E-3</v>
      </c>
      <c r="J69" s="73">
        <f t="shared" si="5"/>
        <v>-9.9913119026933103E-2</v>
      </c>
      <c r="K69" s="70">
        <f t="shared" si="6"/>
        <v>-115</v>
      </c>
      <c r="L69" s="74">
        <f t="shared" si="9"/>
        <v>2.1432831370210227E-3</v>
      </c>
      <c r="M69" s="71">
        <f t="shared" si="7"/>
        <v>-14</v>
      </c>
    </row>
    <row r="70" spans="1:13">
      <c r="A70" s="24">
        <v>68</v>
      </c>
      <c r="B70" s="76" t="s">
        <v>159</v>
      </c>
      <c r="C70" s="31">
        <v>8629</v>
      </c>
      <c r="D70" s="31">
        <v>8086</v>
      </c>
      <c r="E70" s="31">
        <v>8059</v>
      </c>
      <c r="F70" s="31"/>
      <c r="G70" s="31"/>
      <c r="H70" s="31"/>
      <c r="I70" s="73">
        <f t="shared" si="8"/>
        <v>1.4199279728805914E-2</v>
      </c>
      <c r="J70" s="73">
        <f t="shared" si="5"/>
        <v>-6.605632170587554E-2</v>
      </c>
      <c r="K70" s="70">
        <f t="shared" si="6"/>
        <v>-570</v>
      </c>
      <c r="L70" s="74">
        <f t="shared" si="9"/>
        <v>1.0623229461756374E-2</v>
      </c>
      <c r="M70" s="71">
        <f t="shared" si="7"/>
        <v>-27</v>
      </c>
    </row>
    <row r="71" spans="1:13">
      <c r="A71" s="24">
        <v>69</v>
      </c>
      <c r="B71" s="76" t="s">
        <v>160</v>
      </c>
      <c r="C71" s="31">
        <v>1479</v>
      </c>
      <c r="D71" s="31">
        <v>1355</v>
      </c>
      <c r="E71" s="31">
        <v>1344</v>
      </c>
      <c r="F71" s="31"/>
      <c r="G71" s="31"/>
      <c r="H71" s="31"/>
      <c r="I71" s="73">
        <f t="shared" si="8"/>
        <v>2.3680148846649892E-3</v>
      </c>
      <c r="J71" s="73">
        <f t="shared" si="5"/>
        <v>-9.1277890466531439E-2</v>
      </c>
      <c r="K71" s="70">
        <f t="shared" si="6"/>
        <v>-135</v>
      </c>
      <c r="L71" s="74">
        <f t="shared" si="9"/>
        <v>2.5160280304159831E-3</v>
      </c>
      <c r="M71" s="71">
        <f t="shared" si="7"/>
        <v>-11</v>
      </c>
    </row>
    <row r="72" spans="1:13">
      <c r="A72" s="24">
        <v>70</v>
      </c>
      <c r="B72" s="76" t="s">
        <v>161</v>
      </c>
      <c r="C72" s="31">
        <v>5059</v>
      </c>
      <c r="D72" s="31">
        <v>4784</v>
      </c>
      <c r="E72" s="31">
        <v>4749</v>
      </c>
      <c r="F72" s="31"/>
      <c r="G72" s="31"/>
      <c r="H72" s="31"/>
      <c r="I72" s="73">
        <f t="shared" si="8"/>
        <v>8.3673383089836566E-3</v>
      </c>
      <c r="J72" s="73">
        <f t="shared" si="5"/>
        <v>-6.1276932200039533E-2</v>
      </c>
      <c r="K72" s="70">
        <f t="shared" si="6"/>
        <v>-310</v>
      </c>
      <c r="L72" s="74">
        <f t="shared" si="9"/>
        <v>5.7775458476218879E-3</v>
      </c>
      <c r="M72" s="71">
        <f t="shared" si="7"/>
        <v>-35</v>
      </c>
    </row>
    <row r="73" spans="1:13">
      <c r="A73" s="24">
        <v>71</v>
      </c>
      <c r="B73" s="76" t="s">
        <v>162</v>
      </c>
      <c r="C73" s="31">
        <v>2664</v>
      </c>
      <c r="D73" s="31">
        <v>2463</v>
      </c>
      <c r="E73" s="31">
        <v>2436</v>
      </c>
      <c r="F73" s="31"/>
      <c r="G73" s="31"/>
      <c r="H73" s="31"/>
      <c r="I73" s="73">
        <f t="shared" si="8"/>
        <v>4.2920269784552934E-3</v>
      </c>
      <c r="J73" s="73">
        <f t="shared" si="5"/>
        <v>-8.5585585585585586E-2</v>
      </c>
      <c r="K73" s="70">
        <f t="shared" si="6"/>
        <v>-228</v>
      </c>
      <c r="L73" s="74">
        <f t="shared" si="9"/>
        <v>4.24929178470255E-3</v>
      </c>
      <c r="M73" s="71">
        <f t="shared" si="7"/>
        <v>-27</v>
      </c>
    </row>
    <row r="74" spans="1:13">
      <c r="A74" s="24">
        <v>72</v>
      </c>
      <c r="B74" s="76" t="s">
        <v>163</v>
      </c>
      <c r="C74" s="31">
        <v>767</v>
      </c>
      <c r="D74" s="31">
        <v>628</v>
      </c>
      <c r="E74" s="31">
        <v>713</v>
      </c>
      <c r="F74" s="31"/>
      <c r="G74" s="31"/>
      <c r="H74" s="31"/>
      <c r="I74" s="73">
        <f t="shared" si="8"/>
        <v>1.2562459916414712E-3</v>
      </c>
      <c r="J74" s="73">
        <f t="shared" si="5"/>
        <v>-7.040417209908735E-2</v>
      </c>
      <c r="K74" s="70">
        <f t="shared" si="6"/>
        <v>-54</v>
      </c>
      <c r="L74" s="74">
        <f t="shared" si="9"/>
        <v>1.0064112121663934E-3</v>
      </c>
      <c r="M74" s="71">
        <f t="shared" si="7"/>
        <v>85</v>
      </c>
    </row>
    <row r="75" spans="1:13">
      <c r="A75" s="24">
        <v>73</v>
      </c>
      <c r="B75" s="76" t="s">
        <v>164</v>
      </c>
      <c r="C75" s="31">
        <v>954</v>
      </c>
      <c r="D75" s="31">
        <v>777</v>
      </c>
      <c r="E75" s="31">
        <v>746</v>
      </c>
      <c r="F75" s="31"/>
      <c r="G75" s="31"/>
      <c r="H75" s="31"/>
      <c r="I75" s="73">
        <f t="shared" si="8"/>
        <v>1.3143892142560133E-3</v>
      </c>
      <c r="J75" s="73">
        <f t="shared" si="5"/>
        <v>-0.2180293501048218</v>
      </c>
      <c r="K75" s="70">
        <f t="shared" si="6"/>
        <v>-208</v>
      </c>
      <c r="L75" s="74">
        <f t="shared" si="9"/>
        <v>3.8765468913075892E-3</v>
      </c>
      <c r="M75" s="71">
        <f t="shared" si="7"/>
        <v>-31</v>
      </c>
    </row>
    <row r="76" spans="1:13">
      <c r="A76" s="24">
        <v>74</v>
      </c>
      <c r="B76" s="76" t="s">
        <v>165</v>
      </c>
      <c r="C76" s="31">
        <v>507</v>
      </c>
      <c r="D76" s="31">
        <v>475</v>
      </c>
      <c r="E76" s="31">
        <v>462</v>
      </c>
      <c r="F76" s="31"/>
      <c r="G76" s="31"/>
      <c r="H76" s="31"/>
      <c r="I76" s="73">
        <f t="shared" si="8"/>
        <v>8.1400511660359009E-4</v>
      </c>
      <c r="J76" s="73">
        <f t="shared" si="5"/>
        <v>-8.8757396449704137E-2</v>
      </c>
      <c r="K76" s="70">
        <f t="shared" si="6"/>
        <v>-45</v>
      </c>
      <c r="L76" s="74">
        <f t="shared" si="9"/>
        <v>8.3867601013866107E-4</v>
      </c>
      <c r="M76" s="71">
        <f t="shared" si="7"/>
        <v>-13</v>
      </c>
    </row>
    <row r="77" spans="1:13">
      <c r="A77" s="24">
        <v>75</v>
      </c>
      <c r="B77" s="76" t="s">
        <v>166</v>
      </c>
      <c r="C77" s="31">
        <v>3355</v>
      </c>
      <c r="D77" s="31">
        <v>3112</v>
      </c>
      <c r="E77" s="31">
        <v>3086</v>
      </c>
      <c r="F77" s="31"/>
      <c r="G77" s="31"/>
      <c r="H77" s="31"/>
      <c r="I77" s="73">
        <f t="shared" si="8"/>
        <v>5.4372722723780931E-3</v>
      </c>
      <c r="J77" s="73">
        <f t="shared" si="5"/>
        <v>-8.0178837555886742E-2</v>
      </c>
      <c r="K77" s="70">
        <f t="shared" si="6"/>
        <v>-269</v>
      </c>
      <c r="L77" s="74">
        <f t="shared" si="9"/>
        <v>5.0134188161622189E-3</v>
      </c>
      <c r="M77" s="71">
        <f t="shared" si="7"/>
        <v>-26</v>
      </c>
    </row>
    <row r="78" spans="1:13">
      <c r="A78" s="24">
        <v>76</v>
      </c>
      <c r="B78" s="76" t="s">
        <v>167</v>
      </c>
      <c r="C78" s="31">
        <v>1502</v>
      </c>
      <c r="D78" s="31">
        <v>1380</v>
      </c>
      <c r="E78" s="31">
        <v>1351</v>
      </c>
      <c r="F78" s="31"/>
      <c r="G78" s="31"/>
      <c r="H78" s="31"/>
      <c r="I78" s="73">
        <f t="shared" si="8"/>
        <v>2.3803482955226194E-3</v>
      </c>
      <c r="J78" s="73">
        <f t="shared" si="5"/>
        <v>-0.10053262316910785</v>
      </c>
      <c r="K78" s="70">
        <f t="shared" si="6"/>
        <v>-151</v>
      </c>
      <c r="L78" s="74">
        <f t="shared" si="9"/>
        <v>2.8142239451319517E-3</v>
      </c>
      <c r="M78" s="71">
        <f t="shared" si="7"/>
        <v>-29</v>
      </c>
    </row>
    <row r="79" spans="1:13">
      <c r="A79" s="24">
        <v>77</v>
      </c>
      <c r="B79" s="76" t="s">
        <v>168</v>
      </c>
      <c r="C79" s="31">
        <v>1237</v>
      </c>
      <c r="D79" s="31">
        <v>1121</v>
      </c>
      <c r="E79" s="31">
        <v>1107</v>
      </c>
      <c r="F79" s="31"/>
      <c r="G79" s="31"/>
      <c r="H79" s="31"/>
      <c r="I79" s="73">
        <f t="shared" si="8"/>
        <v>1.9504408313423685E-3</v>
      </c>
      <c r="J79" s="73">
        <f t="shared" si="5"/>
        <v>-0.10509296685529507</v>
      </c>
      <c r="K79" s="70">
        <f t="shared" si="6"/>
        <v>-130</v>
      </c>
      <c r="L79" s="74">
        <f t="shared" si="9"/>
        <v>2.4228418070672431E-3</v>
      </c>
      <c r="M79" s="71">
        <f t="shared" si="7"/>
        <v>-14</v>
      </c>
    </row>
    <row r="80" spans="1:13">
      <c r="A80" s="24">
        <v>78</v>
      </c>
      <c r="B80" s="76" t="s">
        <v>169</v>
      </c>
      <c r="C80" s="31">
        <v>892</v>
      </c>
      <c r="D80" s="31">
        <v>806</v>
      </c>
      <c r="E80" s="31">
        <v>795</v>
      </c>
      <c r="F80" s="31"/>
      <c r="G80" s="31"/>
      <c r="H80" s="31"/>
      <c r="I80" s="73">
        <f t="shared" si="8"/>
        <v>1.4007230902594245E-3</v>
      </c>
      <c r="J80" s="73">
        <f t="shared" si="5"/>
        <v>-0.10874439461883408</v>
      </c>
      <c r="K80" s="70">
        <f t="shared" si="6"/>
        <v>-97</v>
      </c>
      <c r="L80" s="74">
        <f t="shared" si="9"/>
        <v>1.8078127329655585E-3</v>
      </c>
      <c r="M80" s="71">
        <f t="shared" si="7"/>
        <v>-11</v>
      </c>
    </row>
    <row r="81" spans="1:13">
      <c r="A81" s="24">
        <v>79</v>
      </c>
      <c r="B81" s="76" t="s">
        <v>170</v>
      </c>
      <c r="C81" s="31">
        <v>2299</v>
      </c>
      <c r="D81" s="31">
        <v>2077</v>
      </c>
      <c r="E81" s="31">
        <v>2040</v>
      </c>
      <c r="F81" s="31"/>
      <c r="G81" s="31"/>
      <c r="H81" s="31"/>
      <c r="I81" s="73">
        <f t="shared" si="8"/>
        <v>3.5943083070807875E-3</v>
      </c>
      <c r="J81" s="73">
        <f t="shared" si="5"/>
        <v>-0.11265767725097868</v>
      </c>
      <c r="K81" s="70">
        <f t="shared" si="6"/>
        <v>-259</v>
      </c>
      <c r="L81" s="74">
        <f t="shared" si="9"/>
        <v>4.8270463694647381E-3</v>
      </c>
      <c r="M81" s="71">
        <f t="shared" si="7"/>
        <v>-37</v>
      </c>
    </row>
    <row r="82" spans="1:13">
      <c r="A82" s="24">
        <v>80</v>
      </c>
      <c r="B82" s="76" t="s">
        <v>171</v>
      </c>
      <c r="C82" s="31">
        <v>4185</v>
      </c>
      <c r="D82" s="31">
        <v>3702</v>
      </c>
      <c r="E82" s="31">
        <v>3639</v>
      </c>
      <c r="F82" s="31"/>
      <c r="G82" s="31"/>
      <c r="H82" s="31"/>
      <c r="I82" s="73">
        <f t="shared" si="8"/>
        <v>6.4116117301308753E-3</v>
      </c>
      <c r="J82" s="73">
        <f t="shared" si="5"/>
        <v>-0.13046594982078852</v>
      </c>
      <c r="K82" s="70">
        <f t="shared" si="6"/>
        <v>-546</v>
      </c>
      <c r="L82" s="74">
        <f t="shared" si="9"/>
        <v>1.0175935589682421E-2</v>
      </c>
      <c r="M82" s="71">
        <f t="shared" si="7"/>
        <v>-63</v>
      </c>
    </row>
    <row r="83" spans="1:13">
      <c r="A83" s="24">
        <v>81</v>
      </c>
      <c r="B83" s="76" t="s">
        <v>172</v>
      </c>
      <c r="C83" s="31">
        <v>3079</v>
      </c>
      <c r="D83" s="31">
        <v>2697</v>
      </c>
      <c r="E83" s="31">
        <v>2661</v>
      </c>
      <c r="F83" s="31"/>
      <c r="G83" s="31"/>
      <c r="H83" s="31"/>
      <c r="I83" s="73">
        <f t="shared" si="8"/>
        <v>4.6884580417362624E-3</v>
      </c>
      <c r="J83" s="73">
        <f t="shared" si="5"/>
        <v>-0.13575836310490419</v>
      </c>
      <c r="K83" s="70">
        <f t="shared" si="6"/>
        <v>-418</v>
      </c>
      <c r="L83" s="74">
        <f t="shared" si="9"/>
        <v>7.7903682719546738E-3</v>
      </c>
      <c r="M83" s="71">
        <f t="shared" si="7"/>
        <v>-36</v>
      </c>
    </row>
    <row r="84" spans="1:13" s="82" customFormat="1">
      <c r="A84" s="155" t="s">
        <v>173</v>
      </c>
      <c r="B84" s="155"/>
      <c r="C84" s="38">
        <v>621220</v>
      </c>
      <c r="D84" s="38">
        <v>572917</v>
      </c>
      <c r="E84" s="38">
        <v>567564</v>
      </c>
      <c r="F84" s="38"/>
      <c r="G84" s="38"/>
      <c r="H84" s="38"/>
      <c r="I84" s="73">
        <f>SUM(I3:I83)</f>
        <v>0.99999999999999989</v>
      </c>
      <c r="J84" s="73">
        <f t="shared" si="5"/>
        <v>-8.6371977721258167E-2</v>
      </c>
      <c r="K84" s="70">
        <f>SUM(K3:K83)</f>
        <v>-53656</v>
      </c>
      <c r="L84" s="74">
        <f t="shared" si="9"/>
        <v>1</v>
      </c>
      <c r="M84" s="70">
        <f>SUM(M3:M83)</f>
        <v>-5353</v>
      </c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91"/>
  <sheetViews>
    <sheetView zoomScale="78" zoomScaleNormal="78" workbookViewId="0">
      <pane ySplit="2" topLeftCell="A3" activePane="bottomLeft" state="frozen"/>
      <selection activeCell="W1" sqref="W1"/>
      <selection pane="bottomLeft" activeCell="M2" sqref="M2"/>
    </sheetView>
  </sheetViews>
  <sheetFormatPr defaultColWidth="9.109375" defaultRowHeight="14.4"/>
  <cols>
    <col min="1" max="1" width="11.88671875" style="3" customWidth="1"/>
    <col min="2" max="2" width="16.44140625" style="3" bestFit="1" customWidth="1"/>
    <col min="3" max="8" width="12" style="3" customWidth="1"/>
    <col min="9" max="9" width="18.109375" style="3" customWidth="1"/>
    <col min="10" max="10" width="30.44140625" style="3" customWidth="1"/>
    <col min="11" max="11" width="27.44140625" style="3" customWidth="1"/>
    <col min="12" max="12" width="22.33203125" style="3" customWidth="1"/>
    <col min="13" max="13" width="27.5546875" style="3" customWidth="1"/>
    <col min="14" max="16384" width="9.109375" style="3"/>
  </cols>
  <sheetData>
    <row r="1" spans="1:13" ht="15" thickBot="1">
      <c r="A1" s="3" t="s">
        <v>292</v>
      </c>
      <c r="C1" s="151" t="s">
        <v>274</v>
      </c>
      <c r="D1" s="151"/>
      <c r="E1" s="152"/>
      <c r="F1" s="153" t="s">
        <v>273</v>
      </c>
      <c r="G1" s="151"/>
      <c r="H1" s="152"/>
    </row>
    <row r="2" spans="1:13" ht="28.8">
      <c r="A2" s="13" t="s">
        <v>91</v>
      </c>
      <c r="B2" s="13" t="s">
        <v>174</v>
      </c>
      <c r="C2" s="66">
        <v>43739</v>
      </c>
      <c r="D2" s="66">
        <v>44075</v>
      </c>
      <c r="E2" s="66">
        <v>44105</v>
      </c>
      <c r="F2" s="66">
        <v>43739</v>
      </c>
      <c r="G2" s="66">
        <v>44075</v>
      </c>
      <c r="H2" s="66">
        <v>44105</v>
      </c>
      <c r="I2" s="35" t="s">
        <v>305</v>
      </c>
      <c r="J2" s="9" t="s">
        <v>301</v>
      </c>
      <c r="K2" s="65" t="s">
        <v>302</v>
      </c>
      <c r="L2" s="65" t="s">
        <v>306</v>
      </c>
      <c r="M2" s="69" t="s">
        <v>304</v>
      </c>
    </row>
    <row r="3" spans="1:13">
      <c r="A3" s="24">
        <v>1</v>
      </c>
      <c r="B3" s="76" t="s">
        <v>92</v>
      </c>
      <c r="C3" s="19">
        <v>75012</v>
      </c>
      <c r="D3" s="19">
        <v>75599</v>
      </c>
      <c r="E3" s="19">
        <v>75754</v>
      </c>
      <c r="F3" s="19"/>
      <c r="G3" s="19"/>
      <c r="H3" s="19"/>
      <c r="I3" s="73">
        <f t="shared" ref="I3:I66" si="0">E3/$E$84</f>
        <v>2.4172352054669069E-2</v>
      </c>
      <c r="J3" s="73">
        <f t="shared" ref="J3:J66" si="1">(E3-C3)/C3</f>
        <v>9.891750653228816E-3</v>
      </c>
      <c r="K3" s="70">
        <f t="shared" ref="K3:K66" si="2">E3-C3</f>
        <v>742</v>
      </c>
      <c r="L3" s="74">
        <f>K3/$K$84</f>
        <v>1.2774382370663683E-2</v>
      </c>
      <c r="M3" s="26">
        <f t="shared" ref="M3:M66" si="3">E3-D3</f>
        <v>155</v>
      </c>
    </row>
    <row r="4" spans="1:13">
      <c r="A4" s="24">
        <v>2</v>
      </c>
      <c r="B4" s="76" t="s">
        <v>93</v>
      </c>
      <c r="C4" s="19">
        <v>23326</v>
      </c>
      <c r="D4" s="19">
        <v>23480</v>
      </c>
      <c r="E4" s="19">
        <v>23492</v>
      </c>
      <c r="F4" s="19"/>
      <c r="G4" s="19"/>
      <c r="H4" s="19"/>
      <c r="I4" s="73">
        <f t="shared" si="0"/>
        <v>7.4960648212409348E-3</v>
      </c>
      <c r="J4" s="73">
        <f t="shared" si="1"/>
        <v>7.116522335591186E-3</v>
      </c>
      <c r="K4" s="70">
        <f t="shared" si="2"/>
        <v>166</v>
      </c>
      <c r="L4" s="74">
        <f t="shared" ref="L4:L67" si="4">K4/$K$84</f>
        <v>2.8578806920891795E-3</v>
      </c>
      <c r="M4" s="26">
        <f t="shared" si="3"/>
        <v>12</v>
      </c>
    </row>
    <row r="5" spans="1:13">
      <c r="A5" s="24">
        <v>3</v>
      </c>
      <c r="B5" s="76" t="s">
        <v>94</v>
      </c>
      <c r="C5" s="19">
        <v>27940</v>
      </c>
      <c r="D5" s="19">
        <v>28144</v>
      </c>
      <c r="E5" s="19">
        <v>28169</v>
      </c>
      <c r="F5" s="19"/>
      <c r="G5" s="19"/>
      <c r="H5" s="19"/>
      <c r="I5" s="73">
        <f t="shared" si="0"/>
        <v>8.988449257174182E-3</v>
      </c>
      <c r="J5" s="73">
        <f t="shared" si="1"/>
        <v>8.1961345740873305E-3</v>
      </c>
      <c r="K5" s="70">
        <f t="shared" si="2"/>
        <v>229</v>
      </c>
      <c r="L5" s="74">
        <f t="shared" si="4"/>
        <v>3.9424980631832659E-3</v>
      </c>
      <c r="M5" s="26">
        <f t="shared" si="3"/>
        <v>25</v>
      </c>
    </row>
    <row r="6" spans="1:13" ht="14.25" customHeight="1">
      <c r="A6" s="24">
        <v>4</v>
      </c>
      <c r="B6" s="76" t="s">
        <v>95</v>
      </c>
      <c r="C6" s="19">
        <v>15457</v>
      </c>
      <c r="D6" s="19">
        <v>16508</v>
      </c>
      <c r="E6" s="19">
        <v>17022</v>
      </c>
      <c r="F6" s="19"/>
      <c r="G6" s="19"/>
      <c r="H6" s="19"/>
      <c r="I6" s="73">
        <f t="shared" si="0"/>
        <v>5.4315518213503833E-3</v>
      </c>
      <c r="J6" s="73">
        <f t="shared" si="1"/>
        <v>0.10124862521834767</v>
      </c>
      <c r="K6" s="70">
        <f t="shared" si="2"/>
        <v>1565</v>
      </c>
      <c r="L6" s="74">
        <f t="shared" si="4"/>
        <v>2.6943272789876904E-2</v>
      </c>
      <c r="M6" s="26">
        <f t="shared" si="3"/>
        <v>514</v>
      </c>
    </row>
    <row r="7" spans="1:13">
      <c r="A7" s="24">
        <v>5</v>
      </c>
      <c r="B7" s="76" t="s">
        <v>96</v>
      </c>
      <c r="C7" s="19">
        <v>16982</v>
      </c>
      <c r="D7" s="19">
        <v>17798</v>
      </c>
      <c r="E7" s="19">
        <v>17968</v>
      </c>
      <c r="F7" s="19"/>
      <c r="G7" s="19"/>
      <c r="H7" s="19"/>
      <c r="I7" s="73">
        <f t="shared" si="0"/>
        <v>5.733411063683685E-3</v>
      </c>
      <c r="J7" s="73">
        <f t="shared" si="1"/>
        <v>5.8061476857849487E-2</v>
      </c>
      <c r="K7" s="70">
        <f t="shared" si="2"/>
        <v>986</v>
      </c>
      <c r="L7" s="74">
        <f t="shared" si="4"/>
        <v>1.6975122665059825E-2</v>
      </c>
      <c r="M7" s="26">
        <f t="shared" si="3"/>
        <v>170</v>
      </c>
    </row>
    <row r="8" spans="1:13">
      <c r="A8" s="24">
        <v>6</v>
      </c>
      <c r="B8" s="76" t="s">
        <v>97</v>
      </c>
      <c r="C8" s="19">
        <v>392087</v>
      </c>
      <c r="D8" s="19">
        <v>391645</v>
      </c>
      <c r="E8" s="19">
        <v>395178</v>
      </c>
      <c r="F8" s="19"/>
      <c r="G8" s="19"/>
      <c r="H8" s="19"/>
      <c r="I8" s="73">
        <f t="shared" si="0"/>
        <v>0.12609739076827645</v>
      </c>
      <c r="J8" s="73">
        <f t="shared" si="1"/>
        <v>7.8834544374080245E-3</v>
      </c>
      <c r="K8" s="70">
        <f t="shared" si="2"/>
        <v>3091</v>
      </c>
      <c r="L8" s="74">
        <f t="shared" si="4"/>
        <v>5.321511577860033E-2</v>
      </c>
      <c r="M8" s="26">
        <f t="shared" si="3"/>
        <v>3533</v>
      </c>
    </row>
    <row r="9" spans="1:13">
      <c r="A9" s="24">
        <v>7</v>
      </c>
      <c r="B9" s="76" t="s">
        <v>98</v>
      </c>
      <c r="C9" s="19">
        <v>77132</v>
      </c>
      <c r="D9" s="19">
        <v>79174</v>
      </c>
      <c r="E9" s="19">
        <v>79563</v>
      </c>
      <c r="F9" s="19"/>
      <c r="G9" s="19"/>
      <c r="H9" s="19"/>
      <c r="I9" s="73">
        <f t="shared" si="0"/>
        <v>2.5387766276706646E-2</v>
      </c>
      <c r="J9" s="73">
        <f t="shared" si="1"/>
        <v>3.1517398745008557E-2</v>
      </c>
      <c r="K9" s="70">
        <f t="shared" si="2"/>
        <v>2431</v>
      </c>
      <c r="L9" s="74">
        <f t="shared" si="4"/>
        <v>4.1852457605233706E-2</v>
      </c>
      <c r="M9" s="26">
        <f t="shared" si="3"/>
        <v>389</v>
      </c>
    </row>
    <row r="10" spans="1:13">
      <c r="A10" s="24">
        <v>8</v>
      </c>
      <c r="B10" s="76" t="s">
        <v>99</v>
      </c>
      <c r="C10" s="19">
        <v>9196</v>
      </c>
      <c r="D10" s="19">
        <v>9088</v>
      </c>
      <c r="E10" s="19">
        <v>9134</v>
      </c>
      <c r="F10" s="19"/>
      <c r="G10" s="19"/>
      <c r="H10" s="19"/>
      <c r="I10" s="73">
        <f t="shared" si="0"/>
        <v>2.9145690480680531E-3</v>
      </c>
      <c r="J10" s="73">
        <f t="shared" si="1"/>
        <v>-6.7420617659852107E-3</v>
      </c>
      <c r="K10" s="70">
        <f t="shared" si="2"/>
        <v>-62</v>
      </c>
      <c r="L10" s="74">
        <f t="shared" si="4"/>
        <v>-1.067401222346561E-3</v>
      </c>
      <c r="M10" s="26">
        <f t="shared" si="3"/>
        <v>46</v>
      </c>
    </row>
    <row r="11" spans="1:13">
      <c r="A11" s="24">
        <v>9</v>
      </c>
      <c r="B11" s="76" t="s">
        <v>100</v>
      </c>
      <c r="C11" s="19">
        <v>39022</v>
      </c>
      <c r="D11" s="19">
        <v>39333</v>
      </c>
      <c r="E11" s="19">
        <v>39543</v>
      </c>
      <c r="F11" s="19"/>
      <c r="G11" s="19"/>
      <c r="H11" s="19"/>
      <c r="I11" s="73">
        <f t="shared" si="0"/>
        <v>1.2617780147553648E-2</v>
      </c>
      <c r="J11" s="73">
        <f t="shared" si="1"/>
        <v>1.3351442775870023E-2</v>
      </c>
      <c r="K11" s="70">
        <f t="shared" si="2"/>
        <v>521</v>
      </c>
      <c r="L11" s="74">
        <f t="shared" si="4"/>
        <v>8.9696134974606174E-3</v>
      </c>
      <c r="M11" s="26">
        <f t="shared" si="3"/>
        <v>210</v>
      </c>
    </row>
    <row r="12" spans="1:13">
      <c r="A12" s="24">
        <v>10</v>
      </c>
      <c r="B12" s="76" t="s">
        <v>101</v>
      </c>
      <c r="C12" s="19">
        <v>52486</v>
      </c>
      <c r="D12" s="19">
        <v>53973</v>
      </c>
      <c r="E12" s="19">
        <v>53406</v>
      </c>
      <c r="F12" s="19"/>
      <c r="G12" s="19"/>
      <c r="H12" s="19"/>
      <c r="I12" s="73">
        <f t="shared" si="0"/>
        <v>1.7041326317180035E-2</v>
      </c>
      <c r="J12" s="73">
        <f t="shared" si="1"/>
        <v>1.7528483786152498E-2</v>
      </c>
      <c r="K12" s="70">
        <f t="shared" si="2"/>
        <v>920</v>
      </c>
      <c r="L12" s="74">
        <f t="shared" si="4"/>
        <v>1.5838856847723164E-2</v>
      </c>
      <c r="M12" s="26">
        <f t="shared" si="3"/>
        <v>-567</v>
      </c>
    </row>
    <row r="13" spans="1:13" ht="15.75" customHeight="1">
      <c r="A13" s="24">
        <v>11</v>
      </c>
      <c r="B13" s="76" t="s">
        <v>102</v>
      </c>
      <c r="C13" s="19">
        <v>9473</v>
      </c>
      <c r="D13" s="19">
        <v>9490</v>
      </c>
      <c r="E13" s="19">
        <v>9512</v>
      </c>
      <c r="F13" s="19"/>
      <c r="G13" s="19"/>
      <c r="H13" s="19"/>
      <c r="I13" s="73">
        <f t="shared" si="0"/>
        <v>3.035185108958104E-3</v>
      </c>
      <c r="J13" s="73">
        <f t="shared" si="1"/>
        <v>4.1169640029557692E-3</v>
      </c>
      <c r="K13" s="70">
        <f t="shared" si="2"/>
        <v>39</v>
      </c>
      <c r="L13" s="74">
        <f t="shared" si="4"/>
        <v>6.7142980115348196E-4</v>
      </c>
      <c r="M13" s="26">
        <f t="shared" si="3"/>
        <v>22</v>
      </c>
    </row>
    <row r="14" spans="1:13">
      <c r="A14" s="24">
        <v>12</v>
      </c>
      <c r="B14" s="76" t="s">
        <v>103</v>
      </c>
      <c r="C14" s="19">
        <v>15868</v>
      </c>
      <c r="D14" s="19">
        <v>16798</v>
      </c>
      <c r="E14" s="19">
        <v>16876</v>
      </c>
      <c r="F14" s="19"/>
      <c r="G14" s="19"/>
      <c r="H14" s="19"/>
      <c r="I14" s="73">
        <f t="shared" si="0"/>
        <v>5.3849646655568717E-3</v>
      </c>
      <c r="J14" s="73">
        <f t="shared" si="1"/>
        <v>6.3524073607259895E-2</v>
      </c>
      <c r="K14" s="70">
        <f t="shared" si="2"/>
        <v>1008</v>
      </c>
      <c r="L14" s="74">
        <f t="shared" si="4"/>
        <v>1.7353877937505379E-2</v>
      </c>
      <c r="M14" s="26">
        <f t="shared" si="3"/>
        <v>78</v>
      </c>
    </row>
    <row r="15" spans="1:13">
      <c r="A15" s="24">
        <v>13</v>
      </c>
      <c r="B15" s="76" t="s">
        <v>104</v>
      </c>
      <c r="C15" s="19">
        <v>14523</v>
      </c>
      <c r="D15" s="19">
        <v>15524</v>
      </c>
      <c r="E15" s="19">
        <v>15726</v>
      </c>
      <c r="F15" s="19"/>
      <c r="G15" s="19"/>
      <c r="H15" s="19"/>
      <c r="I15" s="73">
        <f t="shared" si="0"/>
        <v>5.0180110411559235E-3</v>
      </c>
      <c r="J15" s="73">
        <f t="shared" si="1"/>
        <v>8.2834125180747786E-2</v>
      </c>
      <c r="K15" s="70">
        <f t="shared" si="2"/>
        <v>1203</v>
      </c>
      <c r="L15" s="74">
        <f t="shared" si="4"/>
        <v>2.071102694327279E-2</v>
      </c>
      <c r="M15" s="26">
        <f t="shared" si="3"/>
        <v>202</v>
      </c>
    </row>
    <row r="16" spans="1:13">
      <c r="A16" s="24">
        <v>14</v>
      </c>
      <c r="B16" s="76" t="s">
        <v>105</v>
      </c>
      <c r="C16" s="19">
        <v>15664</v>
      </c>
      <c r="D16" s="19">
        <v>16393</v>
      </c>
      <c r="E16" s="19">
        <v>16430</v>
      </c>
      <c r="F16" s="19"/>
      <c r="G16" s="19"/>
      <c r="H16" s="19"/>
      <c r="I16" s="73">
        <f t="shared" si="0"/>
        <v>5.2426504773109379E-3</v>
      </c>
      <c r="J16" s="73">
        <f t="shared" si="1"/>
        <v>4.8901940755873341E-2</v>
      </c>
      <c r="K16" s="70">
        <f t="shared" si="2"/>
        <v>766</v>
      </c>
      <c r="L16" s="74">
        <f t="shared" si="4"/>
        <v>1.3187569940604287E-2</v>
      </c>
      <c r="M16" s="26">
        <f t="shared" si="3"/>
        <v>37</v>
      </c>
    </row>
    <row r="17" spans="1:13">
      <c r="A17" s="24">
        <v>15</v>
      </c>
      <c r="B17" s="76" t="s">
        <v>106</v>
      </c>
      <c r="C17" s="19">
        <v>12919</v>
      </c>
      <c r="D17" s="19">
        <v>12974</v>
      </c>
      <c r="E17" s="19">
        <v>12994</v>
      </c>
      <c r="F17" s="19"/>
      <c r="G17" s="19"/>
      <c r="H17" s="19"/>
      <c r="I17" s="73">
        <f t="shared" si="0"/>
        <v>4.1462568656225399E-3</v>
      </c>
      <c r="J17" s="73">
        <f t="shared" si="1"/>
        <v>5.8054028949609104E-3</v>
      </c>
      <c r="K17" s="70">
        <f t="shared" si="2"/>
        <v>75</v>
      </c>
      <c r="L17" s="74">
        <f t="shared" si="4"/>
        <v>1.2912111560643884E-3</v>
      </c>
      <c r="M17" s="26">
        <f t="shared" si="3"/>
        <v>20</v>
      </c>
    </row>
    <row r="18" spans="1:13">
      <c r="A18" s="24">
        <v>16</v>
      </c>
      <c r="B18" s="76" t="s">
        <v>107</v>
      </c>
      <c r="C18" s="19">
        <v>81846</v>
      </c>
      <c r="D18" s="19">
        <v>81518</v>
      </c>
      <c r="E18" s="19">
        <v>82481</v>
      </c>
      <c r="F18" s="19"/>
      <c r="G18" s="19"/>
      <c r="H18" s="19"/>
      <c r="I18" s="73">
        <f t="shared" si="0"/>
        <v>2.6318871212360529E-2</v>
      </c>
      <c r="J18" s="73">
        <f t="shared" si="1"/>
        <v>7.7584732302128385E-3</v>
      </c>
      <c r="K18" s="70">
        <f t="shared" si="2"/>
        <v>635</v>
      </c>
      <c r="L18" s="74">
        <f t="shared" si="4"/>
        <v>1.0932254454678488E-2</v>
      </c>
      <c r="M18" s="26">
        <f t="shared" si="3"/>
        <v>963</v>
      </c>
    </row>
    <row r="19" spans="1:13">
      <c r="A19" s="24">
        <v>17</v>
      </c>
      <c r="B19" s="76" t="s">
        <v>108</v>
      </c>
      <c r="C19" s="19">
        <v>25448</v>
      </c>
      <c r="D19" s="19">
        <v>26888</v>
      </c>
      <c r="E19" s="19">
        <v>26840</v>
      </c>
      <c r="F19" s="19"/>
      <c r="G19" s="19"/>
      <c r="H19" s="19"/>
      <c r="I19" s="73">
        <f t="shared" si="0"/>
        <v>8.564378503409957E-3</v>
      </c>
      <c r="J19" s="73">
        <f t="shared" si="1"/>
        <v>5.4699779943414018E-2</v>
      </c>
      <c r="K19" s="70">
        <f t="shared" si="2"/>
        <v>1392</v>
      </c>
      <c r="L19" s="74">
        <f t="shared" si="4"/>
        <v>2.396487905655505E-2</v>
      </c>
      <c r="M19" s="26">
        <f t="shared" si="3"/>
        <v>-48</v>
      </c>
    </row>
    <row r="20" spans="1:13">
      <c r="A20" s="24">
        <v>18</v>
      </c>
      <c r="B20" s="76" t="s">
        <v>109</v>
      </c>
      <c r="C20" s="19">
        <v>10064</v>
      </c>
      <c r="D20" s="19">
        <v>10143</v>
      </c>
      <c r="E20" s="19">
        <v>10273</v>
      </c>
      <c r="F20" s="19"/>
      <c r="G20" s="19"/>
      <c r="H20" s="19"/>
      <c r="I20" s="73">
        <f t="shared" si="0"/>
        <v>3.278012681279079E-3</v>
      </c>
      <c r="J20" s="73">
        <f t="shared" si="1"/>
        <v>2.0767090620031795E-2</v>
      </c>
      <c r="K20" s="70">
        <f t="shared" si="2"/>
        <v>209</v>
      </c>
      <c r="L20" s="74">
        <f t="shared" si="4"/>
        <v>3.5981750882327621E-3</v>
      </c>
      <c r="M20" s="26">
        <f t="shared" si="3"/>
        <v>130</v>
      </c>
    </row>
    <row r="21" spans="1:13">
      <c r="A21" s="24">
        <v>19</v>
      </c>
      <c r="B21" s="76" t="s">
        <v>110</v>
      </c>
      <c r="C21" s="19">
        <v>20131</v>
      </c>
      <c r="D21" s="19">
        <v>20085</v>
      </c>
      <c r="E21" s="19">
        <v>20133</v>
      </c>
      <c r="F21" s="19"/>
      <c r="G21" s="19"/>
      <c r="H21" s="19"/>
      <c r="I21" s="73">
        <f t="shared" si="0"/>
        <v>6.4242411478819912E-3</v>
      </c>
      <c r="J21" s="73">
        <f t="shared" si="1"/>
        <v>9.9349262331727183E-5</v>
      </c>
      <c r="K21" s="70">
        <f t="shared" si="2"/>
        <v>2</v>
      </c>
      <c r="L21" s="74">
        <f t="shared" si="4"/>
        <v>3.4432297495050355E-5</v>
      </c>
      <c r="M21" s="26">
        <f t="shared" si="3"/>
        <v>48</v>
      </c>
    </row>
    <row r="22" spans="1:13">
      <c r="A22" s="24">
        <v>20</v>
      </c>
      <c r="B22" s="76" t="s">
        <v>111</v>
      </c>
      <c r="C22" s="19">
        <v>37701</v>
      </c>
      <c r="D22" s="19">
        <v>37663</v>
      </c>
      <c r="E22" s="19">
        <v>37824</v>
      </c>
      <c r="F22" s="19"/>
      <c r="G22" s="19"/>
      <c r="H22" s="19"/>
      <c r="I22" s="73">
        <f t="shared" si="0"/>
        <v>1.2069264251601274E-2</v>
      </c>
      <c r="J22" s="73">
        <f t="shared" si="1"/>
        <v>3.2625129306914935E-3</v>
      </c>
      <c r="K22" s="70">
        <f t="shared" si="2"/>
        <v>123</v>
      </c>
      <c r="L22" s="74">
        <f t="shared" si="4"/>
        <v>2.1175862959455969E-3</v>
      </c>
      <c r="M22" s="26">
        <f t="shared" si="3"/>
        <v>161</v>
      </c>
    </row>
    <row r="23" spans="1:13">
      <c r="A23" s="24">
        <v>21</v>
      </c>
      <c r="B23" s="76" t="s">
        <v>112</v>
      </c>
      <c r="C23" s="19">
        <v>66482</v>
      </c>
      <c r="D23" s="19">
        <v>68724</v>
      </c>
      <c r="E23" s="19">
        <v>69132</v>
      </c>
      <c r="F23" s="19"/>
      <c r="G23" s="19"/>
      <c r="H23" s="19"/>
      <c r="I23" s="73">
        <f t="shared" si="0"/>
        <v>2.2059337358335956E-2</v>
      </c>
      <c r="J23" s="73">
        <f t="shared" si="1"/>
        <v>3.9860413344965553E-2</v>
      </c>
      <c r="K23" s="70">
        <f t="shared" si="2"/>
        <v>2650</v>
      </c>
      <c r="L23" s="74">
        <f t="shared" si="4"/>
        <v>4.5622794180941721E-2</v>
      </c>
      <c r="M23" s="26">
        <f t="shared" si="3"/>
        <v>408</v>
      </c>
    </row>
    <row r="24" spans="1:13">
      <c r="A24" s="24">
        <v>22</v>
      </c>
      <c r="B24" s="76" t="s">
        <v>113</v>
      </c>
      <c r="C24" s="19">
        <v>20251</v>
      </c>
      <c r="D24" s="19">
        <v>20712</v>
      </c>
      <c r="E24" s="19">
        <v>21079</v>
      </c>
      <c r="F24" s="19"/>
      <c r="G24" s="19"/>
      <c r="H24" s="19"/>
      <c r="I24" s="73">
        <f t="shared" si="0"/>
        <v>6.7261003902152937E-3</v>
      </c>
      <c r="J24" s="73">
        <f t="shared" si="1"/>
        <v>4.0886869784208184E-2</v>
      </c>
      <c r="K24" s="70">
        <f t="shared" si="2"/>
        <v>828</v>
      </c>
      <c r="L24" s="74">
        <f t="shared" si="4"/>
        <v>1.4254971162950847E-2</v>
      </c>
      <c r="M24" s="26">
        <f t="shared" si="3"/>
        <v>367</v>
      </c>
    </row>
    <row r="25" spans="1:13">
      <c r="A25" s="24">
        <v>23</v>
      </c>
      <c r="B25" s="76" t="s">
        <v>114</v>
      </c>
      <c r="C25" s="19">
        <v>29836</v>
      </c>
      <c r="D25" s="19">
        <v>30646</v>
      </c>
      <c r="E25" s="19">
        <v>30622</v>
      </c>
      <c r="F25" s="19"/>
      <c r="G25" s="19"/>
      <c r="H25" s="19"/>
      <c r="I25" s="73">
        <f t="shared" si="0"/>
        <v>9.7711772925268142E-3</v>
      </c>
      <c r="J25" s="73">
        <f t="shared" si="1"/>
        <v>2.6344013942887788E-2</v>
      </c>
      <c r="K25" s="70">
        <f t="shared" si="2"/>
        <v>786</v>
      </c>
      <c r="L25" s="74">
        <f t="shared" si="4"/>
        <v>1.353189291555479E-2</v>
      </c>
      <c r="M25" s="26">
        <f t="shared" si="3"/>
        <v>-24</v>
      </c>
    </row>
    <row r="26" spans="1:13">
      <c r="A26" s="24">
        <v>24</v>
      </c>
      <c r="B26" s="76" t="s">
        <v>115</v>
      </c>
      <c r="C26" s="19">
        <v>13672</v>
      </c>
      <c r="D26" s="19">
        <v>14158</v>
      </c>
      <c r="E26" s="19">
        <v>14323</v>
      </c>
      <c r="F26" s="19"/>
      <c r="G26" s="19"/>
      <c r="H26" s="19"/>
      <c r="I26" s="73">
        <f t="shared" si="0"/>
        <v>4.5703276193867666E-3</v>
      </c>
      <c r="J26" s="73">
        <f t="shared" si="1"/>
        <v>4.7615564657694558E-2</v>
      </c>
      <c r="K26" s="70">
        <f t="shared" si="2"/>
        <v>651</v>
      </c>
      <c r="L26" s="74">
        <f t="shared" si="4"/>
        <v>1.1207712834638891E-2</v>
      </c>
      <c r="M26" s="26">
        <f t="shared" si="3"/>
        <v>165</v>
      </c>
    </row>
    <row r="27" spans="1:13">
      <c r="A27" s="24">
        <v>25</v>
      </c>
      <c r="B27" s="76" t="s">
        <v>116</v>
      </c>
      <c r="C27" s="19">
        <v>34811</v>
      </c>
      <c r="D27" s="19">
        <v>35371</v>
      </c>
      <c r="E27" s="19">
        <v>35796</v>
      </c>
      <c r="F27" s="19"/>
      <c r="G27" s="19"/>
      <c r="H27" s="19"/>
      <c r="I27" s="73">
        <f t="shared" si="0"/>
        <v>1.1422149512222906E-2</v>
      </c>
      <c r="J27" s="73">
        <f t="shared" si="1"/>
        <v>2.8295653672689668E-2</v>
      </c>
      <c r="K27" s="70">
        <f t="shared" si="2"/>
        <v>985</v>
      </c>
      <c r="L27" s="74">
        <f t="shared" si="4"/>
        <v>1.69579065163123E-2</v>
      </c>
      <c r="M27" s="26">
        <f t="shared" si="3"/>
        <v>425</v>
      </c>
    </row>
    <row r="28" spans="1:13">
      <c r="A28" s="24">
        <v>26</v>
      </c>
      <c r="B28" s="76" t="s">
        <v>117</v>
      </c>
      <c r="C28" s="19">
        <v>41805</v>
      </c>
      <c r="D28" s="19">
        <v>42015</v>
      </c>
      <c r="E28" s="19">
        <v>42083</v>
      </c>
      <c r="F28" s="19"/>
      <c r="G28" s="19"/>
      <c r="H28" s="19"/>
      <c r="I28" s="73">
        <f t="shared" si="0"/>
        <v>1.3428269022317481E-2</v>
      </c>
      <c r="J28" s="73">
        <f t="shared" si="1"/>
        <v>6.6499222581030979E-3</v>
      </c>
      <c r="K28" s="70">
        <f t="shared" si="2"/>
        <v>278</v>
      </c>
      <c r="L28" s="74">
        <f t="shared" si="4"/>
        <v>4.786089351812E-3</v>
      </c>
      <c r="M28" s="26">
        <f t="shared" si="3"/>
        <v>68</v>
      </c>
    </row>
    <row r="29" spans="1:13">
      <c r="A29" s="24">
        <v>27</v>
      </c>
      <c r="B29" s="76" t="s">
        <v>118</v>
      </c>
      <c r="C29" s="19">
        <v>54444</v>
      </c>
      <c r="D29" s="19">
        <v>55679</v>
      </c>
      <c r="E29" s="19">
        <v>56278</v>
      </c>
      <c r="F29" s="19"/>
      <c r="G29" s="19"/>
      <c r="H29" s="19"/>
      <c r="I29" s="73">
        <f t="shared" si="0"/>
        <v>1.7957753107857882E-2</v>
      </c>
      <c r="J29" s="73">
        <f t="shared" si="1"/>
        <v>3.3685989273381824E-2</v>
      </c>
      <c r="K29" s="70">
        <f t="shared" si="2"/>
        <v>1834</v>
      </c>
      <c r="L29" s="74">
        <f t="shared" si="4"/>
        <v>3.1574416802961178E-2</v>
      </c>
      <c r="M29" s="26">
        <f t="shared" si="3"/>
        <v>599</v>
      </c>
    </row>
    <row r="30" spans="1:13">
      <c r="A30" s="24">
        <v>28</v>
      </c>
      <c r="B30" s="76" t="s">
        <v>119</v>
      </c>
      <c r="C30" s="19">
        <v>18090</v>
      </c>
      <c r="D30" s="19">
        <v>18219</v>
      </c>
      <c r="E30" s="19">
        <v>18335</v>
      </c>
      <c r="F30" s="19"/>
      <c r="G30" s="19"/>
      <c r="H30" s="19"/>
      <c r="I30" s="73">
        <f t="shared" si="0"/>
        <v>5.8505171333838131E-3</v>
      </c>
      <c r="J30" s="73">
        <f t="shared" si="1"/>
        <v>1.3543394140409067E-2</v>
      </c>
      <c r="K30" s="70">
        <f t="shared" si="2"/>
        <v>245</v>
      </c>
      <c r="L30" s="74">
        <f t="shared" si="4"/>
        <v>4.2179564431436686E-3</v>
      </c>
      <c r="M30" s="26">
        <f t="shared" si="3"/>
        <v>116</v>
      </c>
    </row>
    <row r="31" spans="1:13">
      <c r="A31" s="24">
        <v>29</v>
      </c>
      <c r="B31" s="76" t="s">
        <v>120</v>
      </c>
      <c r="C31" s="19">
        <v>6787</v>
      </c>
      <c r="D31" s="19">
        <v>6674</v>
      </c>
      <c r="E31" s="19">
        <v>6685</v>
      </c>
      <c r="F31" s="19"/>
      <c r="G31" s="19"/>
      <c r="H31" s="19"/>
      <c r="I31" s="73">
        <f t="shared" si="0"/>
        <v>2.1331173731481208E-3</v>
      </c>
      <c r="J31" s="73">
        <f t="shared" si="1"/>
        <v>-1.5028731398261382E-2</v>
      </c>
      <c r="K31" s="70">
        <f t="shared" si="2"/>
        <v>-102</v>
      </c>
      <c r="L31" s="74">
        <f t="shared" si="4"/>
        <v>-1.7560471722475682E-3</v>
      </c>
      <c r="M31" s="26">
        <f t="shared" si="3"/>
        <v>11</v>
      </c>
    </row>
    <row r="32" spans="1:13">
      <c r="A32" s="24">
        <v>30</v>
      </c>
      <c r="B32" s="76" t="s">
        <v>121</v>
      </c>
      <c r="C32" s="19">
        <v>23474</v>
      </c>
      <c r="D32" s="19">
        <v>27776</v>
      </c>
      <c r="E32" s="19">
        <v>27868</v>
      </c>
      <c r="F32" s="19"/>
      <c r="G32" s="19"/>
      <c r="H32" s="19"/>
      <c r="I32" s="73">
        <f t="shared" si="0"/>
        <v>8.892403134613586E-3</v>
      </c>
      <c r="J32" s="73">
        <f t="shared" si="1"/>
        <v>0.18718582261225186</v>
      </c>
      <c r="K32" s="70">
        <f t="shared" si="2"/>
        <v>4394</v>
      </c>
      <c r="L32" s="74">
        <f t="shared" si="4"/>
        <v>7.5647757596625634E-2</v>
      </c>
      <c r="M32" s="26">
        <f t="shared" si="3"/>
        <v>92</v>
      </c>
    </row>
    <row r="33" spans="1:13">
      <c r="A33" s="24">
        <v>31</v>
      </c>
      <c r="B33" s="76" t="s">
        <v>122</v>
      </c>
      <c r="C33" s="19">
        <v>53206</v>
      </c>
      <c r="D33" s="19">
        <v>56044</v>
      </c>
      <c r="E33" s="19">
        <v>56807</v>
      </c>
      <c r="F33" s="19"/>
      <c r="G33" s="19"/>
      <c r="H33" s="19"/>
      <c r="I33" s="73">
        <f t="shared" si="0"/>
        <v>1.8126551775082319E-2</v>
      </c>
      <c r="J33" s="73">
        <f t="shared" si="1"/>
        <v>6.7680336804119834E-2</v>
      </c>
      <c r="K33" s="70">
        <f t="shared" si="2"/>
        <v>3601</v>
      </c>
      <c r="L33" s="74">
        <f t="shared" si="4"/>
        <v>6.1995351639838166E-2</v>
      </c>
      <c r="M33" s="26">
        <f t="shared" si="3"/>
        <v>763</v>
      </c>
    </row>
    <row r="34" spans="1:13">
      <c r="A34" s="24">
        <v>32</v>
      </c>
      <c r="B34" s="76" t="s">
        <v>123</v>
      </c>
      <c r="C34" s="19">
        <v>35913</v>
      </c>
      <c r="D34" s="19">
        <v>32397</v>
      </c>
      <c r="E34" s="19">
        <v>33436</v>
      </c>
      <c r="F34" s="19"/>
      <c r="G34" s="19"/>
      <c r="H34" s="19"/>
      <c r="I34" s="73">
        <f t="shared" si="0"/>
        <v>1.0669096856930526E-2</v>
      </c>
      <c r="J34" s="73">
        <f t="shared" si="1"/>
        <v>-6.8972238465179733E-2</v>
      </c>
      <c r="K34" s="70">
        <f t="shared" si="2"/>
        <v>-2477</v>
      </c>
      <c r="L34" s="74">
        <f t="shared" si="4"/>
        <v>-4.2644400447619871E-2</v>
      </c>
      <c r="M34" s="26">
        <f t="shared" si="3"/>
        <v>1039</v>
      </c>
    </row>
    <row r="35" spans="1:13">
      <c r="A35" s="24">
        <v>33</v>
      </c>
      <c r="B35" s="76" t="s">
        <v>124</v>
      </c>
      <c r="C35" s="19">
        <v>64679</v>
      </c>
      <c r="D35" s="19">
        <v>67857</v>
      </c>
      <c r="E35" s="19">
        <v>68333</v>
      </c>
      <c r="F35" s="19"/>
      <c r="G35" s="19"/>
      <c r="H35" s="19"/>
      <c r="I35" s="73">
        <f t="shared" si="0"/>
        <v>2.1804384361904343E-2</v>
      </c>
      <c r="J35" s="73">
        <f t="shared" si="1"/>
        <v>5.6494379937846909E-2</v>
      </c>
      <c r="K35" s="70">
        <f t="shared" si="2"/>
        <v>3654</v>
      </c>
      <c r="L35" s="74">
        <f t="shared" si="4"/>
        <v>6.2907807523456996E-2</v>
      </c>
      <c r="M35" s="26">
        <f t="shared" si="3"/>
        <v>476</v>
      </c>
    </row>
    <row r="36" spans="1:13">
      <c r="A36" s="24">
        <v>34</v>
      </c>
      <c r="B36" s="76" t="s">
        <v>125</v>
      </c>
      <c r="C36" s="19">
        <v>352477</v>
      </c>
      <c r="D36" s="19">
        <v>350158</v>
      </c>
      <c r="E36" s="19">
        <v>351402</v>
      </c>
      <c r="F36" s="19"/>
      <c r="G36" s="19"/>
      <c r="H36" s="19"/>
      <c r="I36" s="73">
        <f t="shared" si="0"/>
        <v>0.11212890219281914</v>
      </c>
      <c r="J36" s="73">
        <f t="shared" si="1"/>
        <v>-3.0498443870096491E-3</v>
      </c>
      <c r="K36" s="70">
        <f t="shared" si="2"/>
        <v>-1075</v>
      </c>
      <c r="L36" s="74">
        <f t="shared" si="4"/>
        <v>-1.8507359903589565E-2</v>
      </c>
      <c r="M36" s="26">
        <f t="shared" si="3"/>
        <v>1244</v>
      </c>
    </row>
    <row r="37" spans="1:13">
      <c r="A37" s="24">
        <v>35</v>
      </c>
      <c r="B37" s="76" t="s">
        <v>126</v>
      </c>
      <c r="C37" s="19">
        <v>173033</v>
      </c>
      <c r="D37" s="19">
        <v>171795</v>
      </c>
      <c r="E37" s="19">
        <v>172237</v>
      </c>
      <c r="F37" s="19"/>
      <c r="G37" s="19"/>
      <c r="H37" s="19"/>
      <c r="I37" s="73">
        <f t="shared" si="0"/>
        <v>5.4959122961692274E-2</v>
      </c>
      <c r="J37" s="73">
        <f t="shared" si="1"/>
        <v>-4.6002785595811203E-3</v>
      </c>
      <c r="K37" s="70">
        <f t="shared" si="2"/>
        <v>-796</v>
      </c>
      <c r="L37" s="74">
        <f t="shared" si="4"/>
        <v>-1.3704054403030042E-2</v>
      </c>
      <c r="M37" s="26">
        <f t="shared" si="3"/>
        <v>442</v>
      </c>
    </row>
    <row r="38" spans="1:13">
      <c r="A38" s="24">
        <v>36</v>
      </c>
      <c r="B38" s="76" t="s">
        <v>127</v>
      </c>
      <c r="C38" s="19">
        <v>12672</v>
      </c>
      <c r="D38" s="19">
        <v>13466</v>
      </c>
      <c r="E38" s="19">
        <v>13611</v>
      </c>
      <c r="F38" s="19"/>
      <c r="G38" s="19"/>
      <c r="H38" s="19"/>
      <c r="I38" s="73">
        <f t="shared" si="0"/>
        <v>4.3431354623663532E-3</v>
      </c>
      <c r="J38" s="73">
        <f t="shared" si="1"/>
        <v>7.4100378787878785E-2</v>
      </c>
      <c r="K38" s="70">
        <f t="shared" si="2"/>
        <v>939</v>
      </c>
      <c r="L38" s="74">
        <f t="shared" si="4"/>
        <v>1.6165963673926143E-2</v>
      </c>
      <c r="M38" s="26">
        <f t="shared" si="3"/>
        <v>145</v>
      </c>
    </row>
    <row r="39" spans="1:13">
      <c r="A39" s="24">
        <v>37</v>
      </c>
      <c r="B39" s="76" t="s">
        <v>128</v>
      </c>
      <c r="C39" s="19">
        <v>22299</v>
      </c>
      <c r="D39" s="19">
        <v>18619</v>
      </c>
      <c r="E39" s="19">
        <v>18753</v>
      </c>
      <c r="F39" s="19"/>
      <c r="G39" s="19"/>
      <c r="H39" s="19"/>
      <c r="I39" s="73">
        <f t="shared" si="0"/>
        <v>5.9838967986008537E-3</v>
      </c>
      <c r="J39" s="73">
        <f t="shared" si="1"/>
        <v>-0.15902058388268533</v>
      </c>
      <c r="K39" s="70">
        <f t="shared" si="2"/>
        <v>-3546</v>
      </c>
      <c r="L39" s="74">
        <f t="shared" si="4"/>
        <v>-6.1048463458724285E-2</v>
      </c>
      <c r="M39" s="26">
        <f t="shared" si="3"/>
        <v>134</v>
      </c>
    </row>
    <row r="40" spans="1:13">
      <c r="A40" s="24">
        <v>38</v>
      </c>
      <c r="B40" s="76" t="s">
        <v>129</v>
      </c>
      <c r="C40" s="19">
        <v>53127</v>
      </c>
      <c r="D40" s="19">
        <v>54169</v>
      </c>
      <c r="E40" s="19">
        <v>54411</v>
      </c>
      <c r="F40" s="19"/>
      <c r="G40" s="19"/>
      <c r="H40" s="19"/>
      <c r="I40" s="73">
        <f t="shared" si="0"/>
        <v>1.7362011875895644E-2</v>
      </c>
      <c r="J40" s="73">
        <f t="shared" si="1"/>
        <v>2.4168501891693488E-2</v>
      </c>
      <c r="K40" s="70">
        <f t="shared" si="2"/>
        <v>1284</v>
      </c>
      <c r="L40" s="74">
        <f t="shared" si="4"/>
        <v>2.2105534991822329E-2</v>
      </c>
      <c r="M40" s="26">
        <f t="shared" si="3"/>
        <v>242</v>
      </c>
    </row>
    <row r="41" spans="1:13">
      <c r="A41" s="24">
        <v>39</v>
      </c>
      <c r="B41" s="76" t="s">
        <v>130</v>
      </c>
      <c r="C41" s="19">
        <v>15664</v>
      </c>
      <c r="D41" s="19">
        <v>16875</v>
      </c>
      <c r="E41" s="19">
        <v>16891</v>
      </c>
      <c r="F41" s="19"/>
      <c r="G41" s="19"/>
      <c r="H41" s="19"/>
      <c r="I41" s="73">
        <f t="shared" si="0"/>
        <v>5.3897510171794921E-3</v>
      </c>
      <c r="J41" s="73">
        <f t="shared" si="1"/>
        <v>7.8332482124616951E-2</v>
      </c>
      <c r="K41" s="70">
        <f t="shared" si="2"/>
        <v>1227</v>
      </c>
      <c r="L41" s="74">
        <f t="shared" si="4"/>
        <v>2.1124214513213394E-2</v>
      </c>
      <c r="M41" s="26">
        <f t="shared" si="3"/>
        <v>16</v>
      </c>
    </row>
    <row r="42" spans="1:13">
      <c r="A42" s="24">
        <v>40</v>
      </c>
      <c r="B42" s="76" t="s">
        <v>131</v>
      </c>
      <c r="C42" s="19">
        <v>11883</v>
      </c>
      <c r="D42" s="19">
        <v>11829</v>
      </c>
      <c r="E42" s="19">
        <v>11954</v>
      </c>
      <c r="F42" s="19"/>
      <c r="G42" s="19"/>
      <c r="H42" s="19"/>
      <c r="I42" s="73">
        <f t="shared" si="0"/>
        <v>3.814403153120813E-3</v>
      </c>
      <c r="J42" s="73">
        <f t="shared" si="1"/>
        <v>5.9749221577042834E-3</v>
      </c>
      <c r="K42" s="70">
        <f t="shared" si="2"/>
        <v>71</v>
      </c>
      <c r="L42" s="74">
        <f t="shared" si="4"/>
        <v>1.2223465610742877E-3</v>
      </c>
      <c r="M42" s="26">
        <f t="shared" si="3"/>
        <v>125</v>
      </c>
    </row>
    <row r="43" spans="1:13">
      <c r="A43" s="24">
        <v>41</v>
      </c>
      <c r="B43" s="76" t="s">
        <v>132</v>
      </c>
      <c r="C43" s="19">
        <v>60328</v>
      </c>
      <c r="D43" s="19">
        <v>60699</v>
      </c>
      <c r="E43" s="19">
        <v>60935</v>
      </c>
      <c r="F43" s="19"/>
      <c r="G43" s="19"/>
      <c r="H43" s="19"/>
      <c r="I43" s="73">
        <f t="shared" si="0"/>
        <v>1.9443755741627634E-2</v>
      </c>
      <c r="J43" s="73">
        <f t="shared" si="1"/>
        <v>1.0061662909428459E-2</v>
      </c>
      <c r="K43" s="70">
        <f t="shared" si="2"/>
        <v>607</v>
      </c>
      <c r="L43" s="74">
        <f t="shared" si="4"/>
        <v>1.0450202289747784E-2</v>
      </c>
      <c r="M43" s="26">
        <f t="shared" si="3"/>
        <v>236</v>
      </c>
    </row>
    <row r="44" spans="1:13">
      <c r="A44" s="24">
        <v>42</v>
      </c>
      <c r="B44" s="76" t="s">
        <v>133</v>
      </c>
      <c r="C44" s="19">
        <v>78404</v>
      </c>
      <c r="D44" s="19">
        <v>78759</v>
      </c>
      <c r="E44" s="19">
        <v>79051</v>
      </c>
      <c r="F44" s="19"/>
      <c r="G44" s="19"/>
      <c r="H44" s="19"/>
      <c r="I44" s="73">
        <f t="shared" si="0"/>
        <v>2.5224392141321179E-2</v>
      </c>
      <c r="J44" s="73">
        <f t="shared" si="1"/>
        <v>8.2521299933676854E-3</v>
      </c>
      <c r="K44" s="70">
        <f t="shared" si="2"/>
        <v>647</v>
      </c>
      <c r="L44" s="74">
        <f t="shared" si="4"/>
        <v>1.113884823964879E-2</v>
      </c>
      <c r="M44" s="26">
        <f t="shared" si="3"/>
        <v>292</v>
      </c>
    </row>
    <row r="45" spans="1:13">
      <c r="A45" s="24">
        <v>43</v>
      </c>
      <c r="B45" s="76" t="s">
        <v>134</v>
      </c>
      <c r="C45" s="19">
        <v>21883</v>
      </c>
      <c r="D45" s="19">
        <v>21968</v>
      </c>
      <c r="E45" s="19">
        <v>21908</v>
      </c>
      <c r="F45" s="19"/>
      <c r="G45" s="19"/>
      <c r="H45" s="19"/>
      <c r="I45" s="73">
        <f t="shared" si="0"/>
        <v>6.9906260898921508E-3</v>
      </c>
      <c r="J45" s="73">
        <f t="shared" si="1"/>
        <v>1.1424393364712333E-3</v>
      </c>
      <c r="K45" s="70">
        <f t="shared" si="2"/>
        <v>25</v>
      </c>
      <c r="L45" s="74">
        <f t="shared" si="4"/>
        <v>4.3040371868812945E-4</v>
      </c>
      <c r="M45" s="26">
        <f t="shared" si="3"/>
        <v>-60</v>
      </c>
    </row>
    <row r="46" spans="1:13">
      <c r="A46" s="24">
        <v>44</v>
      </c>
      <c r="B46" s="76" t="s">
        <v>135</v>
      </c>
      <c r="C46" s="19">
        <v>39595</v>
      </c>
      <c r="D46" s="19">
        <v>39949</v>
      </c>
      <c r="E46" s="19">
        <v>40078</v>
      </c>
      <c r="F46" s="19"/>
      <c r="G46" s="19"/>
      <c r="H46" s="19"/>
      <c r="I46" s="73">
        <f t="shared" si="0"/>
        <v>1.2788493355427132E-2</v>
      </c>
      <c r="J46" s="73">
        <f t="shared" si="1"/>
        <v>1.2198509912867786E-2</v>
      </c>
      <c r="K46" s="70">
        <f t="shared" si="2"/>
        <v>483</v>
      </c>
      <c r="L46" s="74">
        <f t="shared" si="4"/>
        <v>8.315399845054661E-3</v>
      </c>
      <c r="M46" s="26">
        <f t="shared" si="3"/>
        <v>129</v>
      </c>
    </row>
    <row r="47" spans="1:13">
      <c r="A47" s="24">
        <v>45</v>
      </c>
      <c r="B47" s="76" t="s">
        <v>136</v>
      </c>
      <c r="C47" s="19">
        <v>47483</v>
      </c>
      <c r="D47" s="19">
        <v>48233</v>
      </c>
      <c r="E47" s="19">
        <v>49173</v>
      </c>
      <c r="F47" s="19"/>
      <c r="G47" s="19"/>
      <c r="H47" s="19"/>
      <c r="I47" s="73">
        <f t="shared" si="0"/>
        <v>1.5690617889276372E-2</v>
      </c>
      <c r="J47" s="73">
        <f t="shared" si="1"/>
        <v>3.5591685445317274E-2</v>
      </c>
      <c r="K47" s="70">
        <f t="shared" si="2"/>
        <v>1690</v>
      </c>
      <c r="L47" s="74">
        <f t="shared" si="4"/>
        <v>2.909529138331755E-2</v>
      </c>
      <c r="M47" s="26">
        <f t="shared" si="3"/>
        <v>940</v>
      </c>
    </row>
    <row r="48" spans="1:13">
      <c r="A48" s="24">
        <v>46</v>
      </c>
      <c r="B48" s="76" t="s">
        <v>137</v>
      </c>
      <c r="C48" s="19">
        <v>38425</v>
      </c>
      <c r="D48" s="19">
        <v>39073</v>
      </c>
      <c r="E48" s="19">
        <v>39072</v>
      </c>
      <c r="F48" s="19"/>
      <c r="G48" s="19"/>
      <c r="H48" s="19"/>
      <c r="I48" s="73">
        <f t="shared" si="0"/>
        <v>1.2467488706603346E-2</v>
      </c>
      <c r="J48" s="73">
        <f t="shared" si="1"/>
        <v>1.6837996096291476E-2</v>
      </c>
      <c r="K48" s="70">
        <f t="shared" si="2"/>
        <v>647</v>
      </c>
      <c r="L48" s="74">
        <f t="shared" si="4"/>
        <v>1.113884823964879E-2</v>
      </c>
      <c r="M48" s="26">
        <f t="shared" si="3"/>
        <v>-1</v>
      </c>
    </row>
    <row r="49" spans="1:13">
      <c r="A49" s="24">
        <v>47</v>
      </c>
      <c r="B49" s="76" t="s">
        <v>138</v>
      </c>
      <c r="C49" s="19">
        <v>28779</v>
      </c>
      <c r="D49" s="19">
        <v>29984</v>
      </c>
      <c r="E49" s="19">
        <v>30900</v>
      </c>
      <c r="F49" s="19"/>
      <c r="G49" s="19"/>
      <c r="H49" s="19"/>
      <c r="I49" s="73">
        <f t="shared" si="0"/>
        <v>9.8598843425993909E-3</v>
      </c>
      <c r="J49" s="73">
        <f t="shared" si="1"/>
        <v>7.3699572605024494E-2</v>
      </c>
      <c r="K49" s="70">
        <f t="shared" si="2"/>
        <v>2121</v>
      </c>
      <c r="L49" s="74">
        <f t="shared" si="4"/>
        <v>3.6515451493500904E-2</v>
      </c>
      <c r="M49" s="26">
        <f t="shared" si="3"/>
        <v>916</v>
      </c>
    </row>
    <row r="50" spans="1:13">
      <c r="A50" s="24">
        <v>48</v>
      </c>
      <c r="B50" s="76" t="s">
        <v>139</v>
      </c>
      <c r="C50" s="19">
        <v>38249</v>
      </c>
      <c r="D50" s="19">
        <v>38635</v>
      </c>
      <c r="E50" s="19">
        <v>38893</v>
      </c>
      <c r="F50" s="19"/>
      <c r="G50" s="19"/>
      <c r="H50" s="19"/>
      <c r="I50" s="73">
        <f t="shared" si="0"/>
        <v>1.2410371577240068E-2</v>
      </c>
      <c r="J50" s="73">
        <f t="shared" si="1"/>
        <v>1.6837041491280819E-2</v>
      </c>
      <c r="K50" s="70">
        <f t="shared" si="2"/>
        <v>644</v>
      </c>
      <c r="L50" s="74">
        <f t="shared" si="4"/>
        <v>1.1087199793406215E-2</v>
      </c>
      <c r="M50" s="26">
        <f t="shared" si="3"/>
        <v>258</v>
      </c>
    </row>
    <row r="51" spans="1:13">
      <c r="A51" s="24">
        <v>49</v>
      </c>
      <c r="B51" s="76" t="s">
        <v>140</v>
      </c>
      <c r="C51" s="19">
        <v>12765</v>
      </c>
      <c r="D51" s="19">
        <v>13220</v>
      </c>
      <c r="E51" s="19">
        <v>13807</v>
      </c>
      <c r="F51" s="19"/>
      <c r="G51" s="19"/>
      <c r="H51" s="19"/>
      <c r="I51" s="73">
        <f t="shared" si="0"/>
        <v>4.4056771235686017E-3</v>
      </c>
      <c r="J51" s="73">
        <f t="shared" si="1"/>
        <v>8.1629455542499021E-2</v>
      </c>
      <c r="K51" s="70">
        <f t="shared" si="2"/>
        <v>1042</v>
      </c>
      <c r="L51" s="74">
        <f t="shared" si="4"/>
        <v>1.7939226994921235E-2</v>
      </c>
      <c r="M51" s="26">
        <f t="shared" si="3"/>
        <v>587</v>
      </c>
    </row>
    <row r="52" spans="1:13">
      <c r="A52" s="24">
        <v>50</v>
      </c>
      <c r="B52" s="76" t="s">
        <v>141</v>
      </c>
      <c r="C52" s="19">
        <v>12821</v>
      </c>
      <c r="D52" s="19">
        <v>12876</v>
      </c>
      <c r="E52" s="19">
        <v>12908</v>
      </c>
      <c r="F52" s="19"/>
      <c r="G52" s="19"/>
      <c r="H52" s="19"/>
      <c r="I52" s="73">
        <f t="shared" si="0"/>
        <v>4.1188151163195127E-3</v>
      </c>
      <c r="J52" s="73">
        <f t="shared" si="1"/>
        <v>6.7857421417986119E-3</v>
      </c>
      <c r="K52" s="70">
        <f t="shared" si="2"/>
        <v>87</v>
      </c>
      <c r="L52" s="74">
        <f t="shared" si="4"/>
        <v>1.4978049410346906E-3</v>
      </c>
      <c r="M52" s="26">
        <f t="shared" si="3"/>
        <v>32</v>
      </c>
    </row>
    <row r="53" spans="1:13">
      <c r="A53" s="24">
        <v>51</v>
      </c>
      <c r="B53" s="76" t="s">
        <v>142</v>
      </c>
      <c r="C53" s="19">
        <v>14113</v>
      </c>
      <c r="D53" s="19">
        <v>14238</v>
      </c>
      <c r="E53" s="19">
        <v>14279</v>
      </c>
      <c r="F53" s="19"/>
      <c r="G53" s="19"/>
      <c r="H53" s="19"/>
      <c r="I53" s="73">
        <f t="shared" si="0"/>
        <v>4.5562876546270774E-3</v>
      </c>
      <c r="J53" s="73">
        <f t="shared" si="1"/>
        <v>1.1762205059165309E-2</v>
      </c>
      <c r="K53" s="70">
        <f t="shared" si="2"/>
        <v>166</v>
      </c>
      <c r="L53" s="74">
        <f t="shared" si="4"/>
        <v>2.8578806920891795E-3</v>
      </c>
      <c r="M53" s="26">
        <f t="shared" si="3"/>
        <v>41</v>
      </c>
    </row>
    <row r="54" spans="1:13">
      <c r="A54" s="24">
        <v>52</v>
      </c>
      <c r="B54" s="76" t="s">
        <v>143</v>
      </c>
      <c r="C54" s="19">
        <v>25942</v>
      </c>
      <c r="D54" s="19">
        <v>26220</v>
      </c>
      <c r="E54" s="19">
        <v>26378</v>
      </c>
      <c r="F54" s="19"/>
      <c r="G54" s="19"/>
      <c r="H54" s="19"/>
      <c r="I54" s="73">
        <f t="shared" si="0"/>
        <v>8.4169588734332272E-3</v>
      </c>
      <c r="J54" s="73">
        <f t="shared" si="1"/>
        <v>1.680672268907563E-2</v>
      </c>
      <c r="K54" s="70">
        <f t="shared" si="2"/>
        <v>436</v>
      </c>
      <c r="L54" s="74">
        <f t="shared" si="4"/>
        <v>7.5062408539209782E-3</v>
      </c>
      <c r="M54" s="26">
        <f t="shared" si="3"/>
        <v>158</v>
      </c>
    </row>
    <row r="55" spans="1:13">
      <c r="A55" s="24">
        <v>53</v>
      </c>
      <c r="B55" s="76" t="s">
        <v>144</v>
      </c>
      <c r="C55" s="19">
        <v>15393</v>
      </c>
      <c r="D55" s="19">
        <v>15233</v>
      </c>
      <c r="E55" s="19">
        <v>15231</v>
      </c>
      <c r="F55" s="19"/>
      <c r="G55" s="19"/>
      <c r="H55" s="19"/>
      <c r="I55" s="73">
        <f t="shared" si="0"/>
        <v>4.8600614376094276E-3</v>
      </c>
      <c r="J55" s="73">
        <f t="shared" si="1"/>
        <v>-1.0524264275969596E-2</v>
      </c>
      <c r="K55" s="70">
        <f t="shared" si="2"/>
        <v>-162</v>
      </c>
      <c r="L55" s="74">
        <f t="shared" si="4"/>
        <v>-2.7890160970990788E-3</v>
      </c>
      <c r="M55" s="26">
        <f t="shared" si="3"/>
        <v>-2</v>
      </c>
    </row>
    <row r="56" spans="1:13">
      <c r="A56" s="24">
        <v>54</v>
      </c>
      <c r="B56" s="76" t="s">
        <v>145</v>
      </c>
      <c r="C56" s="19">
        <v>31654</v>
      </c>
      <c r="D56" s="19">
        <v>32104</v>
      </c>
      <c r="E56" s="19">
        <v>32277</v>
      </c>
      <c r="F56" s="19"/>
      <c r="G56" s="19"/>
      <c r="H56" s="19"/>
      <c r="I56" s="73">
        <f t="shared" si="0"/>
        <v>1.0299271421556004E-2</v>
      </c>
      <c r="J56" s="73">
        <f t="shared" si="1"/>
        <v>1.968155683325962E-2</v>
      </c>
      <c r="K56" s="70">
        <f t="shared" si="2"/>
        <v>623</v>
      </c>
      <c r="L56" s="74">
        <f t="shared" si="4"/>
        <v>1.0725660669708186E-2</v>
      </c>
      <c r="M56" s="26">
        <f t="shared" si="3"/>
        <v>173</v>
      </c>
    </row>
    <row r="57" spans="1:13">
      <c r="A57" s="24">
        <v>55</v>
      </c>
      <c r="B57" s="76" t="s">
        <v>146</v>
      </c>
      <c r="C57" s="19">
        <v>55571</v>
      </c>
      <c r="D57" s="19">
        <v>56026</v>
      </c>
      <c r="E57" s="19">
        <v>56666</v>
      </c>
      <c r="F57" s="19"/>
      <c r="G57" s="19"/>
      <c r="H57" s="19"/>
      <c r="I57" s="73">
        <f t="shared" si="0"/>
        <v>1.808156006982968E-2</v>
      </c>
      <c r="J57" s="73">
        <f t="shared" si="1"/>
        <v>1.9704522142844291E-2</v>
      </c>
      <c r="K57" s="70">
        <f t="shared" si="2"/>
        <v>1095</v>
      </c>
      <c r="L57" s="74">
        <f t="shared" si="4"/>
        <v>1.8851682878540072E-2</v>
      </c>
      <c r="M57" s="26">
        <f t="shared" si="3"/>
        <v>640</v>
      </c>
    </row>
    <row r="58" spans="1:13">
      <c r="A58" s="24">
        <v>56</v>
      </c>
      <c r="B58" s="76" t="s">
        <v>147</v>
      </c>
      <c r="C58" s="19">
        <v>16268</v>
      </c>
      <c r="D58" s="19">
        <v>17661</v>
      </c>
      <c r="E58" s="19">
        <v>18030</v>
      </c>
      <c r="F58" s="19"/>
      <c r="G58" s="19"/>
      <c r="H58" s="19"/>
      <c r="I58" s="73">
        <f t="shared" si="0"/>
        <v>5.753194650390518E-3</v>
      </c>
      <c r="J58" s="73">
        <f t="shared" si="1"/>
        <v>0.10831079419719696</v>
      </c>
      <c r="K58" s="70">
        <f t="shared" si="2"/>
        <v>1762</v>
      </c>
      <c r="L58" s="74">
        <f t="shared" si="4"/>
        <v>3.0334854093139366E-2</v>
      </c>
      <c r="M58" s="26">
        <f t="shared" si="3"/>
        <v>369</v>
      </c>
    </row>
    <row r="59" spans="1:13">
      <c r="A59" s="24">
        <v>57</v>
      </c>
      <c r="B59" s="76" t="s">
        <v>148</v>
      </c>
      <c r="C59" s="19">
        <v>10187</v>
      </c>
      <c r="D59" s="19">
        <v>10156</v>
      </c>
      <c r="E59" s="19">
        <v>10183</v>
      </c>
      <c r="F59" s="19"/>
      <c r="G59" s="19"/>
      <c r="H59" s="19"/>
      <c r="I59" s="73">
        <f t="shared" si="0"/>
        <v>3.2492945715433528E-3</v>
      </c>
      <c r="J59" s="73">
        <f t="shared" si="1"/>
        <v>-3.9265730833415137E-4</v>
      </c>
      <c r="K59" s="70">
        <f t="shared" si="2"/>
        <v>-4</v>
      </c>
      <c r="L59" s="74">
        <f t="shared" si="4"/>
        <v>-6.886459499010071E-5</v>
      </c>
      <c r="M59" s="26">
        <f t="shared" si="3"/>
        <v>27</v>
      </c>
    </row>
    <row r="60" spans="1:13">
      <c r="A60" s="24">
        <v>58</v>
      </c>
      <c r="B60" s="76" t="s">
        <v>149</v>
      </c>
      <c r="C60" s="19">
        <v>29935</v>
      </c>
      <c r="D60" s="19">
        <v>28710</v>
      </c>
      <c r="E60" s="19">
        <v>28670</v>
      </c>
      <c r="F60" s="19"/>
      <c r="G60" s="19"/>
      <c r="H60" s="19"/>
      <c r="I60" s="73">
        <f t="shared" si="0"/>
        <v>9.1483134013697256E-3</v>
      </c>
      <c r="J60" s="73">
        <f t="shared" si="1"/>
        <v>-4.2258226156672789E-2</v>
      </c>
      <c r="K60" s="70">
        <f t="shared" si="2"/>
        <v>-1265</v>
      </c>
      <c r="L60" s="74">
        <f t="shared" si="4"/>
        <v>-2.1778428165619351E-2</v>
      </c>
      <c r="M60" s="26">
        <f t="shared" si="3"/>
        <v>-40</v>
      </c>
    </row>
    <row r="61" spans="1:13">
      <c r="A61" s="24">
        <v>59</v>
      </c>
      <c r="B61" s="76" t="s">
        <v>150</v>
      </c>
      <c r="C61" s="19">
        <v>29789</v>
      </c>
      <c r="D61" s="19">
        <v>30971</v>
      </c>
      <c r="E61" s="19">
        <v>31157</v>
      </c>
      <c r="F61" s="19"/>
      <c r="G61" s="19"/>
      <c r="H61" s="19"/>
      <c r="I61" s="73">
        <f t="shared" si="0"/>
        <v>9.9418905004002977E-3</v>
      </c>
      <c r="J61" s="73">
        <f t="shared" si="1"/>
        <v>4.5922991708348716E-2</v>
      </c>
      <c r="K61" s="70">
        <f t="shared" si="2"/>
        <v>1368</v>
      </c>
      <c r="L61" s="74">
        <f t="shared" si="4"/>
        <v>2.3551691486614443E-2</v>
      </c>
      <c r="M61" s="26">
        <f t="shared" si="3"/>
        <v>186</v>
      </c>
    </row>
    <row r="62" spans="1:13">
      <c r="A62" s="24">
        <v>60</v>
      </c>
      <c r="B62" s="76" t="s">
        <v>151</v>
      </c>
      <c r="C62" s="19">
        <v>24993</v>
      </c>
      <c r="D62" s="19">
        <v>26053</v>
      </c>
      <c r="E62" s="19">
        <v>25834</v>
      </c>
      <c r="F62" s="19"/>
      <c r="G62" s="19"/>
      <c r="H62" s="19"/>
      <c r="I62" s="73">
        <f t="shared" si="0"/>
        <v>8.2433738545861709E-3</v>
      </c>
      <c r="J62" s="73">
        <f t="shared" si="1"/>
        <v>3.3649421838114674E-2</v>
      </c>
      <c r="K62" s="70">
        <f t="shared" si="2"/>
        <v>841</v>
      </c>
      <c r="L62" s="74">
        <f t="shared" si="4"/>
        <v>1.4478781096668674E-2</v>
      </c>
      <c r="M62" s="26">
        <f t="shared" si="3"/>
        <v>-219</v>
      </c>
    </row>
    <row r="63" spans="1:13">
      <c r="A63" s="24">
        <v>61</v>
      </c>
      <c r="B63" s="76" t="s">
        <v>152</v>
      </c>
      <c r="C63" s="19">
        <v>37666</v>
      </c>
      <c r="D63" s="19">
        <v>37742</v>
      </c>
      <c r="E63" s="19">
        <v>38017</v>
      </c>
      <c r="F63" s="19"/>
      <c r="G63" s="19"/>
      <c r="H63" s="19"/>
      <c r="I63" s="73">
        <f t="shared" si="0"/>
        <v>1.2130848642478998E-2</v>
      </c>
      <c r="J63" s="73">
        <f t="shared" si="1"/>
        <v>9.3187490044071581E-3</v>
      </c>
      <c r="K63" s="70">
        <f t="shared" si="2"/>
        <v>351</v>
      </c>
      <c r="L63" s="74">
        <f t="shared" si="4"/>
        <v>6.0428682103813381E-3</v>
      </c>
      <c r="M63" s="26">
        <f t="shared" si="3"/>
        <v>275</v>
      </c>
    </row>
    <row r="64" spans="1:13">
      <c r="A64" s="24">
        <v>62</v>
      </c>
      <c r="B64" s="76" t="s">
        <v>153</v>
      </c>
      <c r="C64" s="19">
        <v>13075</v>
      </c>
      <c r="D64" s="19">
        <v>14255</v>
      </c>
      <c r="E64" s="19">
        <v>14066</v>
      </c>
      <c r="F64" s="19"/>
      <c r="G64" s="19"/>
      <c r="H64" s="19"/>
      <c r="I64" s="73">
        <f t="shared" si="0"/>
        <v>4.4883214615858589E-3</v>
      </c>
      <c r="J64" s="73">
        <f t="shared" si="1"/>
        <v>7.5793499043977058E-2</v>
      </c>
      <c r="K64" s="70">
        <f t="shared" si="2"/>
        <v>991</v>
      </c>
      <c r="L64" s="74">
        <f t="shared" si="4"/>
        <v>1.7061203408797451E-2</v>
      </c>
      <c r="M64" s="26">
        <f t="shared" si="3"/>
        <v>-189</v>
      </c>
    </row>
    <row r="65" spans="1:13">
      <c r="A65" s="24">
        <v>63</v>
      </c>
      <c r="B65" s="76" t="s">
        <v>154</v>
      </c>
      <c r="C65" s="19">
        <v>45342</v>
      </c>
      <c r="D65" s="19">
        <v>47217</v>
      </c>
      <c r="E65" s="19">
        <v>48786</v>
      </c>
      <c r="F65" s="19"/>
      <c r="G65" s="19"/>
      <c r="H65" s="19"/>
      <c r="I65" s="73">
        <f t="shared" si="0"/>
        <v>1.5567130017412747E-2</v>
      </c>
      <c r="J65" s="73">
        <f t="shared" si="1"/>
        <v>7.5956067222442775E-2</v>
      </c>
      <c r="K65" s="70">
        <f t="shared" si="2"/>
        <v>3444</v>
      </c>
      <c r="L65" s="74">
        <f t="shared" si="4"/>
        <v>5.9292416286476718E-2</v>
      </c>
      <c r="M65" s="26">
        <f t="shared" si="3"/>
        <v>1569</v>
      </c>
    </row>
    <row r="66" spans="1:13">
      <c r="A66" s="24">
        <v>64</v>
      </c>
      <c r="B66" s="76" t="s">
        <v>155</v>
      </c>
      <c r="C66" s="19">
        <v>13530</v>
      </c>
      <c r="D66" s="19">
        <v>13615</v>
      </c>
      <c r="E66" s="19">
        <v>13652</v>
      </c>
      <c r="F66" s="19"/>
      <c r="G66" s="19"/>
      <c r="H66" s="19"/>
      <c r="I66" s="73">
        <f t="shared" si="0"/>
        <v>4.3562181568015173E-3</v>
      </c>
      <c r="J66" s="73">
        <f t="shared" si="1"/>
        <v>9.0169992609017008E-3</v>
      </c>
      <c r="K66" s="70">
        <f t="shared" si="2"/>
        <v>122</v>
      </c>
      <c r="L66" s="74">
        <f t="shared" si="4"/>
        <v>2.1003701471980717E-3</v>
      </c>
      <c r="M66" s="26">
        <f t="shared" si="3"/>
        <v>37</v>
      </c>
    </row>
    <row r="67" spans="1:13">
      <c r="A67" s="24">
        <v>65</v>
      </c>
      <c r="B67" s="76" t="s">
        <v>156</v>
      </c>
      <c r="C67" s="19">
        <v>37002</v>
      </c>
      <c r="D67" s="19">
        <v>39405</v>
      </c>
      <c r="E67" s="19">
        <v>40529</v>
      </c>
      <c r="F67" s="19"/>
      <c r="G67" s="19"/>
      <c r="H67" s="19"/>
      <c r="I67" s="73">
        <f t="shared" ref="I67:I84" si="5">E67/$E$84</f>
        <v>1.2932402994213939E-2</v>
      </c>
      <c r="J67" s="73">
        <f t="shared" ref="J67:J84" si="6">(E67-C67)/C67</f>
        <v>9.531917193665207E-2</v>
      </c>
      <c r="K67" s="70">
        <f t="shared" ref="K67:K84" si="7">E67-C67</f>
        <v>3527</v>
      </c>
      <c r="L67" s="74">
        <f t="shared" si="4"/>
        <v>6.0721356632521303E-2</v>
      </c>
      <c r="M67" s="26">
        <f t="shared" ref="M67:M84" si="8">E67-D67</f>
        <v>1124</v>
      </c>
    </row>
    <row r="68" spans="1:13">
      <c r="A68" s="24">
        <v>66</v>
      </c>
      <c r="B68" s="76" t="s">
        <v>157</v>
      </c>
      <c r="C68" s="19">
        <v>16971</v>
      </c>
      <c r="D68" s="19">
        <v>15993</v>
      </c>
      <c r="E68" s="19">
        <v>15956</v>
      </c>
      <c r="F68" s="19"/>
      <c r="G68" s="19"/>
      <c r="H68" s="19"/>
      <c r="I68" s="73">
        <f t="shared" si="5"/>
        <v>5.0914017660361128E-3</v>
      </c>
      <c r="J68" s="73">
        <f t="shared" si="6"/>
        <v>-5.9807907607094458E-2</v>
      </c>
      <c r="K68" s="70">
        <f t="shared" si="7"/>
        <v>-1015</v>
      </c>
      <c r="L68" s="74">
        <f t="shared" ref="L68:L84" si="9">K68/$K$84</f>
        <v>-1.7474390978738055E-2</v>
      </c>
      <c r="M68" s="26">
        <f t="shared" si="8"/>
        <v>-37</v>
      </c>
    </row>
    <row r="69" spans="1:13">
      <c r="A69" s="24">
        <v>67</v>
      </c>
      <c r="B69" s="76" t="s">
        <v>158</v>
      </c>
      <c r="C69" s="19">
        <v>21808</v>
      </c>
      <c r="D69" s="19">
        <v>21600</v>
      </c>
      <c r="E69" s="19">
        <v>21652</v>
      </c>
      <c r="F69" s="19"/>
      <c r="G69" s="19"/>
      <c r="H69" s="19"/>
      <c r="I69" s="73">
        <f t="shared" si="5"/>
        <v>6.9089390221994179E-3</v>
      </c>
      <c r="J69" s="73">
        <f t="shared" si="6"/>
        <v>-7.1533382245047685E-3</v>
      </c>
      <c r="K69" s="70">
        <f t="shared" si="7"/>
        <v>-156</v>
      </c>
      <c r="L69" s="74">
        <f t="shared" si="9"/>
        <v>-2.6857192046139278E-3</v>
      </c>
      <c r="M69" s="26">
        <f t="shared" si="8"/>
        <v>52</v>
      </c>
    </row>
    <row r="70" spans="1:13">
      <c r="A70" s="24">
        <v>68</v>
      </c>
      <c r="B70" s="76" t="s">
        <v>159</v>
      </c>
      <c r="C70" s="19">
        <v>13820</v>
      </c>
      <c r="D70" s="19">
        <v>14000</v>
      </c>
      <c r="E70" s="19">
        <v>14005</v>
      </c>
      <c r="F70" s="19"/>
      <c r="G70" s="19"/>
      <c r="H70" s="19"/>
      <c r="I70" s="73">
        <f t="shared" si="5"/>
        <v>4.4688569649871997E-3</v>
      </c>
      <c r="J70" s="73">
        <f t="shared" si="6"/>
        <v>1.3386396526772794E-2</v>
      </c>
      <c r="K70" s="70">
        <f t="shared" si="7"/>
        <v>185</v>
      </c>
      <c r="L70" s="74">
        <f t="shared" si="9"/>
        <v>3.1849875182921581E-3</v>
      </c>
      <c r="M70" s="26">
        <f t="shared" si="8"/>
        <v>5</v>
      </c>
    </row>
    <row r="71" spans="1:13">
      <c r="A71" s="24">
        <v>69</v>
      </c>
      <c r="B71" s="76" t="s">
        <v>160</v>
      </c>
      <c r="C71" s="19">
        <v>5359</v>
      </c>
      <c r="D71" s="19">
        <v>5655</v>
      </c>
      <c r="E71" s="19">
        <v>5669</v>
      </c>
      <c r="F71" s="19"/>
      <c r="G71" s="19"/>
      <c r="H71" s="19"/>
      <c r="I71" s="73">
        <f t="shared" si="5"/>
        <v>1.8089218232425874E-3</v>
      </c>
      <c r="J71" s="73">
        <f t="shared" si="6"/>
        <v>5.7846613174099643E-2</v>
      </c>
      <c r="K71" s="70">
        <f t="shared" si="7"/>
        <v>310</v>
      </c>
      <c r="L71" s="74">
        <f t="shared" si="9"/>
        <v>5.3370061117328053E-3</v>
      </c>
      <c r="M71" s="26">
        <f t="shared" si="8"/>
        <v>14</v>
      </c>
    </row>
    <row r="72" spans="1:13">
      <c r="A72" s="24">
        <v>70</v>
      </c>
      <c r="B72" s="76" t="s">
        <v>161</v>
      </c>
      <c r="C72" s="19">
        <v>9903</v>
      </c>
      <c r="D72" s="19">
        <v>10005</v>
      </c>
      <c r="E72" s="19">
        <v>10040</v>
      </c>
      <c r="F72" s="19"/>
      <c r="G72" s="19"/>
      <c r="H72" s="19"/>
      <c r="I72" s="73">
        <f t="shared" si="5"/>
        <v>3.203664686074365E-3</v>
      </c>
      <c r="J72" s="73">
        <f t="shared" si="6"/>
        <v>1.3834191659093205E-2</v>
      </c>
      <c r="K72" s="70">
        <f t="shared" si="7"/>
        <v>137</v>
      </c>
      <c r="L72" s="74">
        <f t="shared" si="9"/>
        <v>2.3586123784109497E-3</v>
      </c>
      <c r="M72" s="26">
        <f t="shared" si="8"/>
        <v>35</v>
      </c>
    </row>
    <row r="73" spans="1:13">
      <c r="A73" s="24">
        <v>71</v>
      </c>
      <c r="B73" s="76" t="s">
        <v>162</v>
      </c>
      <c r="C73" s="19">
        <v>15700</v>
      </c>
      <c r="D73" s="19">
        <v>15776</v>
      </c>
      <c r="E73" s="19">
        <v>15804</v>
      </c>
      <c r="F73" s="19"/>
      <c r="G73" s="19"/>
      <c r="H73" s="19"/>
      <c r="I73" s="73">
        <f t="shared" si="5"/>
        <v>5.0429000695935526E-3</v>
      </c>
      <c r="J73" s="73">
        <f t="shared" si="6"/>
        <v>6.6242038216560509E-3</v>
      </c>
      <c r="K73" s="70">
        <f t="shared" si="7"/>
        <v>104</v>
      </c>
      <c r="L73" s="74">
        <f t="shared" si="9"/>
        <v>1.7904794697426185E-3</v>
      </c>
      <c r="M73" s="26">
        <f t="shared" si="8"/>
        <v>28</v>
      </c>
    </row>
    <row r="74" spans="1:13">
      <c r="A74" s="24">
        <v>72</v>
      </c>
      <c r="B74" s="76" t="s">
        <v>163</v>
      </c>
      <c r="C74" s="19">
        <v>21152</v>
      </c>
      <c r="D74" s="19">
        <v>22144</v>
      </c>
      <c r="E74" s="19">
        <v>22447</v>
      </c>
      <c r="F74" s="19"/>
      <c r="G74" s="19"/>
      <c r="H74" s="19"/>
      <c r="I74" s="73">
        <f t="shared" si="5"/>
        <v>7.1626156581983342E-3</v>
      </c>
      <c r="J74" s="73">
        <f t="shared" si="6"/>
        <v>6.1223524962178519E-2</v>
      </c>
      <c r="K74" s="70">
        <f t="shared" si="7"/>
        <v>1295</v>
      </c>
      <c r="L74" s="74">
        <f t="shared" si="9"/>
        <v>2.2294912628045106E-2</v>
      </c>
      <c r="M74" s="26">
        <f t="shared" si="8"/>
        <v>303</v>
      </c>
    </row>
    <row r="75" spans="1:13">
      <c r="A75" s="24">
        <v>73</v>
      </c>
      <c r="B75" s="76" t="s">
        <v>164</v>
      </c>
      <c r="C75" s="19">
        <v>28074</v>
      </c>
      <c r="D75" s="19">
        <v>30375</v>
      </c>
      <c r="E75" s="19">
        <v>30601</v>
      </c>
      <c r="F75" s="19"/>
      <c r="G75" s="19"/>
      <c r="H75" s="19"/>
      <c r="I75" s="73">
        <f t="shared" si="5"/>
        <v>9.7644764002551444E-3</v>
      </c>
      <c r="J75" s="73">
        <f t="shared" si="6"/>
        <v>9.0012110849896701E-2</v>
      </c>
      <c r="K75" s="70">
        <f t="shared" si="7"/>
        <v>2527</v>
      </c>
      <c r="L75" s="74">
        <f t="shared" si="9"/>
        <v>4.3505207884996129E-2</v>
      </c>
      <c r="M75" s="26">
        <f t="shared" si="8"/>
        <v>226</v>
      </c>
    </row>
    <row r="76" spans="1:13">
      <c r="A76" s="24">
        <v>74</v>
      </c>
      <c r="B76" s="76" t="s">
        <v>165</v>
      </c>
      <c r="C76" s="19">
        <v>8372</v>
      </c>
      <c r="D76" s="19">
        <v>8425</v>
      </c>
      <c r="E76" s="19">
        <v>8494</v>
      </c>
      <c r="F76" s="19"/>
      <c r="G76" s="19"/>
      <c r="H76" s="19"/>
      <c r="I76" s="73">
        <f t="shared" si="5"/>
        <v>2.7103513788362208E-3</v>
      </c>
      <c r="J76" s="73">
        <f t="shared" si="6"/>
        <v>1.4572384137601528E-2</v>
      </c>
      <c r="K76" s="70">
        <f t="shared" si="7"/>
        <v>122</v>
      </c>
      <c r="L76" s="74">
        <f t="shared" si="9"/>
        <v>2.1003701471980717E-3</v>
      </c>
      <c r="M76" s="26">
        <f t="shared" si="8"/>
        <v>69</v>
      </c>
    </row>
    <row r="77" spans="1:13">
      <c r="A77" s="24">
        <v>75</v>
      </c>
      <c r="B77" s="76" t="s">
        <v>166</v>
      </c>
      <c r="C77" s="19">
        <v>4369</v>
      </c>
      <c r="D77" s="19">
        <v>4790</v>
      </c>
      <c r="E77" s="19">
        <v>4903</v>
      </c>
      <c r="F77" s="19"/>
      <c r="G77" s="19"/>
      <c r="H77" s="19"/>
      <c r="I77" s="73">
        <f t="shared" si="5"/>
        <v>1.5644988003807384E-3</v>
      </c>
      <c r="J77" s="73">
        <f t="shared" si="6"/>
        <v>0.12222476539253833</v>
      </c>
      <c r="K77" s="70">
        <f t="shared" si="7"/>
        <v>534</v>
      </c>
      <c r="L77" s="74">
        <f t="shared" si="9"/>
        <v>9.1934234311784446E-3</v>
      </c>
      <c r="M77" s="26">
        <f t="shared" si="8"/>
        <v>113</v>
      </c>
    </row>
    <row r="78" spans="1:13">
      <c r="A78" s="24">
        <v>76</v>
      </c>
      <c r="B78" s="76" t="s">
        <v>167</v>
      </c>
      <c r="C78" s="19">
        <v>6808</v>
      </c>
      <c r="D78" s="19">
        <v>7136</v>
      </c>
      <c r="E78" s="19">
        <v>7299</v>
      </c>
      <c r="F78" s="19"/>
      <c r="G78" s="19"/>
      <c r="H78" s="19"/>
      <c r="I78" s="73">
        <f t="shared" si="5"/>
        <v>2.3290386995674095E-3</v>
      </c>
      <c r="J78" s="73">
        <f t="shared" si="6"/>
        <v>7.2121034077555823E-2</v>
      </c>
      <c r="K78" s="70">
        <f t="shared" si="7"/>
        <v>491</v>
      </c>
      <c r="L78" s="74">
        <f t="shared" si="9"/>
        <v>8.4531290350348624E-3</v>
      </c>
      <c r="M78" s="26">
        <f t="shared" si="8"/>
        <v>163</v>
      </c>
    </row>
    <row r="79" spans="1:13">
      <c r="A79" s="24">
        <v>77</v>
      </c>
      <c r="B79" s="76" t="s">
        <v>168</v>
      </c>
      <c r="C79" s="19">
        <v>12472</v>
      </c>
      <c r="D79" s="19">
        <v>12273</v>
      </c>
      <c r="E79" s="19">
        <v>12167</v>
      </c>
      <c r="F79" s="19"/>
      <c r="G79" s="19"/>
      <c r="H79" s="19"/>
      <c r="I79" s="73">
        <f t="shared" si="5"/>
        <v>3.8823693461620319E-3</v>
      </c>
      <c r="J79" s="73">
        <f t="shared" si="6"/>
        <v>-2.4454778704297627E-2</v>
      </c>
      <c r="K79" s="70">
        <f t="shared" si="7"/>
        <v>-305</v>
      </c>
      <c r="L79" s="74">
        <f t="shared" si="9"/>
        <v>-5.2509253679951795E-3</v>
      </c>
      <c r="M79" s="26">
        <f t="shared" si="8"/>
        <v>-106</v>
      </c>
    </row>
    <row r="80" spans="1:13">
      <c r="A80" s="24">
        <v>78</v>
      </c>
      <c r="B80" s="76" t="s">
        <v>169</v>
      </c>
      <c r="C80" s="19">
        <v>15316</v>
      </c>
      <c r="D80" s="19">
        <v>14708</v>
      </c>
      <c r="E80" s="19">
        <v>14726</v>
      </c>
      <c r="F80" s="19"/>
      <c r="G80" s="19"/>
      <c r="H80" s="19"/>
      <c r="I80" s="73">
        <f t="shared" si="5"/>
        <v>4.6989209329811859E-3</v>
      </c>
      <c r="J80" s="73">
        <f t="shared" si="6"/>
        <v>-3.8521807260381298E-2</v>
      </c>
      <c r="K80" s="70">
        <f t="shared" si="7"/>
        <v>-590</v>
      </c>
      <c r="L80" s="74">
        <f t="shared" si="9"/>
        <v>-1.0157527761039856E-2</v>
      </c>
      <c r="M80" s="26">
        <f t="shared" si="8"/>
        <v>18</v>
      </c>
    </row>
    <row r="81" spans="1:13">
      <c r="A81" s="24">
        <v>79</v>
      </c>
      <c r="B81" s="76" t="s">
        <v>170</v>
      </c>
      <c r="C81" s="19">
        <v>6698</v>
      </c>
      <c r="D81" s="19">
        <v>6974</v>
      </c>
      <c r="E81" s="19">
        <v>7109</v>
      </c>
      <c r="F81" s="19"/>
      <c r="G81" s="19"/>
      <c r="H81" s="19"/>
      <c r="I81" s="73">
        <f t="shared" si="5"/>
        <v>2.2684115790142095E-3</v>
      </c>
      <c r="J81" s="73">
        <f t="shared" si="6"/>
        <v>6.1361600477754553E-2</v>
      </c>
      <c r="K81" s="70">
        <f t="shared" si="7"/>
        <v>411</v>
      </c>
      <c r="L81" s="74">
        <f t="shared" si="9"/>
        <v>7.0758371352328481E-3</v>
      </c>
      <c r="M81" s="26">
        <f t="shared" si="8"/>
        <v>135</v>
      </c>
    </row>
    <row r="82" spans="1:13">
      <c r="A82" s="24">
        <v>80</v>
      </c>
      <c r="B82" s="76" t="s">
        <v>171</v>
      </c>
      <c r="C82" s="19">
        <v>19948</v>
      </c>
      <c r="D82" s="19">
        <v>20806</v>
      </c>
      <c r="E82" s="19">
        <v>21026</v>
      </c>
      <c r="F82" s="19"/>
      <c r="G82" s="19"/>
      <c r="H82" s="19"/>
      <c r="I82" s="73">
        <f t="shared" si="5"/>
        <v>6.7091886144820326E-3</v>
      </c>
      <c r="J82" s="73">
        <f t="shared" si="6"/>
        <v>5.404050531381592E-2</v>
      </c>
      <c r="K82" s="70">
        <f t="shared" si="7"/>
        <v>1078</v>
      </c>
      <c r="L82" s="74">
        <f t="shared" si="9"/>
        <v>1.8559008349832144E-2</v>
      </c>
      <c r="M82" s="26">
        <f t="shared" si="8"/>
        <v>220</v>
      </c>
    </row>
    <row r="83" spans="1:13">
      <c r="A83" s="24">
        <v>81</v>
      </c>
      <c r="B83" s="76" t="s">
        <v>172</v>
      </c>
      <c r="C83" s="19">
        <v>12982</v>
      </c>
      <c r="D83" s="19">
        <v>13150</v>
      </c>
      <c r="E83" s="19">
        <v>13179</v>
      </c>
      <c r="F83" s="19"/>
      <c r="G83" s="19"/>
      <c r="H83" s="19"/>
      <c r="I83" s="73">
        <f t="shared" si="5"/>
        <v>4.2052885356348661E-3</v>
      </c>
      <c r="J83" s="73">
        <f t="shared" si="6"/>
        <v>1.5174857494993067E-2</v>
      </c>
      <c r="K83" s="70">
        <f t="shared" si="7"/>
        <v>197</v>
      </c>
      <c r="L83" s="74">
        <f t="shared" si="9"/>
        <v>3.3915813032624601E-3</v>
      </c>
      <c r="M83" s="26">
        <f t="shared" si="8"/>
        <v>29</v>
      </c>
    </row>
    <row r="84" spans="1:13" s="82" customFormat="1">
      <c r="A84" s="155" t="s">
        <v>173</v>
      </c>
      <c r="B84" s="155"/>
      <c r="C84" s="37">
        <v>3075826</v>
      </c>
      <c r="D84" s="37">
        <v>3112213</v>
      </c>
      <c r="E84" s="37">
        <v>3133911</v>
      </c>
      <c r="F84" s="37"/>
      <c r="G84" s="37"/>
      <c r="H84" s="37"/>
      <c r="I84" s="73">
        <f t="shared" si="5"/>
        <v>1</v>
      </c>
      <c r="J84" s="73">
        <f t="shared" si="6"/>
        <v>1.88843582179226E-2</v>
      </c>
      <c r="K84" s="70">
        <f t="shared" si="7"/>
        <v>58085</v>
      </c>
      <c r="L84" s="74">
        <f t="shared" si="9"/>
        <v>1</v>
      </c>
      <c r="M84" s="84">
        <f t="shared" si="8"/>
        <v>21698</v>
      </c>
    </row>
    <row r="85" spans="1:13">
      <c r="C85" s="107"/>
      <c r="D85" s="106"/>
      <c r="E85" s="108"/>
      <c r="F85" s="112"/>
      <c r="G85" s="112"/>
      <c r="H85" s="112"/>
      <c r="L85" s="8"/>
    </row>
    <row r="86" spans="1:13">
      <c r="E86" s="7"/>
      <c r="F86" s="112"/>
    </row>
    <row r="87" spans="1:13">
      <c r="E87" s="112"/>
      <c r="F87" s="112"/>
    </row>
    <row r="91" spans="1:13">
      <c r="F91" s="148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97"/>
  <sheetViews>
    <sheetView zoomScale="70" zoomScaleNormal="70" workbookViewId="0">
      <pane ySplit="2" topLeftCell="A3" activePane="bottomLeft" state="frozen"/>
      <selection pane="bottomLeft" activeCell="B2" sqref="B2"/>
    </sheetView>
  </sheetViews>
  <sheetFormatPr defaultColWidth="9.109375" defaultRowHeight="14.4"/>
  <cols>
    <col min="1" max="1" width="13.6640625" style="3" bestFit="1" customWidth="1"/>
    <col min="2" max="2" width="34.44140625" style="3" bestFit="1" customWidth="1"/>
    <col min="3" max="3" width="12" style="3" bestFit="1" customWidth="1"/>
    <col min="4" max="8" width="12" style="3" customWidth="1"/>
    <col min="9" max="9" width="17.88671875" style="3" customWidth="1"/>
    <col min="10" max="10" width="27.109375" style="3" customWidth="1"/>
    <col min="11" max="11" width="26.44140625" style="3" customWidth="1"/>
    <col min="12" max="12" width="20.44140625" style="3" customWidth="1"/>
    <col min="13" max="13" width="23.44140625" style="3" customWidth="1"/>
    <col min="14" max="16384" width="9.109375" style="3"/>
  </cols>
  <sheetData>
    <row r="1" spans="1:13" ht="15" thickBot="1">
      <c r="C1" s="151" t="s">
        <v>274</v>
      </c>
      <c r="D1" s="151"/>
      <c r="E1" s="152"/>
      <c r="F1" s="153" t="s">
        <v>273</v>
      </c>
      <c r="G1" s="151"/>
      <c r="H1" s="152"/>
    </row>
    <row r="2" spans="1:13" ht="39.9" customHeight="1">
      <c r="A2" s="68" t="s">
        <v>1</v>
      </c>
      <c r="B2" s="67" t="s">
        <v>90</v>
      </c>
      <c r="C2" s="66">
        <v>43739</v>
      </c>
      <c r="D2" s="66">
        <v>44075</v>
      </c>
      <c r="E2" s="66">
        <v>44105</v>
      </c>
      <c r="F2" s="66">
        <v>43739</v>
      </c>
      <c r="G2" s="66">
        <v>44075</v>
      </c>
      <c r="H2" s="66">
        <v>44105</v>
      </c>
      <c r="I2" s="65" t="s">
        <v>300</v>
      </c>
      <c r="J2" s="65" t="s">
        <v>313</v>
      </c>
      <c r="K2" s="65" t="s">
        <v>314</v>
      </c>
      <c r="L2" s="65" t="s">
        <v>303</v>
      </c>
      <c r="M2" s="69" t="s">
        <v>315</v>
      </c>
    </row>
    <row r="3" spans="1:13">
      <c r="A3" s="20">
        <v>1</v>
      </c>
      <c r="B3" s="72" t="s">
        <v>2</v>
      </c>
      <c r="C3" s="71">
        <v>17544</v>
      </c>
      <c r="D3" s="71">
        <v>17886</v>
      </c>
      <c r="E3" s="71">
        <v>18131</v>
      </c>
      <c r="F3" s="71"/>
      <c r="G3" s="71"/>
      <c r="H3" s="71"/>
      <c r="I3" s="73">
        <f t="shared" ref="I3:I34" si="0">E3/$E$92</f>
        <v>9.2964946508366647E-3</v>
      </c>
      <c r="J3" s="73">
        <f t="shared" ref="J3:J66" si="1">(E3-C3)/C3</f>
        <v>3.3458732330141357E-2</v>
      </c>
      <c r="K3" s="70">
        <f t="shared" ref="K3:K66" si="2">E3-C3</f>
        <v>587</v>
      </c>
      <c r="L3" s="74">
        <f>K3/$K$92</f>
        <v>8.0917524778407295E-3</v>
      </c>
      <c r="M3" s="71">
        <f t="shared" ref="M3:M66" si="3">E3-D3</f>
        <v>245</v>
      </c>
    </row>
    <row r="4" spans="1:13">
      <c r="A4" s="20">
        <v>2</v>
      </c>
      <c r="B4" s="72" t="s">
        <v>3</v>
      </c>
      <c r="C4" s="71">
        <v>3646</v>
      </c>
      <c r="D4" s="71">
        <v>4062</v>
      </c>
      <c r="E4" s="71">
        <v>4313</v>
      </c>
      <c r="F4" s="71"/>
      <c r="G4" s="71"/>
      <c r="H4" s="71"/>
      <c r="I4" s="73">
        <f t="shared" si="0"/>
        <v>2.2114489784931077E-3</v>
      </c>
      <c r="J4" s="73">
        <f t="shared" si="1"/>
        <v>0.18294020844761383</v>
      </c>
      <c r="K4" s="70">
        <f t="shared" si="2"/>
        <v>667</v>
      </c>
      <c r="L4" s="74">
        <f t="shared" ref="L4:L67" si="4">K4/$K$92</f>
        <v>9.1945466826571821E-3</v>
      </c>
      <c r="M4" s="71">
        <f t="shared" si="3"/>
        <v>251</v>
      </c>
    </row>
    <row r="5" spans="1:13">
      <c r="A5" s="20">
        <v>3</v>
      </c>
      <c r="B5" s="72" t="s">
        <v>4</v>
      </c>
      <c r="C5" s="71">
        <v>1174</v>
      </c>
      <c r="D5" s="71">
        <v>1346</v>
      </c>
      <c r="E5" s="71">
        <v>1370</v>
      </c>
      <c r="F5" s="71"/>
      <c r="G5" s="71"/>
      <c r="H5" s="71"/>
      <c r="I5" s="73">
        <f t="shared" si="0"/>
        <v>7.0245423151763442E-4</v>
      </c>
      <c r="J5" s="73">
        <f t="shared" si="1"/>
        <v>0.16695059625212946</v>
      </c>
      <c r="K5" s="70">
        <f t="shared" si="2"/>
        <v>196</v>
      </c>
      <c r="L5" s="74">
        <f t="shared" si="4"/>
        <v>2.7018458018003115E-3</v>
      </c>
      <c r="M5" s="71">
        <f t="shared" si="3"/>
        <v>24</v>
      </c>
    </row>
    <row r="6" spans="1:13">
      <c r="A6" s="20">
        <v>5</v>
      </c>
      <c r="B6" s="72" t="s">
        <v>5</v>
      </c>
      <c r="C6" s="71">
        <v>446</v>
      </c>
      <c r="D6" s="71">
        <v>447</v>
      </c>
      <c r="E6" s="71">
        <v>446</v>
      </c>
      <c r="F6" s="71"/>
      <c r="G6" s="71"/>
      <c r="H6" s="71"/>
      <c r="I6" s="73">
        <f t="shared" si="0"/>
        <v>2.2868218047946348E-4</v>
      </c>
      <c r="J6" s="73">
        <f t="shared" si="1"/>
        <v>0</v>
      </c>
      <c r="K6" s="70">
        <f t="shared" si="2"/>
        <v>0</v>
      </c>
      <c r="L6" s="74">
        <f t="shared" si="4"/>
        <v>0</v>
      </c>
      <c r="M6" s="71">
        <f t="shared" si="3"/>
        <v>-1</v>
      </c>
    </row>
    <row r="7" spans="1:13" ht="15.75" customHeight="1">
      <c r="A7" s="20">
        <v>6</v>
      </c>
      <c r="B7" s="72" t="s">
        <v>6</v>
      </c>
      <c r="C7" s="71">
        <v>35</v>
      </c>
      <c r="D7" s="71">
        <v>34</v>
      </c>
      <c r="E7" s="71">
        <v>33</v>
      </c>
      <c r="F7" s="71"/>
      <c r="G7" s="71"/>
      <c r="H7" s="71"/>
      <c r="I7" s="73">
        <f t="shared" si="0"/>
        <v>1.6920430394220393E-5</v>
      </c>
      <c r="J7" s="73">
        <f t="shared" si="1"/>
        <v>-5.7142857142857141E-2</v>
      </c>
      <c r="K7" s="70">
        <f t="shared" si="2"/>
        <v>-2</v>
      </c>
      <c r="L7" s="74">
        <f t="shared" si="4"/>
        <v>-2.7569855120411343E-5</v>
      </c>
      <c r="M7" s="71">
        <f t="shared" si="3"/>
        <v>-1</v>
      </c>
    </row>
    <row r="8" spans="1:13">
      <c r="A8" s="20">
        <v>7</v>
      </c>
      <c r="B8" s="72" t="s">
        <v>7</v>
      </c>
      <c r="C8" s="71">
        <v>794</v>
      </c>
      <c r="D8" s="71">
        <v>782</v>
      </c>
      <c r="E8" s="71">
        <v>798</v>
      </c>
      <c r="F8" s="71"/>
      <c r="G8" s="71"/>
      <c r="H8" s="71"/>
      <c r="I8" s="73">
        <f t="shared" si="0"/>
        <v>4.0916677135114765E-4</v>
      </c>
      <c r="J8" s="73">
        <f t="shared" si="1"/>
        <v>5.0377833753148613E-3</v>
      </c>
      <c r="K8" s="70">
        <f t="shared" si="2"/>
        <v>4</v>
      </c>
      <c r="L8" s="74">
        <f t="shared" si="4"/>
        <v>5.5139710240822686E-5</v>
      </c>
      <c r="M8" s="71">
        <f t="shared" si="3"/>
        <v>16</v>
      </c>
    </row>
    <row r="9" spans="1:13">
      <c r="A9" s="20">
        <v>8</v>
      </c>
      <c r="B9" s="72" t="s">
        <v>291</v>
      </c>
      <c r="C9" s="71">
        <v>4990</v>
      </c>
      <c r="D9" s="71">
        <v>4962</v>
      </c>
      <c r="E9" s="71">
        <v>4983</v>
      </c>
      <c r="F9" s="71"/>
      <c r="G9" s="71"/>
      <c r="H9" s="71"/>
      <c r="I9" s="73">
        <f t="shared" si="0"/>
        <v>2.5549849895272789E-3</v>
      </c>
      <c r="J9" s="73">
        <f t="shared" si="1"/>
        <v>-1.4028056112224449E-3</v>
      </c>
      <c r="K9" s="70">
        <f t="shared" si="2"/>
        <v>-7</v>
      </c>
      <c r="L9" s="74">
        <f t="shared" si="4"/>
        <v>-9.6494492921439697E-5</v>
      </c>
      <c r="M9" s="71">
        <f t="shared" si="3"/>
        <v>21</v>
      </c>
    </row>
    <row r="10" spans="1:13">
      <c r="A10" s="20">
        <v>9</v>
      </c>
      <c r="B10" s="72" t="s">
        <v>8</v>
      </c>
      <c r="C10" s="71">
        <v>625</v>
      </c>
      <c r="D10" s="71">
        <v>664</v>
      </c>
      <c r="E10" s="71">
        <v>658</v>
      </c>
      <c r="F10" s="71"/>
      <c r="G10" s="71"/>
      <c r="H10" s="71"/>
      <c r="I10" s="73">
        <f t="shared" si="0"/>
        <v>3.3738312725445509E-4</v>
      </c>
      <c r="J10" s="73">
        <f t="shared" si="1"/>
        <v>5.28E-2</v>
      </c>
      <c r="K10" s="70">
        <f t="shared" si="2"/>
        <v>33</v>
      </c>
      <c r="L10" s="74">
        <f t="shared" si="4"/>
        <v>4.5490260948678713E-4</v>
      </c>
      <c r="M10" s="71">
        <f t="shared" si="3"/>
        <v>-6</v>
      </c>
    </row>
    <row r="11" spans="1:13">
      <c r="A11" s="75">
        <v>10</v>
      </c>
      <c r="B11" s="72" t="s">
        <v>9</v>
      </c>
      <c r="C11" s="70">
        <v>44407</v>
      </c>
      <c r="D11" s="70">
        <v>45339</v>
      </c>
      <c r="E11" s="71">
        <v>45512</v>
      </c>
      <c r="F11" s="71"/>
      <c r="G11" s="71"/>
      <c r="H11" s="71"/>
      <c r="I11" s="73">
        <f t="shared" si="0"/>
        <v>2.33358372152048E-2</v>
      </c>
      <c r="J11" s="73">
        <f t="shared" si="1"/>
        <v>2.4883464318688497E-2</v>
      </c>
      <c r="K11" s="70">
        <f t="shared" si="2"/>
        <v>1105</v>
      </c>
      <c r="L11" s="74">
        <f t="shared" si="4"/>
        <v>1.5232344954027267E-2</v>
      </c>
      <c r="M11" s="71">
        <f t="shared" si="3"/>
        <v>173</v>
      </c>
    </row>
    <row r="12" spans="1:13">
      <c r="A12" s="75">
        <v>11</v>
      </c>
      <c r="B12" s="72" t="s">
        <v>10</v>
      </c>
      <c r="C12" s="70">
        <v>685</v>
      </c>
      <c r="D12" s="70">
        <v>709</v>
      </c>
      <c r="E12" s="71">
        <v>706</v>
      </c>
      <c r="F12" s="71"/>
      <c r="G12" s="71"/>
      <c r="H12" s="71"/>
      <c r="I12" s="73">
        <f t="shared" si="0"/>
        <v>3.619946623733211E-4</v>
      </c>
      <c r="J12" s="73">
        <f t="shared" si="1"/>
        <v>3.0656934306569343E-2</v>
      </c>
      <c r="K12" s="70">
        <f t="shared" si="2"/>
        <v>21</v>
      </c>
      <c r="L12" s="74">
        <f t="shared" si="4"/>
        <v>2.8948347876431909E-4</v>
      </c>
      <c r="M12" s="71">
        <f t="shared" si="3"/>
        <v>-3</v>
      </c>
    </row>
    <row r="13" spans="1:13">
      <c r="A13" s="75">
        <v>12</v>
      </c>
      <c r="B13" s="72" t="s">
        <v>11</v>
      </c>
      <c r="C13" s="70">
        <v>75</v>
      </c>
      <c r="D13" s="70">
        <v>83</v>
      </c>
      <c r="E13" s="71">
        <v>84</v>
      </c>
      <c r="F13" s="71"/>
      <c r="G13" s="71"/>
      <c r="H13" s="71"/>
      <c r="I13" s="73">
        <f t="shared" si="0"/>
        <v>4.3070186458015544E-5</v>
      </c>
      <c r="J13" s="73">
        <f t="shared" si="1"/>
        <v>0.12</v>
      </c>
      <c r="K13" s="70">
        <f t="shared" si="2"/>
        <v>9</v>
      </c>
      <c r="L13" s="74">
        <f t="shared" si="4"/>
        <v>1.2406434804185105E-4</v>
      </c>
      <c r="M13" s="71">
        <f t="shared" si="3"/>
        <v>1</v>
      </c>
    </row>
    <row r="14" spans="1:13">
      <c r="A14" s="75">
        <v>13</v>
      </c>
      <c r="B14" s="72" t="s">
        <v>12</v>
      </c>
      <c r="C14" s="70">
        <v>16911</v>
      </c>
      <c r="D14" s="70">
        <v>17388</v>
      </c>
      <c r="E14" s="71">
        <v>17447</v>
      </c>
      <c r="F14" s="71"/>
      <c r="G14" s="71"/>
      <c r="H14" s="71"/>
      <c r="I14" s="73">
        <f t="shared" si="0"/>
        <v>8.9457802753928235E-3</v>
      </c>
      <c r="J14" s="73">
        <f t="shared" si="1"/>
        <v>3.1695346224351016E-2</v>
      </c>
      <c r="K14" s="70">
        <f t="shared" si="2"/>
        <v>536</v>
      </c>
      <c r="L14" s="74">
        <f t="shared" si="4"/>
        <v>7.3887211722702397E-3</v>
      </c>
      <c r="M14" s="71">
        <f t="shared" si="3"/>
        <v>59</v>
      </c>
    </row>
    <row r="15" spans="1:13">
      <c r="A15" s="75">
        <v>14</v>
      </c>
      <c r="B15" s="72" t="s">
        <v>13</v>
      </c>
      <c r="C15" s="70">
        <v>34284</v>
      </c>
      <c r="D15" s="70">
        <v>35497</v>
      </c>
      <c r="E15" s="71">
        <v>35683</v>
      </c>
      <c r="F15" s="71"/>
      <c r="G15" s="71"/>
      <c r="H15" s="71"/>
      <c r="I15" s="73">
        <f t="shared" si="0"/>
        <v>1.8296112659302005E-2</v>
      </c>
      <c r="J15" s="73">
        <f t="shared" si="1"/>
        <v>4.0806206977015515E-2</v>
      </c>
      <c r="K15" s="70">
        <f t="shared" si="2"/>
        <v>1399</v>
      </c>
      <c r="L15" s="74">
        <f t="shared" si="4"/>
        <v>1.9285113656727734E-2</v>
      </c>
      <c r="M15" s="71">
        <f t="shared" si="3"/>
        <v>186</v>
      </c>
    </row>
    <row r="16" spans="1:13">
      <c r="A16" s="75">
        <v>15</v>
      </c>
      <c r="B16" s="72" t="s">
        <v>14</v>
      </c>
      <c r="C16" s="70">
        <v>6431</v>
      </c>
      <c r="D16" s="70">
        <v>6488</v>
      </c>
      <c r="E16" s="71">
        <v>6510</v>
      </c>
      <c r="F16" s="71"/>
      <c r="G16" s="71"/>
      <c r="H16" s="71"/>
      <c r="I16" s="73">
        <f t="shared" si="0"/>
        <v>3.3379394504962044E-3</v>
      </c>
      <c r="J16" s="73">
        <f t="shared" si="1"/>
        <v>1.2284248172912455E-2</v>
      </c>
      <c r="K16" s="70">
        <f t="shared" si="2"/>
        <v>79</v>
      </c>
      <c r="L16" s="74">
        <f t="shared" si="4"/>
        <v>1.0890092772562481E-3</v>
      </c>
      <c r="M16" s="71">
        <f t="shared" si="3"/>
        <v>22</v>
      </c>
    </row>
    <row r="17" spans="1:13">
      <c r="A17" s="75">
        <v>16</v>
      </c>
      <c r="B17" s="72" t="s">
        <v>15</v>
      </c>
      <c r="C17" s="70">
        <v>10100</v>
      </c>
      <c r="D17" s="70">
        <v>10406</v>
      </c>
      <c r="E17" s="71">
        <v>10459</v>
      </c>
      <c r="F17" s="71"/>
      <c r="G17" s="71"/>
      <c r="H17" s="71"/>
      <c r="I17" s="73">
        <f t="shared" si="0"/>
        <v>5.3627509543379111E-3</v>
      </c>
      <c r="J17" s="73">
        <f t="shared" si="1"/>
        <v>3.5544554455445541E-2</v>
      </c>
      <c r="K17" s="70">
        <f t="shared" si="2"/>
        <v>359</v>
      </c>
      <c r="L17" s="74">
        <f t="shared" si="4"/>
        <v>4.9487889941138364E-3</v>
      </c>
      <c r="M17" s="71">
        <f t="shared" si="3"/>
        <v>53</v>
      </c>
    </row>
    <row r="18" spans="1:13">
      <c r="A18" s="75">
        <v>17</v>
      </c>
      <c r="B18" s="72" t="s">
        <v>16</v>
      </c>
      <c r="C18" s="70">
        <v>2818</v>
      </c>
      <c r="D18" s="70">
        <v>3034</v>
      </c>
      <c r="E18" s="71">
        <v>3041</v>
      </c>
      <c r="F18" s="71"/>
      <c r="G18" s="71"/>
      <c r="H18" s="71"/>
      <c r="I18" s="73">
        <f t="shared" si="0"/>
        <v>1.5592432978431578E-3</v>
      </c>
      <c r="J18" s="73">
        <f t="shared" si="1"/>
        <v>7.9134137686302342E-2</v>
      </c>
      <c r="K18" s="70">
        <f t="shared" si="2"/>
        <v>223</v>
      </c>
      <c r="L18" s="74">
        <f t="shared" si="4"/>
        <v>3.0740388459258648E-3</v>
      </c>
      <c r="M18" s="71">
        <f t="shared" si="3"/>
        <v>7</v>
      </c>
    </row>
    <row r="19" spans="1:13">
      <c r="A19" s="75">
        <v>18</v>
      </c>
      <c r="B19" s="72" t="s">
        <v>17</v>
      </c>
      <c r="C19" s="70">
        <v>7330</v>
      </c>
      <c r="D19" s="70">
        <v>7208</v>
      </c>
      <c r="E19" s="71">
        <v>7226</v>
      </c>
      <c r="F19" s="71"/>
      <c r="G19" s="71"/>
      <c r="H19" s="71"/>
      <c r="I19" s="73">
        <f t="shared" si="0"/>
        <v>3.7050615160192893E-3</v>
      </c>
      <c r="J19" s="73">
        <f t="shared" si="1"/>
        <v>-1.4188267394270123E-2</v>
      </c>
      <c r="K19" s="70">
        <f t="shared" si="2"/>
        <v>-104</v>
      </c>
      <c r="L19" s="74">
        <f t="shared" si="4"/>
        <v>-1.4336324662613897E-3</v>
      </c>
      <c r="M19" s="71">
        <f t="shared" si="3"/>
        <v>18</v>
      </c>
    </row>
    <row r="20" spans="1:13">
      <c r="A20" s="75">
        <v>19</v>
      </c>
      <c r="B20" s="72" t="s">
        <v>18</v>
      </c>
      <c r="C20" s="70">
        <v>255</v>
      </c>
      <c r="D20" s="70">
        <v>253</v>
      </c>
      <c r="E20" s="71">
        <v>257</v>
      </c>
      <c r="F20" s="71"/>
      <c r="G20" s="71"/>
      <c r="H20" s="71"/>
      <c r="I20" s="73">
        <f t="shared" si="0"/>
        <v>1.3177426094892851E-4</v>
      </c>
      <c r="J20" s="73">
        <f t="shared" si="1"/>
        <v>7.8431372549019607E-3</v>
      </c>
      <c r="K20" s="70">
        <f t="shared" si="2"/>
        <v>2</v>
      </c>
      <c r="L20" s="74">
        <f t="shared" si="4"/>
        <v>2.7569855120411343E-5</v>
      </c>
      <c r="M20" s="71">
        <f t="shared" si="3"/>
        <v>4</v>
      </c>
    </row>
    <row r="21" spans="1:13">
      <c r="A21" s="75">
        <v>20</v>
      </c>
      <c r="B21" s="72" t="s">
        <v>19</v>
      </c>
      <c r="C21" s="70">
        <v>5054</v>
      </c>
      <c r="D21" s="70">
        <v>5579</v>
      </c>
      <c r="E21" s="71">
        <v>5622</v>
      </c>
      <c r="F21" s="71"/>
      <c r="G21" s="71"/>
      <c r="H21" s="71"/>
      <c r="I21" s="73">
        <f t="shared" si="0"/>
        <v>2.882626050797183E-3</v>
      </c>
      <c r="J21" s="73">
        <f t="shared" si="1"/>
        <v>0.11238622872971904</v>
      </c>
      <c r="K21" s="70">
        <f t="shared" si="2"/>
        <v>568</v>
      </c>
      <c r="L21" s="74">
        <f t="shared" si="4"/>
        <v>7.8298388541968213E-3</v>
      </c>
      <c r="M21" s="71">
        <f t="shared" si="3"/>
        <v>43</v>
      </c>
    </row>
    <row r="22" spans="1:13">
      <c r="A22" s="75">
        <v>21</v>
      </c>
      <c r="B22" s="72" t="s">
        <v>20</v>
      </c>
      <c r="C22" s="70">
        <v>494</v>
      </c>
      <c r="D22" s="70">
        <v>609</v>
      </c>
      <c r="E22" s="71">
        <v>617</v>
      </c>
      <c r="F22" s="71"/>
      <c r="G22" s="71"/>
      <c r="H22" s="71"/>
      <c r="I22" s="73">
        <f t="shared" si="0"/>
        <v>3.1636077434042366E-4</v>
      </c>
      <c r="J22" s="73">
        <f t="shared" si="1"/>
        <v>0.24898785425101214</v>
      </c>
      <c r="K22" s="70">
        <f t="shared" si="2"/>
        <v>123</v>
      </c>
      <c r="L22" s="74">
        <f t="shared" si="4"/>
        <v>1.6955460899052976E-3</v>
      </c>
      <c r="M22" s="71">
        <f t="shared" si="3"/>
        <v>8</v>
      </c>
    </row>
    <row r="23" spans="1:13">
      <c r="A23" s="75">
        <v>22</v>
      </c>
      <c r="B23" s="72" t="s">
        <v>21</v>
      </c>
      <c r="C23" s="70">
        <v>13391</v>
      </c>
      <c r="D23" s="70">
        <v>13759</v>
      </c>
      <c r="E23" s="71">
        <v>13842</v>
      </c>
      <c r="F23" s="71"/>
      <c r="G23" s="71"/>
      <c r="H23" s="71"/>
      <c r="I23" s="73">
        <f t="shared" si="0"/>
        <v>7.0973514399029899E-3</v>
      </c>
      <c r="J23" s="73">
        <f t="shared" si="1"/>
        <v>3.3679336868045702E-2</v>
      </c>
      <c r="K23" s="70">
        <f t="shared" si="2"/>
        <v>451</v>
      </c>
      <c r="L23" s="74">
        <f t="shared" si="4"/>
        <v>6.2170023296527575E-3</v>
      </c>
      <c r="M23" s="71">
        <f t="shared" si="3"/>
        <v>83</v>
      </c>
    </row>
    <row r="24" spans="1:13">
      <c r="A24" s="75">
        <v>23</v>
      </c>
      <c r="B24" s="72" t="s">
        <v>22</v>
      </c>
      <c r="C24" s="70">
        <v>13795</v>
      </c>
      <c r="D24" s="70">
        <v>13896</v>
      </c>
      <c r="E24" s="71">
        <v>13949</v>
      </c>
      <c r="F24" s="71"/>
      <c r="G24" s="71"/>
      <c r="H24" s="71"/>
      <c r="I24" s="73">
        <f t="shared" si="0"/>
        <v>7.1522146536054619E-3</v>
      </c>
      <c r="J24" s="73">
        <f t="shared" si="1"/>
        <v>1.1163465023559261E-2</v>
      </c>
      <c r="K24" s="70">
        <f t="shared" si="2"/>
        <v>154</v>
      </c>
      <c r="L24" s="74">
        <f t="shared" si="4"/>
        <v>2.1228788442716733E-3</v>
      </c>
      <c r="M24" s="71">
        <f t="shared" si="3"/>
        <v>53</v>
      </c>
    </row>
    <row r="25" spans="1:13">
      <c r="A25" s="75">
        <v>24</v>
      </c>
      <c r="B25" s="72" t="s">
        <v>23</v>
      </c>
      <c r="C25" s="70">
        <v>6589</v>
      </c>
      <c r="D25" s="70">
        <v>6696</v>
      </c>
      <c r="E25" s="71">
        <v>6718</v>
      </c>
      <c r="F25" s="71"/>
      <c r="G25" s="71"/>
      <c r="H25" s="71"/>
      <c r="I25" s="73">
        <f t="shared" si="0"/>
        <v>3.4445894360112905E-3</v>
      </c>
      <c r="J25" s="73">
        <f t="shared" si="1"/>
        <v>1.9578084686598878E-2</v>
      </c>
      <c r="K25" s="70">
        <f t="shared" si="2"/>
        <v>129</v>
      </c>
      <c r="L25" s="74">
        <f t="shared" si="4"/>
        <v>1.7782556552665316E-3</v>
      </c>
      <c r="M25" s="71">
        <f t="shared" si="3"/>
        <v>22</v>
      </c>
    </row>
    <row r="26" spans="1:13">
      <c r="A26" s="75">
        <v>25</v>
      </c>
      <c r="B26" s="72" t="s">
        <v>24</v>
      </c>
      <c r="C26" s="70">
        <v>34941</v>
      </c>
      <c r="D26" s="70">
        <v>35737</v>
      </c>
      <c r="E26" s="71">
        <v>35938</v>
      </c>
      <c r="F26" s="71"/>
      <c r="G26" s="71"/>
      <c r="H26" s="71"/>
      <c r="I26" s="73">
        <f t="shared" si="0"/>
        <v>1.8426861439620981E-2</v>
      </c>
      <c r="J26" s="73">
        <f t="shared" si="1"/>
        <v>2.8533814143842477E-2</v>
      </c>
      <c r="K26" s="70">
        <f t="shared" si="2"/>
        <v>997</v>
      </c>
      <c r="L26" s="74">
        <f t="shared" si="4"/>
        <v>1.3743572777525054E-2</v>
      </c>
      <c r="M26" s="71">
        <f t="shared" si="3"/>
        <v>201</v>
      </c>
    </row>
    <row r="27" spans="1:13">
      <c r="A27" s="75">
        <v>26</v>
      </c>
      <c r="B27" s="72" t="s">
        <v>25</v>
      </c>
      <c r="C27" s="70">
        <v>1918</v>
      </c>
      <c r="D27" s="70">
        <v>2088</v>
      </c>
      <c r="E27" s="71">
        <v>2134</v>
      </c>
      <c r="F27" s="71"/>
      <c r="G27" s="71"/>
      <c r="H27" s="71"/>
      <c r="I27" s="73">
        <f t="shared" si="0"/>
        <v>1.0941878321595853E-3</v>
      </c>
      <c r="J27" s="73">
        <f t="shared" si="1"/>
        <v>0.11261730969760167</v>
      </c>
      <c r="K27" s="70">
        <f t="shared" si="2"/>
        <v>216</v>
      </c>
      <c r="L27" s="74">
        <f t="shared" si="4"/>
        <v>2.9775443530044251E-3</v>
      </c>
      <c r="M27" s="71">
        <f t="shared" si="3"/>
        <v>46</v>
      </c>
    </row>
    <row r="28" spans="1:13">
      <c r="A28" s="75">
        <v>27</v>
      </c>
      <c r="B28" s="72" t="s">
        <v>26</v>
      </c>
      <c r="C28" s="70">
        <v>6449</v>
      </c>
      <c r="D28" s="70">
        <v>6830</v>
      </c>
      <c r="E28" s="71">
        <v>6893</v>
      </c>
      <c r="F28" s="71"/>
      <c r="G28" s="71"/>
      <c r="H28" s="71"/>
      <c r="I28" s="73">
        <f t="shared" si="0"/>
        <v>3.5343189911321562E-3</v>
      </c>
      <c r="J28" s="73">
        <f t="shared" si="1"/>
        <v>6.8847883392774076E-2</v>
      </c>
      <c r="K28" s="70">
        <f t="shared" si="2"/>
        <v>444</v>
      </c>
      <c r="L28" s="74">
        <f t="shared" si="4"/>
        <v>6.1205078367313178E-3</v>
      </c>
      <c r="M28" s="71">
        <f t="shared" si="3"/>
        <v>63</v>
      </c>
    </row>
    <row r="29" spans="1:13">
      <c r="A29" s="75">
        <v>28</v>
      </c>
      <c r="B29" s="72" t="s">
        <v>27</v>
      </c>
      <c r="C29" s="70">
        <v>12247</v>
      </c>
      <c r="D29" s="70">
        <v>13167</v>
      </c>
      <c r="E29" s="71">
        <v>13299</v>
      </c>
      <c r="F29" s="71"/>
      <c r="G29" s="71"/>
      <c r="H29" s="71"/>
      <c r="I29" s="73">
        <f t="shared" si="0"/>
        <v>6.8189334488708174E-3</v>
      </c>
      <c r="J29" s="73">
        <f t="shared" si="1"/>
        <v>8.5898587409161425E-2</v>
      </c>
      <c r="K29" s="70">
        <f t="shared" si="2"/>
        <v>1052</v>
      </c>
      <c r="L29" s="74">
        <f t="shared" si="4"/>
        <v>1.4501743793336366E-2</v>
      </c>
      <c r="M29" s="71">
        <f t="shared" si="3"/>
        <v>132</v>
      </c>
    </row>
    <row r="30" spans="1:13">
      <c r="A30" s="75">
        <v>29</v>
      </c>
      <c r="B30" s="72" t="s">
        <v>28</v>
      </c>
      <c r="C30" s="70">
        <v>3879</v>
      </c>
      <c r="D30" s="70">
        <v>4155</v>
      </c>
      <c r="E30" s="71">
        <v>4180</v>
      </c>
      <c r="F30" s="71"/>
      <c r="G30" s="71"/>
      <c r="H30" s="71"/>
      <c r="I30" s="73">
        <f t="shared" si="0"/>
        <v>2.1432545166012494E-3</v>
      </c>
      <c r="J30" s="73">
        <f t="shared" si="1"/>
        <v>7.7597318896622844E-2</v>
      </c>
      <c r="K30" s="70">
        <f t="shared" si="2"/>
        <v>301</v>
      </c>
      <c r="L30" s="74">
        <f t="shared" si="4"/>
        <v>4.149263195621907E-3</v>
      </c>
      <c r="M30" s="71">
        <f t="shared" si="3"/>
        <v>25</v>
      </c>
    </row>
    <row r="31" spans="1:13">
      <c r="A31" s="75">
        <v>30</v>
      </c>
      <c r="B31" s="72" t="s">
        <v>29</v>
      </c>
      <c r="C31" s="70">
        <v>1206</v>
      </c>
      <c r="D31" s="70">
        <v>1363</v>
      </c>
      <c r="E31" s="71">
        <v>1375</v>
      </c>
      <c r="F31" s="71"/>
      <c r="G31" s="71"/>
      <c r="H31" s="71"/>
      <c r="I31" s="73">
        <f t="shared" si="0"/>
        <v>7.0501793309251629E-4</v>
      </c>
      <c r="J31" s="73">
        <f t="shared" si="1"/>
        <v>0.14013266998341625</v>
      </c>
      <c r="K31" s="70">
        <f t="shared" si="2"/>
        <v>169</v>
      </c>
      <c r="L31" s="74">
        <f t="shared" si="4"/>
        <v>2.3296527576747586E-3</v>
      </c>
      <c r="M31" s="71">
        <f t="shared" si="3"/>
        <v>12</v>
      </c>
    </row>
    <row r="32" spans="1:13">
      <c r="A32" s="75">
        <v>31</v>
      </c>
      <c r="B32" s="72" t="s">
        <v>30</v>
      </c>
      <c r="C32" s="70">
        <v>21490</v>
      </c>
      <c r="D32" s="70">
        <v>22497</v>
      </c>
      <c r="E32" s="71">
        <v>22731</v>
      </c>
      <c r="F32" s="71"/>
      <c r="G32" s="71"/>
      <c r="H32" s="71"/>
      <c r="I32" s="73">
        <f t="shared" si="0"/>
        <v>1.1655100099727991E-2</v>
      </c>
      <c r="J32" s="73">
        <f t="shared" si="1"/>
        <v>5.7747789669613775E-2</v>
      </c>
      <c r="K32" s="70">
        <f t="shared" si="2"/>
        <v>1241</v>
      </c>
      <c r="L32" s="74">
        <f t="shared" si="4"/>
        <v>1.7107095102215239E-2</v>
      </c>
      <c r="M32" s="71">
        <f t="shared" si="3"/>
        <v>234</v>
      </c>
    </row>
    <row r="33" spans="1:13">
      <c r="A33" s="75">
        <v>32</v>
      </c>
      <c r="B33" s="72" t="s">
        <v>31</v>
      </c>
      <c r="C33" s="70">
        <v>7237</v>
      </c>
      <c r="D33" s="70">
        <v>7899</v>
      </c>
      <c r="E33" s="71">
        <v>7974</v>
      </c>
      <c r="F33" s="71"/>
      <c r="G33" s="71"/>
      <c r="H33" s="71"/>
      <c r="I33" s="73">
        <f t="shared" si="0"/>
        <v>4.0885912716216184E-3</v>
      </c>
      <c r="J33" s="73">
        <f t="shared" si="1"/>
        <v>0.10183777808484179</v>
      </c>
      <c r="K33" s="70">
        <f t="shared" si="2"/>
        <v>737</v>
      </c>
      <c r="L33" s="74">
        <f t="shared" si="4"/>
        <v>1.0159491611871579E-2</v>
      </c>
      <c r="M33" s="71">
        <f t="shared" si="3"/>
        <v>75</v>
      </c>
    </row>
    <row r="34" spans="1:13">
      <c r="A34" s="75">
        <v>33</v>
      </c>
      <c r="B34" s="72" t="s">
        <v>32</v>
      </c>
      <c r="C34" s="70">
        <v>18856</v>
      </c>
      <c r="D34" s="70">
        <v>19306</v>
      </c>
      <c r="E34" s="71">
        <v>19446</v>
      </c>
      <c r="F34" s="71"/>
      <c r="G34" s="71"/>
      <c r="H34" s="71"/>
      <c r="I34" s="73">
        <f t="shared" si="0"/>
        <v>9.9707481650305983E-3</v>
      </c>
      <c r="J34" s="73">
        <f t="shared" si="1"/>
        <v>3.1289775137887145E-2</v>
      </c>
      <c r="K34" s="70">
        <f t="shared" si="2"/>
        <v>590</v>
      </c>
      <c r="L34" s="74">
        <f t="shared" si="4"/>
        <v>8.1331072605213463E-3</v>
      </c>
      <c r="M34" s="71">
        <f t="shared" si="3"/>
        <v>140</v>
      </c>
    </row>
    <row r="35" spans="1:13">
      <c r="A35" s="75">
        <v>35</v>
      </c>
      <c r="B35" s="72" t="s">
        <v>33</v>
      </c>
      <c r="C35" s="71">
        <v>12803</v>
      </c>
      <c r="D35" s="71">
        <v>10373</v>
      </c>
      <c r="E35" s="71">
        <v>10330</v>
      </c>
      <c r="F35" s="71"/>
      <c r="G35" s="71"/>
      <c r="H35" s="71"/>
      <c r="I35" s="73">
        <f t="shared" ref="I35:I66" si="5">E35/$E$92</f>
        <v>5.2966074537059591E-3</v>
      </c>
      <c r="J35" s="73">
        <f t="shared" si="1"/>
        <v>-0.19315785362805593</v>
      </c>
      <c r="K35" s="70">
        <f t="shared" si="2"/>
        <v>-2473</v>
      </c>
      <c r="L35" s="74">
        <f t="shared" si="4"/>
        <v>-3.4090125856388626E-2</v>
      </c>
      <c r="M35" s="71">
        <f t="shared" si="3"/>
        <v>-43</v>
      </c>
    </row>
    <row r="36" spans="1:13">
      <c r="A36" s="75">
        <v>36</v>
      </c>
      <c r="B36" s="72" t="s">
        <v>34</v>
      </c>
      <c r="C36" s="71">
        <v>824</v>
      </c>
      <c r="D36" s="71">
        <v>808</v>
      </c>
      <c r="E36" s="71">
        <v>773</v>
      </c>
      <c r="F36" s="71"/>
      <c r="G36" s="71"/>
      <c r="H36" s="71"/>
      <c r="I36" s="73">
        <f t="shared" si="5"/>
        <v>3.9634826347673824E-4</v>
      </c>
      <c r="J36" s="73">
        <f t="shared" si="1"/>
        <v>-6.1893203883495146E-2</v>
      </c>
      <c r="K36" s="70">
        <f t="shared" si="2"/>
        <v>-51</v>
      </c>
      <c r="L36" s="74">
        <f t="shared" si="4"/>
        <v>-7.0303130557048928E-4</v>
      </c>
      <c r="M36" s="71">
        <f t="shared" si="3"/>
        <v>-35</v>
      </c>
    </row>
    <row r="37" spans="1:13">
      <c r="A37" s="75">
        <v>37</v>
      </c>
      <c r="B37" s="72" t="s">
        <v>35</v>
      </c>
      <c r="C37" s="71">
        <v>527</v>
      </c>
      <c r="D37" s="71">
        <v>544</v>
      </c>
      <c r="E37" s="71">
        <v>540</v>
      </c>
      <c r="F37" s="71"/>
      <c r="G37" s="71"/>
      <c r="H37" s="71"/>
      <c r="I37" s="73">
        <f t="shared" si="5"/>
        <v>2.7687977008724278E-4</v>
      </c>
      <c r="J37" s="73">
        <f t="shared" si="1"/>
        <v>2.4667931688804556E-2</v>
      </c>
      <c r="K37" s="70">
        <f t="shared" si="2"/>
        <v>13</v>
      </c>
      <c r="L37" s="74">
        <f t="shared" si="4"/>
        <v>1.7920405828267372E-4</v>
      </c>
      <c r="M37" s="71">
        <f t="shared" si="3"/>
        <v>-4</v>
      </c>
    </row>
    <row r="38" spans="1:13">
      <c r="A38" s="75">
        <v>38</v>
      </c>
      <c r="B38" s="72" t="s">
        <v>36</v>
      </c>
      <c r="C38" s="71">
        <v>3864</v>
      </c>
      <c r="D38" s="71">
        <v>3999</v>
      </c>
      <c r="E38" s="71">
        <v>4017</v>
      </c>
      <c r="F38" s="71"/>
      <c r="G38" s="71"/>
      <c r="H38" s="71"/>
      <c r="I38" s="73">
        <f t="shared" si="5"/>
        <v>2.0596778452601004E-3</v>
      </c>
      <c r="J38" s="73">
        <f t="shared" si="1"/>
        <v>3.9596273291925464E-2</v>
      </c>
      <c r="K38" s="70">
        <f t="shared" si="2"/>
        <v>153</v>
      </c>
      <c r="L38" s="74">
        <f t="shared" si="4"/>
        <v>2.1090939167114678E-3</v>
      </c>
      <c r="M38" s="71">
        <f t="shared" si="3"/>
        <v>18</v>
      </c>
    </row>
    <row r="39" spans="1:13">
      <c r="A39" s="75">
        <v>39</v>
      </c>
      <c r="B39" s="72" t="s">
        <v>37</v>
      </c>
      <c r="C39" s="71">
        <v>109</v>
      </c>
      <c r="D39" s="71">
        <v>97</v>
      </c>
      <c r="E39" s="71">
        <v>98</v>
      </c>
      <c r="F39" s="71"/>
      <c r="G39" s="71"/>
      <c r="H39" s="71"/>
      <c r="I39" s="73">
        <f t="shared" si="5"/>
        <v>5.0248550867684798E-5</v>
      </c>
      <c r="J39" s="73">
        <f t="shared" si="1"/>
        <v>-0.10091743119266056</v>
      </c>
      <c r="K39" s="70">
        <f t="shared" si="2"/>
        <v>-11</v>
      </c>
      <c r="L39" s="74">
        <f t="shared" si="4"/>
        <v>-1.516342031622624E-4</v>
      </c>
      <c r="M39" s="71">
        <f t="shared" si="3"/>
        <v>1</v>
      </c>
    </row>
    <row r="40" spans="1:13">
      <c r="A40" s="75">
        <v>41</v>
      </c>
      <c r="B40" s="72" t="s">
        <v>38</v>
      </c>
      <c r="C40" s="71">
        <v>91221</v>
      </c>
      <c r="D40" s="71">
        <v>103818</v>
      </c>
      <c r="E40" s="71">
        <v>106974</v>
      </c>
      <c r="F40" s="71"/>
      <c r="G40" s="71"/>
      <c r="H40" s="71"/>
      <c r="I40" s="73">
        <f t="shared" si="5"/>
        <v>5.4849882454282795E-2</v>
      </c>
      <c r="J40" s="73">
        <f t="shared" si="1"/>
        <v>0.17269049889828</v>
      </c>
      <c r="K40" s="70">
        <f t="shared" si="2"/>
        <v>15753</v>
      </c>
      <c r="L40" s="74">
        <f t="shared" si="4"/>
        <v>0.21715396385591992</v>
      </c>
      <c r="M40" s="71">
        <f t="shared" si="3"/>
        <v>3156</v>
      </c>
    </row>
    <row r="41" spans="1:13">
      <c r="A41" s="75">
        <v>42</v>
      </c>
      <c r="B41" s="72" t="s">
        <v>39</v>
      </c>
      <c r="C41" s="71">
        <v>12614</v>
      </c>
      <c r="D41" s="71">
        <v>12594</v>
      </c>
      <c r="E41" s="71">
        <v>12613</v>
      </c>
      <c r="F41" s="71"/>
      <c r="G41" s="71"/>
      <c r="H41" s="71"/>
      <c r="I41" s="73">
        <f t="shared" si="5"/>
        <v>6.4671935927970237E-3</v>
      </c>
      <c r="J41" s="73">
        <f t="shared" si="1"/>
        <v>-7.9276993816394486E-5</v>
      </c>
      <c r="K41" s="70">
        <f t="shared" si="2"/>
        <v>-1</v>
      </c>
      <c r="L41" s="74">
        <f t="shared" si="4"/>
        <v>-1.3784927560205671E-5</v>
      </c>
      <c r="M41" s="71">
        <f t="shared" si="3"/>
        <v>19</v>
      </c>
    </row>
    <row r="42" spans="1:13">
      <c r="A42" s="75">
        <v>43</v>
      </c>
      <c r="B42" s="72" t="s">
        <v>40</v>
      </c>
      <c r="C42" s="71">
        <v>54381</v>
      </c>
      <c r="D42" s="71">
        <v>55486</v>
      </c>
      <c r="E42" s="71">
        <v>55983</v>
      </c>
      <c r="F42" s="71"/>
      <c r="G42" s="71"/>
      <c r="H42" s="71"/>
      <c r="I42" s="73">
        <f t="shared" si="5"/>
        <v>2.8704741053322429E-2</v>
      </c>
      <c r="J42" s="73">
        <f t="shared" si="1"/>
        <v>2.9458818337286918E-2</v>
      </c>
      <c r="K42" s="70">
        <f t="shared" si="2"/>
        <v>1602</v>
      </c>
      <c r="L42" s="74">
        <f t="shared" si="4"/>
        <v>2.2083453951449485E-2</v>
      </c>
      <c r="M42" s="71">
        <f t="shared" si="3"/>
        <v>497</v>
      </c>
    </row>
    <row r="43" spans="1:13">
      <c r="A43" s="75">
        <v>45</v>
      </c>
      <c r="B43" s="72" t="s">
        <v>41</v>
      </c>
      <c r="C43" s="71">
        <v>58010</v>
      </c>
      <c r="D43" s="71">
        <v>63238</v>
      </c>
      <c r="E43" s="71">
        <v>63864</v>
      </c>
      <c r="F43" s="71"/>
      <c r="G43" s="71"/>
      <c r="H43" s="71"/>
      <c r="I43" s="73">
        <f t="shared" si="5"/>
        <v>3.2745647475651243E-2</v>
      </c>
      <c r="J43" s="73">
        <f t="shared" si="1"/>
        <v>0.10091363558007239</v>
      </c>
      <c r="K43" s="70">
        <f t="shared" si="2"/>
        <v>5854</v>
      </c>
      <c r="L43" s="74">
        <f t="shared" si="4"/>
        <v>8.0696965937443993E-2</v>
      </c>
      <c r="M43" s="71">
        <f t="shared" si="3"/>
        <v>626</v>
      </c>
    </row>
    <row r="44" spans="1:13">
      <c r="A44" s="75">
        <v>46</v>
      </c>
      <c r="B44" s="72" t="s">
        <v>42</v>
      </c>
      <c r="C44" s="71">
        <v>143170</v>
      </c>
      <c r="D44" s="71">
        <v>148436</v>
      </c>
      <c r="E44" s="71">
        <v>149525</v>
      </c>
      <c r="F44" s="71"/>
      <c r="G44" s="71"/>
      <c r="H44" s="71"/>
      <c r="I44" s="73">
        <f t="shared" si="5"/>
        <v>7.666749559684255E-2</v>
      </c>
      <c r="J44" s="73">
        <f t="shared" si="1"/>
        <v>4.438779073828316E-2</v>
      </c>
      <c r="K44" s="70">
        <f t="shared" si="2"/>
        <v>6355</v>
      </c>
      <c r="L44" s="74">
        <f t="shared" si="4"/>
        <v>8.7603214645107036E-2</v>
      </c>
      <c r="M44" s="71">
        <f t="shared" si="3"/>
        <v>1089</v>
      </c>
    </row>
    <row r="45" spans="1:13">
      <c r="A45" s="75">
        <v>47</v>
      </c>
      <c r="B45" s="72" t="s">
        <v>43</v>
      </c>
      <c r="C45" s="71">
        <v>326931</v>
      </c>
      <c r="D45" s="71">
        <v>338018</v>
      </c>
      <c r="E45" s="71">
        <v>339536</v>
      </c>
      <c r="F45" s="71"/>
      <c r="G45" s="71"/>
      <c r="H45" s="71"/>
      <c r="I45" s="73">
        <f t="shared" si="5"/>
        <v>0.17409379558581864</v>
      </c>
      <c r="J45" s="73">
        <f t="shared" si="1"/>
        <v>3.8555536183476027E-2</v>
      </c>
      <c r="K45" s="70">
        <f t="shared" si="2"/>
        <v>12605</v>
      </c>
      <c r="L45" s="74">
        <f t="shared" si="4"/>
        <v>0.17375901189639248</v>
      </c>
      <c r="M45" s="71">
        <f t="shared" si="3"/>
        <v>1518</v>
      </c>
    </row>
    <row r="46" spans="1:13">
      <c r="A46" s="75">
        <v>49</v>
      </c>
      <c r="B46" s="72" t="s">
        <v>44</v>
      </c>
      <c r="C46" s="71">
        <v>138451</v>
      </c>
      <c r="D46" s="71">
        <v>138943</v>
      </c>
      <c r="E46" s="71">
        <v>141754</v>
      </c>
      <c r="F46" s="71"/>
      <c r="G46" s="71"/>
      <c r="H46" s="71"/>
      <c r="I46" s="73">
        <f t="shared" si="5"/>
        <v>7.2682990609161127E-2</v>
      </c>
      <c r="J46" s="73">
        <f t="shared" si="1"/>
        <v>2.3856815768755733E-2</v>
      </c>
      <c r="K46" s="70">
        <f t="shared" si="2"/>
        <v>3303</v>
      </c>
      <c r="L46" s="74">
        <f t="shared" si="4"/>
        <v>4.5531615731359332E-2</v>
      </c>
      <c r="M46" s="71">
        <f t="shared" si="3"/>
        <v>2811</v>
      </c>
    </row>
    <row r="47" spans="1:13">
      <c r="A47" s="75">
        <v>50</v>
      </c>
      <c r="B47" s="72" t="s">
        <v>45</v>
      </c>
      <c r="C47" s="71">
        <v>3096</v>
      </c>
      <c r="D47" s="71">
        <v>3299</v>
      </c>
      <c r="E47" s="71">
        <v>3167</v>
      </c>
      <c r="F47" s="71"/>
      <c r="G47" s="71"/>
      <c r="H47" s="71"/>
      <c r="I47" s="73">
        <f t="shared" si="5"/>
        <v>1.6238485775301812E-3</v>
      </c>
      <c r="J47" s="73">
        <f t="shared" si="1"/>
        <v>2.2932816537467701E-2</v>
      </c>
      <c r="K47" s="70">
        <f t="shared" si="2"/>
        <v>71</v>
      </c>
      <c r="L47" s="74">
        <f t="shared" si="4"/>
        <v>9.7872985677460267E-4</v>
      </c>
      <c r="M47" s="71">
        <f t="shared" si="3"/>
        <v>-132</v>
      </c>
    </row>
    <row r="48" spans="1:13">
      <c r="A48" s="75">
        <v>51</v>
      </c>
      <c r="B48" s="72" t="s">
        <v>46</v>
      </c>
      <c r="C48" s="71">
        <v>313</v>
      </c>
      <c r="D48" s="71">
        <v>319</v>
      </c>
      <c r="E48" s="71">
        <v>322</v>
      </c>
      <c r="F48" s="71"/>
      <c r="G48" s="71"/>
      <c r="H48" s="71"/>
      <c r="I48" s="73">
        <f t="shared" si="5"/>
        <v>1.6510238142239292E-4</v>
      </c>
      <c r="J48" s="73">
        <f t="shared" si="1"/>
        <v>2.8753993610223641E-2</v>
      </c>
      <c r="K48" s="70">
        <f t="shared" si="2"/>
        <v>9</v>
      </c>
      <c r="L48" s="74">
        <f t="shared" si="4"/>
        <v>1.2406434804185105E-4</v>
      </c>
      <c r="M48" s="71">
        <f t="shared" si="3"/>
        <v>3</v>
      </c>
    </row>
    <row r="49" spans="1:13">
      <c r="A49" s="75">
        <v>52</v>
      </c>
      <c r="B49" s="72" t="s">
        <v>47</v>
      </c>
      <c r="C49" s="71">
        <v>18786</v>
      </c>
      <c r="D49" s="71">
        <v>19092</v>
      </c>
      <c r="E49" s="71">
        <v>19214</v>
      </c>
      <c r="F49" s="71"/>
      <c r="G49" s="71"/>
      <c r="H49" s="71"/>
      <c r="I49" s="73">
        <f t="shared" si="5"/>
        <v>9.8517924119560785E-3</v>
      </c>
      <c r="J49" s="73">
        <f t="shared" si="1"/>
        <v>2.2782923453635685E-2</v>
      </c>
      <c r="K49" s="70">
        <f t="shared" si="2"/>
        <v>428</v>
      </c>
      <c r="L49" s="74">
        <f t="shared" si="4"/>
        <v>5.8999489957680274E-3</v>
      </c>
      <c r="M49" s="71">
        <f t="shared" si="3"/>
        <v>122</v>
      </c>
    </row>
    <row r="50" spans="1:13">
      <c r="A50" s="75">
        <v>53</v>
      </c>
      <c r="B50" s="72" t="s">
        <v>48</v>
      </c>
      <c r="C50" s="71">
        <v>3196</v>
      </c>
      <c r="D50" s="71">
        <v>4292</v>
      </c>
      <c r="E50" s="71">
        <v>4473</v>
      </c>
      <c r="F50" s="71"/>
      <c r="G50" s="71"/>
      <c r="H50" s="71"/>
      <c r="I50" s="73">
        <f t="shared" si="5"/>
        <v>2.2934874288893276E-3</v>
      </c>
      <c r="J50" s="73">
        <f t="shared" si="1"/>
        <v>0.39956195244055071</v>
      </c>
      <c r="K50" s="70">
        <f t="shared" si="2"/>
        <v>1277</v>
      </c>
      <c r="L50" s="74">
        <f t="shared" si="4"/>
        <v>1.7603352494382642E-2</v>
      </c>
      <c r="M50" s="71">
        <f t="shared" si="3"/>
        <v>181</v>
      </c>
    </row>
    <row r="51" spans="1:13">
      <c r="A51" s="75">
        <v>55</v>
      </c>
      <c r="B51" s="72" t="s">
        <v>49</v>
      </c>
      <c r="C51" s="71">
        <v>20112</v>
      </c>
      <c r="D51" s="71">
        <v>20525</v>
      </c>
      <c r="E51" s="71">
        <v>20093</v>
      </c>
      <c r="F51" s="71"/>
      <c r="G51" s="71"/>
      <c r="H51" s="71"/>
      <c r="I51" s="73">
        <f t="shared" si="5"/>
        <v>1.0302491148820312E-2</v>
      </c>
      <c r="J51" s="73">
        <f t="shared" si="1"/>
        <v>-9.4470962609387429E-4</v>
      </c>
      <c r="K51" s="70">
        <f t="shared" si="2"/>
        <v>-19</v>
      </c>
      <c r="L51" s="74">
        <f t="shared" si="4"/>
        <v>-2.6191362364390774E-4</v>
      </c>
      <c r="M51" s="71">
        <f t="shared" si="3"/>
        <v>-432</v>
      </c>
    </row>
    <row r="52" spans="1:13">
      <c r="A52" s="75">
        <v>56</v>
      </c>
      <c r="B52" s="72" t="s">
        <v>50</v>
      </c>
      <c r="C52" s="71">
        <v>126741</v>
      </c>
      <c r="D52" s="71">
        <v>123516</v>
      </c>
      <c r="E52" s="71">
        <v>123491</v>
      </c>
      <c r="F52" s="71"/>
      <c r="G52" s="71"/>
      <c r="H52" s="71"/>
      <c r="I52" s="73">
        <f t="shared" si="5"/>
        <v>6.3318814236747581E-2</v>
      </c>
      <c r="J52" s="73">
        <f t="shared" si="1"/>
        <v>-2.5642846434855336E-2</v>
      </c>
      <c r="K52" s="70">
        <f t="shared" si="2"/>
        <v>-3250</v>
      </c>
      <c r="L52" s="74">
        <f t="shared" si="4"/>
        <v>-4.4801014570668429E-2</v>
      </c>
      <c r="M52" s="71">
        <f t="shared" si="3"/>
        <v>-25</v>
      </c>
    </row>
    <row r="53" spans="1:13">
      <c r="A53" s="75">
        <v>58</v>
      </c>
      <c r="B53" s="72" t="s">
        <v>51</v>
      </c>
      <c r="C53" s="71">
        <v>2757</v>
      </c>
      <c r="D53" s="71">
        <v>2779</v>
      </c>
      <c r="E53" s="71">
        <v>2811</v>
      </c>
      <c r="F53" s="71"/>
      <c r="G53" s="71"/>
      <c r="H53" s="71"/>
      <c r="I53" s="73">
        <f t="shared" si="5"/>
        <v>1.4413130253985915E-3</v>
      </c>
      <c r="J53" s="73">
        <f t="shared" si="1"/>
        <v>1.9586507072905331E-2</v>
      </c>
      <c r="K53" s="70">
        <f t="shared" si="2"/>
        <v>54</v>
      </c>
      <c r="L53" s="74">
        <f t="shared" si="4"/>
        <v>7.4438608825110628E-4</v>
      </c>
      <c r="M53" s="71">
        <f t="shared" si="3"/>
        <v>32</v>
      </c>
    </row>
    <row r="54" spans="1:13">
      <c r="A54" s="75">
        <v>59</v>
      </c>
      <c r="B54" s="72" t="s">
        <v>52</v>
      </c>
      <c r="C54" s="71">
        <v>2165</v>
      </c>
      <c r="D54" s="71">
        <v>2214</v>
      </c>
      <c r="E54" s="71">
        <v>2233</v>
      </c>
      <c r="F54" s="71"/>
      <c r="G54" s="71"/>
      <c r="H54" s="71"/>
      <c r="I54" s="73">
        <f t="shared" si="5"/>
        <v>1.1449491233422465E-3</v>
      </c>
      <c r="J54" s="73">
        <f t="shared" si="1"/>
        <v>3.1408775981524251E-2</v>
      </c>
      <c r="K54" s="70">
        <f t="shared" si="2"/>
        <v>68</v>
      </c>
      <c r="L54" s="74">
        <f t="shared" si="4"/>
        <v>9.3737507409398567E-4</v>
      </c>
      <c r="M54" s="71">
        <f t="shared" si="3"/>
        <v>19</v>
      </c>
    </row>
    <row r="55" spans="1:13">
      <c r="A55" s="75">
        <v>60</v>
      </c>
      <c r="B55" s="72" t="s">
        <v>53</v>
      </c>
      <c r="C55" s="71">
        <v>724</v>
      </c>
      <c r="D55" s="71">
        <v>706</v>
      </c>
      <c r="E55" s="71">
        <v>706</v>
      </c>
      <c r="F55" s="71"/>
      <c r="G55" s="71"/>
      <c r="H55" s="71"/>
      <c r="I55" s="73">
        <f t="shared" si="5"/>
        <v>3.619946623733211E-4</v>
      </c>
      <c r="J55" s="73">
        <f t="shared" si="1"/>
        <v>-2.4861878453038673E-2</v>
      </c>
      <c r="K55" s="70">
        <f t="shared" si="2"/>
        <v>-18</v>
      </c>
      <c r="L55" s="74">
        <f t="shared" si="4"/>
        <v>-2.4812869608370209E-4</v>
      </c>
      <c r="M55" s="71">
        <f t="shared" si="3"/>
        <v>0</v>
      </c>
    </row>
    <row r="56" spans="1:13">
      <c r="A56" s="75">
        <v>61</v>
      </c>
      <c r="B56" s="72" t="s">
        <v>54</v>
      </c>
      <c r="C56" s="71">
        <v>3010</v>
      </c>
      <c r="D56" s="71">
        <v>2976</v>
      </c>
      <c r="E56" s="71">
        <v>2987</v>
      </c>
      <c r="F56" s="71"/>
      <c r="G56" s="71"/>
      <c r="H56" s="71"/>
      <c r="I56" s="73">
        <f t="shared" si="5"/>
        <v>1.5315553208344337E-3</v>
      </c>
      <c r="J56" s="73">
        <f t="shared" si="1"/>
        <v>-7.6411960132890368E-3</v>
      </c>
      <c r="K56" s="70">
        <f t="shared" si="2"/>
        <v>-23</v>
      </c>
      <c r="L56" s="74">
        <f t="shared" si="4"/>
        <v>-3.1705333388473044E-4</v>
      </c>
      <c r="M56" s="71">
        <f t="shared" si="3"/>
        <v>11</v>
      </c>
    </row>
    <row r="57" spans="1:13">
      <c r="A57" s="75">
        <v>62</v>
      </c>
      <c r="B57" s="72" t="s">
        <v>55</v>
      </c>
      <c r="C57" s="71">
        <v>10401</v>
      </c>
      <c r="D57" s="71">
        <v>11661</v>
      </c>
      <c r="E57" s="71">
        <v>11876</v>
      </c>
      <c r="F57" s="71"/>
      <c r="G57" s="71"/>
      <c r="H57" s="71"/>
      <c r="I57" s="73">
        <f t="shared" si="5"/>
        <v>6.0893039806594355E-3</v>
      </c>
      <c r="J57" s="73">
        <f t="shared" si="1"/>
        <v>0.14181328718392464</v>
      </c>
      <c r="K57" s="70">
        <f t="shared" si="2"/>
        <v>1475</v>
      </c>
      <c r="L57" s="74">
        <f t="shared" si="4"/>
        <v>2.0332768151303363E-2</v>
      </c>
      <c r="M57" s="71">
        <f t="shared" si="3"/>
        <v>215</v>
      </c>
    </row>
    <row r="58" spans="1:13">
      <c r="A58" s="75">
        <v>63</v>
      </c>
      <c r="B58" s="72" t="s">
        <v>56</v>
      </c>
      <c r="C58" s="71">
        <v>1876</v>
      </c>
      <c r="D58" s="71">
        <v>1848</v>
      </c>
      <c r="E58" s="71">
        <v>1827</v>
      </c>
      <c r="F58" s="71"/>
      <c r="G58" s="71"/>
      <c r="H58" s="71"/>
      <c r="I58" s="73">
        <f t="shared" si="5"/>
        <v>9.3677655546183804E-4</v>
      </c>
      <c r="J58" s="73">
        <f t="shared" si="1"/>
        <v>-2.6119402985074626E-2</v>
      </c>
      <c r="K58" s="70">
        <f t="shared" si="2"/>
        <v>-49</v>
      </c>
      <c r="L58" s="74">
        <f t="shared" si="4"/>
        <v>-6.7546145045007788E-4</v>
      </c>
      <c r="M58" s="71">
        <f t="shared" si="3"/>
        <v>-21</v>
      </c>
    </row>
    <row r="59" spans="1:13">
      <c r="A59" s="75">
        <v>64</v>
      </c>
      <c r="B59" s="72" t="s">
        <v>57</v>
      </c>
      <c r="C59" s="71">
        <v>7100</v>
      </c>
      <c r="D59" s="71">
        <v>7013</v>
      </c>
      <c r="E59" s="71">
        <v>7010</v>
      </c>
      <c r="F59" s="71"/>
      <c r="G59" s="71"/>
      <c r="H59" s="71"/>
      <c r="I59" s="73">
        <f t="shared" si="5"/>
        <v>3.5943096079843924E-3</v>
      </c>
      <c r="J59" s="73">
        <f t="shared" si="1"/>
        <v>-1.2676056338028169E-2</v>
      </c>
      <c r="K59" s="70">
        <f t="shared" si="2"/>
        <v>-90</v>
      </c>
      <c r="L59" s="74">
        <f t="shared" si="4"/>
        <v>-1.2406434804185104E-3</v>
      </c>
      <c r="M59" s="71">
        <f t="shared" si="3"/>
        <v>-3</v>
      </c>
    </row>
    <row r="60" spans="1:13">
      <c r="A60" s="75">
        <v>65</v>
      </c>
      <c r="B60" s="72" t="s">
        <v>58</v>
      </c>
      <c r="C60" s="71">
        <v>3545</v>
      </c>
      <c r="D60" s="71">
        <v>3476</v>
      </c>
      <c r="E60" s="71">
        <v>3489</v>
      </c>
      <c r="F60" s="71"/>
      <c r="G60" s="71"/>
      <c r="H60" s="71"/>
      <c r="I60" s="73">
        <f t="shared" si="5"/>
        <v>1.7889509589525741E-3</v>
      </c>
      <c r="J60" s="73">
        <f t="shared" si="1"/>
        <v>-1.5796897038081806E-2</v>
      </c>
      <c r="K60" s="70">
        <f t="shared" si="2"/>
        <v>-56</v>
      </c>
      <c r="L60" s="74">
        <f t="shared" si="4"/>
        <v>-7.7195594337151757E-4</v>
      </c>
      <c r="M60" s="71">
        <f t="shared" si="3"/>
        <v>13</v>
      </c>
    </row>
    <row r="61" spans="1:13">
      <c r="A61" s="75">
        <v>66</v>
      </c>
      <c r="B61" s="72" t="s">
        <v>59</v>
      </c>
      <c r="C61" s="71">
        <v>12400</v>
      </c>
      <c r="D61" s="71">
        <v>12922</v>
      </c>
      <c r="E61" s="71">
        <v>13017</v>
      </c>
      <c r="F61" s="71"/>
      <c r="G61" s="71"/>
      <c r="H61" s="71"/>
      <c r="I61" s="73">
        <f t="shared" si="5"/>
        <v>6.6743406800474801E-3</v>
      </c>
      <c r="J61" s="73">
        <f t="shared" si="1"/>
        <v>4.9758064516129033E-2</v>
      </c>
      <c r="K61" s="70">
        <f t="shared" si="2"/>
        <v>617</v>
      </c>
      <c r="L61" s="74">
        <f t="shared" si="4"/>
        <v>8.5053003046468983E-3</v>
      </c>
      <c r="M61" s="71">
        <f t="shared" si="3"/>
        <v>95</v>
      </c>
    </row>
    <row r="62" spans="1:13">
      <c r="A62" s="75">
        <v>68</v>
      </c>
      <c r="B62" s="72" t="s">
        <v>60</v>
      </c>
      <c r="C62" s="71">
        <v>63340</v>
      </c>
      <c r="D62" s="71">
        <v>71203</v>
      </c>
      <c r="E62" s="71">
        <v>71472</v>
      </c>
      <c r="F62" s="71"/>
      <c r="G62" s="71"/>
      <c r="H62" s="71"/>
      <c r="I62" s="73">
        <f t="shared" si="5"/>
        <v>3.6646575791991508E-2</v>
      </c>
      <c r="J62" s="73">
        <f t="shared" si="1"/>
        <v>0.12838648563309124</v>
      </c>
      <c r="K62" s="70">
        <f t="shared" si="2"/>
        <v>8132</v>
      </c>
      <c r="L62" s="74">
        <f t="shared" si="4"/>
        <v>0.11209903091959252</v>
      </c>
      <c r="M62" s="71">
        <f t="shared" si="3"/>
        <v>269</v>
      </c>
    </row>
    <row r="63" spans="1:13">
      <c r="A63" s="75">
        <v>69</v>
      </c>
      <c r="B63" s="72" t="s">
        <v>61</v>
      </c>
      <c r="C63" s="71">
        <v>51987</v>
      </c>
      <c r="D63" s="71">
        <v>53365</v>
      </c>
      <c r="E63" s="71">
        <v>53544</v>
      </c>
      <c r="F63" s="71"/>
      <c r="G63" s="71"/>
      <c r="H63" s="71"/>
      <c r="I63" s="73">
        <f t="shared" si="5"/>
        <v>2.7454167425095048E-2</v>
      </c>
      <c r="J63" s="73">
        <f t="shared" si="1"/>
        <v>2.9949795141092965E-2</v>
      </c>
      <c r="K63" s="70">
        <f t="shared" si="2"/>
        <v>1557</v>
      </c>
      <c r="L63" s="74">
        <f t="shared" si="4"/>
        <v>2.146313221124023E-2</v>
      </c>
      <c r="M63" s="71">
        <f t="shared" si="3"/>
        <v>179</v>
      </c>
    </row>
    <row r="64" spans="1:13">
      <c r="A64" s="75">
        <v>70</v>
      </c>
      <c r="B64" s="72" t="s">
        <v>62</v>
      </c>
      <c r="C64" s="71">
        <v>19320</v>
      </c>
      <c r="D64" s="71">
        <v>18929</v>
      </c>
      <c r="E64" s="71">
        <v>19017</v>
      </c>
      <c r="F64" s="71"/>
      <c r="G64" s="71"/>
      <c r="H64" s="71"/>
      <c r="I64" s="73">
        <f t="shared" si="5"/>
        <v>9.7507825699057332E-3</v>
      </c>
      <c r="J64" s="73">
        <f t="shared" si="1"/>
        <v>-1.5683229813664597E-2</v>
      </c>
      <c r="K64" s="70">
        <f t="shared" si="2"/>
        <v>-303</v>
      </c>
      <c r="L64" s="74">
        <f t="shared" si="4"/>
        <v>-4.1768330507423179E-3</v>
      </c>
      <c r="M64" s="71">
        <f t="shared" si="3"/>
        <v>88</v>
      </c>
    </row>
    <row r="65" spans="1:13">
      <c r="A65" s="75">
        <v>71</v>
      </c>
      <c r="B65" s="72" t="s">
        <v>63</v>
      </c>
      <c r="C65" s="71">
        <v>24432</v>
      </c>
      <c r="D65" s="71">
        <v>25393</v>
      </c>
      <c r="E65" s="71">
        <v>25748</v>
      </c>
      <c r="F65" s="71"/>
      <c r="G65" s="71"/>
      <c r="H65" s="71"/>
      <c r="I65" s="73">
        <f t="shared" si="5"/>
        <v>1.3202037630011716E-2</v>
      </c>
      <c r="J65" s="73">
        <f t="shared" si="1"/>
        <v>5.386378519973805E-2</v>
      </c>
      <c r="K65" s="70">
        <f t="shared" si="2"/>
        <v>1316</v>
      </c>
      <c r="L65" s="74">
        <f t="shared" si="4"/>
        <v>1.8140964669230663E-2</v>
      </c>
      <c r="M65" s="71">
        <f t="shared" si="3"/>
        <v>355</v>
      </c>
    </row>
    <row r="66" spans="1:13">
      <c r="A66" s="75">
        <v>72</v>
      </c>
      <c r="B66" s="72" t="s">
        <v>64</v>
      </c>
      <c r="C66" s="71">
        <v>989</v>
      </c>
      <c r="D66" s="71">
        <v>1049</v>
      </c>
      <c r="E66" s="71">
        <v>1054</v>
      </c>
      <c r="F66" s="71"/>
      <c r="G66" s="71"/>
      <c r="H66" s="71"/>
      <c r="I66" s="73">
        <f t="shared" si="5"/>
        <v>5.4042829198509975E-4</v>
      </c>
      <c r="J66" s="73">
        <f t="shared" si="1"/>
        <v>6.5722952477249741E-2</v>
      </c>
      <c r="K66" s="70">
        <f t="shared" si="2"/>
        <v>65</v>
      </c>
      <c r="L66" s="74">
        <f t="shared" si="4"/>
        <v>8.9602029141336867E-4</v>
      </c>
      <c r="M66" s="71">
        <f t="shared" si="3"/>
        <v>5</v>
      </c>
    </row>
    <row r="67" spans="1:13">
      <c r="A67" s="75">
        <v>73</v>
      </c>
      <c r="B67" s="72" t="s">
        <v>65</v>
      </c>
      <c r="C67" s="71">
        <v>7213</v>
      </c>
      <c r="D67" s="71">
        <v>7151</v>
      </c>
      <c r="E67" s="71">
        <v>7193</v>
      </c>
      <c r="F67" s="71"/>
      <c r="G67" s="71"/>
      <c r="H67" s="71"/>
      <c r="I67" s="73">
        <f t="shared" ref="I67:I92" si="6">E67/$E$92</f>
        <v>3.6881410856250689E-3</v>
      </c>
      <c r="J67" s="73">
        <f t="shared" ref="J67:J90" si="7">(E67-C67)/C67</f>
        <v>-2.772771384999307E-3</v>
      </c>
      <c r="K67" s="70">
        <f t="shared" ref="K67:K90" si="8">E67-C67</f>
        <v>-20</v>
      </c>
      <c r="L67" s="74">
        <f t="shared" si="4"/>
        <v>-2.7569855120411344E-4</v>
      </c>
      <c r="M67" s="71">
        <f t="shared" ref="M67:M90" si="9">E67-D67</f>
        <v>42</v>
      </c>
    </row>
    <row r="68" spans="1:13">
      <c r="A68" s="75">
        <v>74</v>
      </c>
      <c r="B68" s="72" t="s">
        <v>66</v>
      </c>
      <c r="C68" s="71">
        <v>9194</v>
      </c>
      <c r="D68" s="71">
        <v>9132</v>
      </c>
      <c r="E68" s="71">
        <v>9136</v>
      </c>
      <c r="F68" s="71"/>
      <c r="G68" s="71"/>
      <c r="H68" s="71"/>
      <c r="I68" s="73">
        <f t="shared" si="6"/>
        <v>4.6843955176241667E-3</v>
      </c>
      <c r="J68" s="73">
        <f t="shared" si="7"/>
        <v>-6.3084620404611699E-3</v>
      </c>
      <c r="K68" s="70">
        <f t="shared" si="8"/>
        <v>-58</v>
      </c>
      <c r="L68" s="74">
        <f t="shared" ref="L68:L92" si="10">K68/$K$92</f>
        <v>-7.9952579849192898E-4</v>
      </c>
      <c r="M68" s="71">
        <f t="shared" si="9"/>
        <v>4</v>
      </c>
    </row>
    <row r="69" spans="1:13">
      <c r="A69" s="75">
        <v>75</v>
      </c>
      <c r="B69" s="72" t="s">
        <v>67</v>
      </c>
      <c r="C69" s="71">
        <v>2928</v>
      </c>
      <c r="D69" s="71">
        <v>3173</v>
      </c>
      <c r="E69" s="71">
        <v>3208</v>
      </c>
      <c r="F69" s="71"/>
      <c r="G69" s="71"/>
      <c r="H69" s="71"/>
      <c r="I69" s="73">
        <f t="shared" si="6"/>
        <v>1.6448709304442127E-3</v>
      </c>
      <c r="J69" s="73">
        <f t="shared" si="7"/>
        <v>9.5628415300546443E-2</v>
      </c>
      <c r="K69" s="70">
        <f t="shared" si="8"/>
        <v>280</v>
      </c>
      <c r="L69" s="74">
        <f t="shared" si="10"/>
        <v>3.8597797168575879E-3</v>
      </c>
      <c r="M69" s="71">
        <f t="shared" si="9"/>
        <v>35</v>
      </c>
    </row>
    <row r="70" spans="1:13">
      <c r="A70" s="75">
        <v>77</v>
      </c>
      <c r="B70" s="72" t="s">
        <v>68</v>
      </c>
      <c r="C70" s="71">
        <v>5756</v>
      </c>
      <c r="D70" s="71">
        <v>6092</v>
      </c>
      <c r="E70" s="71">
        <v>6150</v>
      </c>
      <c r="F70" s="71"/>
      <c r="G70" s="71"/>
      <c r="H70" s="71"/>
      <c r="I70" s="73">
        <f t="shared" si="6"/>
        <v>3.1533529371047093E-3</v>
      </c>
      <c r="J70" s="73">
        <f t="shared" si="7"/>
        <v>6.8450312717164702E-2</v>
      </c>
      <c r="K70" s="70">
        <f t="shared" si="8"/>
        <v>394</v>
      </c>
      <c r="L70" s="74">
        <f t="shared" si="10"/>
        <v>5.4312614587210348E-3</v>
      </c>
      <c r="M70" s="71">
        <f t="shared" si="9"/>
        <v>58</v>
      </c>
    </row>
    <row r="71" spans="1:13">
      <c r="A71" s="75">
        <v>78</v>
      </c>
      <c r="B71" s="72" t="s">
        <v>69</v>
      </c>
      <c r="C71" s="71">
        <v>2229</v>
      </c>
      <c r="D71" s="71">
        <v>2188</v>
      </c>
      <c r="E71" s="71">
        <v>2217</v>
      </c>
      <c r="F71" s="71"/>
      <c r="G71" s="71"/>
      <c r="H71" s="71"/>
      <c r="I71" s="73">
        <f t="shared" si="6"/>
        <v>1.1367452783026244E-3</v>
      </c>
      <c r="J71" s="73">
        <f t="shared" si="7"/>
        <v>-5.3835800807537013E-3</v>
      </c>
      <c r="K71" s="70">
        <f t="shared" si="8"/>
        <v>-12</v>
      </c>
      <c r="L71" s="74">
        <f t="shared" si="10"/>
        <v>-1.6541913072246804E-4</v>
      </c>
      <c r="M71" s="71">
        <f t="shared" si="9"/>
        <v>29</v>
      </c>
    </row>
    <row r="72" spans="1:13">
      <c r="A72" s="75">
        <v>79</v>
      </c>
      <c r="B72" s="72" t="s">
        <v>70</v>
      </c>
      <c r="C72" s="71">
        <v>9042</v>
      </c>
      <c r="D72" s="71">
        <v>8826</v>
      </c>
      <c r="E72" s="71">
        <v>8815</v>
      </c>
      <c r="F72" s="71"/>
      <c r="G72" s="71"/>
      <c r="H72" s="71"/>
      <c r="I72" s="73">
        <f t="shared" si="6"/>
        <v>4.5198058765167498E-3</v>
      </c>
      <c r="J72" s="73">
        <f t="shared" si="7"/>
        <v>-2.5105065251050652E-2</v>
      </c>
      <c r="K72" s="70">
        <f t="shared" si="8"/>
        <v>-227</v>
      </c>
      <c r="L72" s="74">
        <f t="shared" si="10"/>
        <v>-3.1291785561666872E-3</v>
      </c>
      <c r="M72" s="71">
        <f t="shared" si="9"/>
        <v>-11</v>
      </c>
    </row>
    <row r="73" spans="1:13">
      <c r="A73" s="75">
        <v>80</v>
      </c>
      <c r="B73" s="72" t="s">
        <v>71</v>
      </c>
      <c r="C73" s="71">
        <v>22734</v>
      </c>
      <c r="D73" s="71">
        <v>21593</v>
      </c>
      <c r="E73" s="71">
        <v>21559</v>
      </c>
      <c r="F73" s="71"/>
      <c r="G73" s="71"/>
      <c r="H73" s="71"/>
      <c r="I73" s="73">
        <f t="shared" si="6"/>
        <v>1.1054168450575679E-2</v>
      </c>
      <c r="J73" s="73">
        <f t="shared" si="7"/>
        <v>-5.1684701328406794E-2</v>
      </c>
      <c r="K73" s="70">
        <f t="shared" si="8"/>
        <v>-1175</v>
      </c>
      <c r="L73" s="74">
        <f t="shared" si="10"/>
        <v>-1.6197289883241664E-2</v>
      </c>
      <c r="M73" s="71">
        <f t="shared" si="9"/>
        <v>-34</v>
      </c>
    </row>
    <row r="74" spans="1:13">
      <c r="A74" s="75">
        <v>81</v>
      </c>
      <c r="B74" s="72" t="s">
        <v>72</v>
      </c>
      <c r="C74" s="71">
        <v>45141</v>
      </c>
      <c r="D74" s="71">
        <v>37868</v>
      </c>
      <c r="E74" s="71">
        <v>37991</v>
      </c>
      <c r="F74" s="71"/>
      <c r="G74" s="71"/>
      <c r="H74" s="71"/>
      <c r="I74" s="73">
        <f t="shared" si="6"/>
        <v>1.9479517306267482E-2</v>
      </c>
      <c r="J74" s="73">
        <f t="shared" si="7"/>
        <v>-0.15839259210030793</v>
      </c>
      <c r="K74" s="70">
        <f t="shared" si="8"/>
        <v>-7150</v>
      </c>
      <c r="L74" s="74">
        <f t="shared" si="10"/>
        <v>-9.8562232055470544E-2</v>
      </c>
      <c r="M74" s="71">
        <f t="shared" si="9"/>
        <v>123</v>
      </c>
    </row>
    <row r="75" spans="1:13">
      <c r="A75" s="75">
        <v>82</v>
      </c>
      <c r="B75" s="72" t="s">
        <v>73</v>
      </c>
      <c r="C75" s="71">
        <v>46058</v>
      </c>
      <c r="D75" s="71">
        <v>44913</v>
      </c>
      <c r="E75" s="71">
        <v>45553</v>
      </c>
      <c r="F75" s="71"/>
      <c r="G75" s="71"/>
      <c r="H75" s="71"/>
      <c r="I75" s="73">
        <f t="shared" si="6"/>
        <v>2.3356859568118834E-2</v>
      </c>
      <c r="J75" s="73">
        <f t="shared" si="7"/>
        <v>-1.0964436145729298E-2</v>
      </c>
      <c r="K75" s="70">
        <f t="shared" si="8"/>
        <v>-505</v>
      </c>
      <c r="L75" s="74">
        <f t="shared" si="10"/>
        <v>-6.9613884179038641E-3</v>
      </c>
      <c r="M75" s="71">
        <f t="shared" si="9"/>
        <v>640</v>
      </c>
    </row>
    <row r="76" spans="1:13">
      <c r="A76" s="75">
        <v>84</v>
      </c>
      <c r="B76" s="72" t="s">
        <v>74</v>
      </c>
      <c r="C76" s="71">
        <v>4725</v>
      </c>
      <c r="D76" s="71">
        <v>5191</v>
      </c>
      <c r="E76" s="71">
        <v>5436</v>
      </c>
      <c r="F76" s="71"/>
      <c r="G76" s="71"/>
      <c r="H76" s="71"/>
      <c r="I76" s="73">
        <f t="shared" si="6"/>
        <v>2.7872563522115773E-3</v>
      </c>
      <c r="J76" s="73">
        <f t="shared" si="7"/>
        <v>0.15047619047619049</v>
      </c>
      <c r="K76" s="70">
        <f t="shared" si="8"/>
        <v>711</v>
      </c>
      <c r="L76" s="74">
        <f t="shared" si="10"/>
        <v>9.8010834953062322E-3</v>
      </c>
      <c r="M76" s="71">
        <f t="shared" si="9"/>
        <v>245</v>
      </c>
    </row>
    <row r="77" spans="1:13">
      <c r="A77" s="75">
        <v>85</v>
      </c>
      <c r="B77" s="72" t="s">
        <v>75</v>
      </c>
      <c r="C77" s="71">
        <v>37849</v>
      </c>
      <c r="D77" s="71">
        <v>34065</v>
      </c>
      <c r="E77" s="71">
        <v>37663</v>
      </c>
      <c r="F77" s="71"/>
      <c r="G77" s="71"/>
      <c r="H77" s="71"/>
      <c r="I77" s="73">
        <f t="shared" si="6"/>
        <v>1.9311338482955229E-2</v>
      </c>
      <c r="J77" s="73">
        <f t="shared" si="7"/>
        <v>-4.9142645776638749E-3</v>
      </c>
      <c r="K77" s="70">
        <f t="shared" si="8"/>
        <v>-186</v>
      </c>
      <c r="L77" s="74">
        <f t="shared" si="10"/>
        <v>-2.5639965261982549E-3</v>
      </c>
      <c r="M77" s="71">
        <f t="shared" si="9"/>
        <v>3598</v>
      </c>
    </row>
    <row r="78" spans="1:13">
      <c r="A78" s="75">
        <v>86</v>
      </c>
      <c r="B78" s="72" t="s">
        <v>76</v>
      </c>
      <c r="C78" s="71">
        <v>28673</v>
      </c>
      <c r="D78" s="71">
        <v>31986</v>
      </c>
      <c r="E78" s="71">
        <v>32704</v>
      </c>
      <c r="F78" s="71"/>
      <c r="G78" s="71"/>
      <c r="H78" s="71"/>
      <c r="I78" s="73">
        <f t="shared" si="6"/>
        <v>1.6768659260987383E-2</v>
      </c>
      <c r="J78" s="73">
        <f t="shared" si="7"/>
        <v>0.14058521954451925</v>
      </c>
      <c r="K78" s="70">
        <f t="shared" si="8"/>
        <v>4031</v>
      </c>
      <c r="L78" s="74">
        <f t="shared" si="10"/>
        <v>5.556704299518906E-2</v>
      </c>
      <c r="M78" s="71">
        <f t="shared" si="9"/>
        <v>718</v>
      </c>
    </row>
    <row r="79" spans="1:13">
      <c r="A79" s="75">
        <v>87</v>
      </c>
      <c r="B79" s="72" t="s">
        <v>77</v>
      </c>
      <c r="C79" s="71">
        <v>1668</v>
      </c>
      <c r="D79" s="71">
        <v>2306</v>
      </c>
      <c r="E79" s="71">
        <v>2470</v>
      </c>
      <c r="F79" s="71"/>
      <c r="G79" s="71"/>
      <c r="H79" s="71"/>
      <c r="I79" s="73">
        <f t="shared" si="6"/>
        <v>1.2664685779916474E-3</v>
      </c>
      <c r="J79" s="73">
        <f t="shared" si="7"/>
        <v>0.48081534772182255</v>
      </c>
      <c r="K79" s="70">
        <f t="shared" si="8"/>
        <v>802</v>
      </c>
      <c r="L79" s="74">
        <f t="shared" si="10"/>
        <v>1.1055511903284949E-2</v>
      </c>
      <c r="M79" s="71">
        <f t="shared" si="9"/>
        <v>164</v>
      </c>
    </row>
    <row r="80" spans="1:13">
      <c r="A80" s="75">
        <v>88</v>
      </c>
      <c r="B80" s="72" t="s">
        <v>78</v>
      </c>
      <c r="C80" s="71">
        <v>5396</v>
      </c>
      <c r="D80" s="71">
        <v>5596</v>
      </c>
      <c r="E80" s="71">
        <v>5830</v>
      </c>
      <c r="F80" s="71"/>
      <c r="G80" s="71"/>
      <c r="H80" s="71"/>
      <c r="I80" s="73">
        <f t="shared" si="6"/>
        <v>2.9892760363122691E-3</v>
      </c>
      <c r="J80" s="73">
        <f t="shared" si="7"/>
        <v>8.0429948109710894E-2</v>
      </c>
      <c r="K80" s="70">
        <f t="shared" si="8"/>
        <v>434</v>
      </c>
      <c r="L80" s="74">
        <f t="shared" si="10"/>
        <v>5.9826585611292612E-3</v>
      </c>
      <c r="M80" s="71">
        <f t="shared" si="9"/>
        <v>234</v>
      </c>
    </row>
    <row r="81" spans="1:13">
      <c r="A81" s="75">
        <v>90</v>
      </c>
      <c r="B81" s="72" t="s">
        <v>79</v>
      </c>
      <c r="C81" s="71">
        <v>1477</v>
      </c>
      <c r="D81" s="71">
        <v>1466</v>
      </c>
      <c r="E81" s="71">
        <v>1489</v>
      </c>
      <c r="F81" s="71"/>
      <c r="G81" s="71"/>
      <c r="H81" s="71"/>
      <c r="I81" s="73">
        <f t="shared" si="6"/>
        <v>7.6347032899982308E-4</v>
      </c>
      <c r="J81" s="73">
        <f t="shared" si="7"/>
        <v>8.124576844955992E-3</v>
      </c>
      <c r="K81" s="70">
        <f t="shared" si="8"/>
        <v>12</v>
      </c>
      <c r="L81" s="74">
        <f t="shared" si="10"/>
        <v>1.6541913072246804E-4</v>
      </c>
      <c r="M81" s="71">
        <f t="shared" si="9"/>
        <v>23</v>
      </c>
    </row>
    <row r="82" spans="1:13">
      <c r="A82" s="75">
        <v>91</v>
      </c>
      <c r="B82" s="72" t="s">
        <v>80</v>
      </c>
      <c r="C82" s="71">
        <v>564</v>
      </c>
      <c r="D82" s="71">
        <v>922</v>
      </c>
      <c r="E82" s="71">
        <v>979</v>
      </c>
      <c r="F82" s="71"/>
      <c r="G82" s="71"/>
      <c r="H82" s="71"/>
      <c r="I82" s="73">
        <f t="shared" si="6"/>
        <v>5.0197276836187158E-4</v>
      </c>
      <c r="J82" s="73">
        <f t="shared" si="7"/>
        <v>0.73581560283687941</v>
      </c>
      <c r="K82" s="70">
        <f t="shared" si="8"/>
        <v>415</v>
      </c>
      <c r="L82" s="74">
        <f t="shared" si="10"/>
        <v>5.7207449374853539E-3</v>
      </c>
      <c r="M82" s="71">
        <f t="shared" si="9"/>
        <v>57</v>
      </c>
    </row>
    <row r="83" spans="1:13">
      <c r="A83" s="75">
        <v>92</v>
      </c>
      <c r="B83" s="72" t="s">
        <v>81</v>
      </c>
      <c r="C83" s="71">
        <v>2854</v>
      </c>
      <c r="D83" s="71">
        <v>2543</v>
      </c>
      <c r="E83" s="71">
        <v>2549</v>
      </c>
      <c r="F83" s="71"/>
      <c r="G83" s="71"/>
      <c r="H83" s="71"/>
      <c r="I83" s="73">
        <f t="shared" si="6"/>
        <v>1.3069750628747811E-3</v>
      </c>
      <c r="J83" s="73">
        <f t="shared" si="7"/>
        <v>-0.10686755430974071</v>
      </c>
      <c r="K83" s="70">
        <f t="shared" si="8"/>
        <v>-305</v>
      </c>
      <c r="L83" s="74">
        <f t="shared" si="10"/>
        <v>-4.2044029058627298E-3</v>
      </c>
      <c r="M83" s="71">
        <f t="shared" si="9"/>
        <v>6</v>
      </c>
    </row>
    <row r="84" spans="1:13">
      <c r="A84" s="75">
        <v>93</v>
      </c>
      <c r="B84" s="72" t="s">
        <v>82</v>
      </c>
      <c r="C84" s="71">
        <v>9411</v>
      </c>
      <c r="D84" s="71">
        <v>9453</v>
      </c>
      <c r="E84" s="71">
        <v>9366</v>
      </c>
      <c r="F84" s="71"/>
      <c r="G84" s="71"/>
      <c r="H84" s="71"/>
      <c r="I84" s="73">
        <f t="shared" si="6"/>
        <v>4.8023257900687332E-3</v>
      </c>
      <c r="J84" s="73">
        <f t="shared" si="7"/>
        <v>-4.7816385081287851E-3</v>
      </c>
      <c r="K84" s="70">
        <f t="shared" si="8"/>
        <v>-45</v>
      </c>
      <c r="L84" s="74">
        <f t="shared" si="10"/>
        <v>-6.2032174020925518E-4</v>
      </c>
      <c r="M84" s="71">
        <f t="shared" si="9"/>
        <v>-87</v>
      </c>
    </row>
    <row r="85" spans="1:13">
      <c r="A85" s="75">
        <v>94</v>
      </c>
      <c r="B85" s="72" t="s">
        <v>83</v>
      </c>
      <c r="C85" s="71">
        <v>11671</v>
      </c>
      <c r="D85" s="71">
        <v>11317</v>
      </c>
      <c r="E85" s="71">
        <v>11496</v>
      </c>
      <c r="F85" s="71"/>
      <c r="G85" s="71"/>
      <c r="H85" s="71"/>
      <c r="I85" s="73">
        <f t="shared" si="6"/>
        <v>5.8944626609684124E-3</v>
      </c>
      <c r="J85" s="73">
        <f t="shared" si="7"/>
        <v>-1.4994430640047983E-2</v>
      </c>
      <c r="K85" s="70">
        <f t="shared" si="8"/>
        <v>-175</v>
      </c>
      <c r="L85" s="74">
        <f t="shared" si="10"/>
        <v>-2.4123623230359924E-3</v>
      </c>
      <c r="M85" s="71">
        <f t="shared" si="9"/>
        <v>179</v>
      </c>
    </row>
    <row r="86" spans="1:13">
      <c r="A86" s="75">
        <v>95</v>
      </c>
      <c r="B86" s="72" t="s">
        <v>84</v>
      </c>
      <c r="C86" s="71">
        <v>11798</v>
      </c>
      <c r="D86" s="71">
        <v>12103</v>
      </c>
      <c r="E86" s="71">
        <v>12174</v>
      </c>
      <c r="F86" s="71"/>
      <c r="G86" s="71"/>
      <c r="H86" s="71"/>
      <c r="I86" s="73">
        <f t="shared" si="6"/>
        <v>6.2421005945223953E-3</v>
      </c>
      <c r="J86" s="73">
        <f t="shared" si="7"/>
        <v>3.1869808442108835E-2</v>
      </c>
      <c r="K86" s="70">
        <f t="shared" si="8"/>
        <v>376</v>
      </c>
      <c r="L86" s="74">
        <f t="shared" si="10"/>
        <v>5.1831327626373326E-3</v>
      </c>
      <c r="M86" s="71">
        <f t="shared" si="9"/>
        <v>71</v>
      </c>
    </row>
    <row r="87" spans="1:13">
      <c r="A87" s="75">
        <v>96</v>
      </c>
      <c r="B87" s="72" t="s">
        <v>85</v>
      </c>
      <c r="C87" s="71">
        <v>34509</v>
      </c>
      <c r="D87" s="71">
        <v>34804</v>
      </c>
      <c r="E87" s="71">
        <v>34946</v>
      </c>
      <c r="F87" s="71"/>
      <c r="G87" s="71"/>
      <c r="H87" s="71"/>
      <c r="I87" s="73">
        <f t="shared" si="6"/>
        <v>1.7918223047164419E-2</v>
      </c>
      <c r="J87" s="73">
        <f t="shared" si="7"/>
        <v>1.2663363180619549E-2</v>
      </c>
      <c r="K87" s="70">
        <f t="shared" si="8"/>
        <v>437</v>
      </c>
      <c r="L87" s="74">
        <f t="shared" si="10"/>
        <v>6.0240133438098781E-3</v>
      </c>
      <c r="M87" s="71">
        <f t="shared" si="9"/>
        <v>142</v>
      </c>
    </row>
    <row r="88" spans="1:13">
      <c r="A88" s="75">
        <v>97</v>
      </c>
      <c r="B88" s="72" t="s">
        <v>86</v>
      </c>
      <c r="C88" s="71">
        <v>9913</v>
      </c>
      <c r="D88" s="71">
        <v>4394</v>
      </c>
      <c r="E88" s="71">
        <v>4295</v>
      </c>
      <c r="F88" s="71"/>
      <c r="G88" s="71"/>
      <c r="H88" s="71"/>
      <c r="I88" s="73">
        <f t="shared" si="6"/>
        <v>2.2022196528235327E-3</v>
      </c>
      <c r="J88" s="73">
        <f t="shared" si="7"/>
        <v>-0.56673055583577125</v>
      </c>
      <c r="K88" s="70">
        <f t="shared" si="8"/>
        <v>-5618</v>
      </c>
      <c r="L88" s="74">
        <f t="shared" si="10"/>
        <v>-7.7443723033235462E-2</v>
      </c>
      <c r="M88" s="71">
        <f t="shared" si="9"/>
        <v>-99</v>
      </c>
    </row>
    <row r="89" spans="1:13">
      <c r="A89" s="75">
        <v>98</v>
      </c>
      <c r="B89" s="72" t="s">
        <v>87</v>
      </c>
      <c r="C89" s="71">
        <v>352</v>
      </c>
      <c r="D89" s="71">
        <v>255</v>
      </c>
      <c r="E89" s="71">
        <v>253</v>
      </c>
      <c r="F89" s="71"/>
      <c r="G89" s="71"/>
      <c r="H89" s="71"/>
      <c r="I89" s="73">
        <f t="shared" si="6"/>
        <v>1.2972329968902299E-4</v>
      </c>
      <c r="J89" s="73">
        <f t="shared" si="7"/>
        <v>-0.28125</v>
      </c>
      <c r="K89" s="70">
        <f t="shared" si="8"/>
        <v>-99</v>
      </c>
      <c r="L89" s="74">
        <f t="shared" si="10"/>
        <v>-1.3647078284603615E-3</v>
      </c>
      <c r="M89" s="71">
        <f t="shared" si="9"/>
        <v>-2</v>
      </c>
    </row>
    <row r="90" spans="1:13">
      <c r="A90" s="75">
        <v>99</v>
      </c>
      <c r="B90" s="72" t="s">
        <v>88</v>
      </c>
      <c r="C90" s="71">
        <v>445</v>
      </c>
      <c r="D90" s="71">
        <v>446</v>
      </c>
      <c r="E90" s="71">
        <v>446</v>
      </c>
      <c r="F90" s="71"/>
      <c r="G90" s="71"/>
      <c r="H90" s="71"/>
      <c r="I90" s="73">
        <f t="shared" si="6"/>
        <v>2.2868218047946348E-4</v>
      </c>
      <c r="J90" s="73">
        <f t="shared" si="7"/>
        <v>2.2471910112359553E-3</v>
      </c>
      <c r="K90" s="70">
        <f t="shared" si="8"/>
        <v>1</v>
      </c>
      <c r="L90" s="74">
        <f t="shared" si="10"/>
        <v>1.3784927560205671E-5</v>
      </c>
      <c r="M90" s="71">
        <f t="shared" si="9"/>
        <v>0</v>
      </c>
    </row>
    <row r="91" spans="1:13">
      <c r="A91" s="75"/>
      <c r="B91" s="72" t="s">
        <v>277</v>
      </c>
      <c r="C91" s="71">
        <v>46871</v>
      </c>
      <c r="D91" s="71">
        <v>58997</v>
      </c>
      <c r="E91" s="71">
        <v>60454</v>
      </c>
      <c r="F91" s="71"/>
      <c r="G91" s="71"/>
      <c r="H91" s="71"/>
      <c r="I91" s="73">
        <f>E91/$E$92</f>
        <v>3.0997203001581805E-2</v>
      </c>
      <c r="J91" s="73">
        <f>(E91-C91)/C91</f>
        <v>0.28979539587378123</v>
      </c>
      <c r="K91" s="70">
        <f>E91-C91</f>
        <v>13583</v>
      </c>
      <c r="L91" s="74">
        <f>K91/$K$92</f>
        <v>0.18724067105027364</v>
      </c>
      <c r="M91" s="71">
        <f>E91-D91</f>
        <v>1457</v>
      </c>
    </row>
    <row r="92" spans="1:13" s="82" customFormat="1">
      <c r="A92" s="150" t="s">
        <v>89</v>
      </c>
      <c r="B92" s="150"/>
      <c r="C92" s="37">
        <v>1877762</v>
      </c>
      <c r="D92" s="37">
        <v>1929880</v>
      </c>
      <c r="E92" s="37">
        <v>1950305</v>
      </c>
      <c r="F92" s="37"/>
      <c r="G92" s="37"/>
      <c r="H92" s="37"/>
      <c r="I92" s="73">
        <f t="shared" si="6"/>
        <v>1</v>
      </c>
      <c r="J92" s="73">
        <f>(E92-C92)/C92</f>
        <v>3.8632691469951998E-2</v>
      </c>
      <c r="K92" s="70">
        <f>E92-C92</f>
        <v>72543</v>
      </c>
      <c r="L92" s="74">
        <f t="shared" si="10"/>
        <v>1</v>
      </c>
      <c r="M92" s="70">
        <f>E92-D92</f>
        <v>20425</v>
      </c>
    </row>
    <row r="93" spans="1:13">
      <c r="C93" s="98"/>
      <c r="D93" s="98"/>
      <c r="E93" s="101"/>
      <c r="F93" s="112"/>
      <c r="G93" s="112"/>
      <c r="H93" s="112"/>
    </row>
    <row r="94" spans="1:13">
      <c r="C94" s="99"/>
      <c r="D94" s="97"/>
      <c r="E94" s="100"/>
      <c r="F94" s="100"/>
      <c r="G94" s="100"/>
      <c r="H94" s="100"/>
    </row>
    <row r="95" spans="1:13">
      <c r="C95" s="98"/>
      <c r="D95" s="98"/>
      <c r="E95" s="101"/>
      <c r="F95" s="112"/>
      <c r="G95" s="112"/>
      <c r="H95" s="112"/>
    </row>
    <row r="96" spans="1:13">
      <c r="C96" s="98"/>
      <c r="D96" s="98"/>
      <c r="E96" s="101"/>
      <c r="F96" s="112"/>
      <c r="G96" s="112"/>
      <c r="H96" s="112"/>
    </row>
    <row r="97" spans="3:8">
      <c r="C97" s="98"/>
      <c r="D97" s="99"/>
      <c r="E97" s="99"/>
      <c r="F97" s="112"/>
      <c r="G97" s="112"/>
      <c r="H97" s="112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144"/>
  <sheetViews>
    <sheetView zoomScale="70" zoomScaleNormal="70" workbookViewId="0">
      <pane ySplit="2" topLeftCell="A3" activePane="bottomLeft" state="frozen"/>
      <selection pane="bottomLeft" activeCell="B2" sqref="B2"/>
    </sheetView>
  </sheetViews>
  <sheetFormatPr defaultColWidth="9.109375" defaultRowHeight="14.4"/>
  <cols>
    <col min="1" max="1" width="12.6640625" style="3" bestFit="1" customWidth="1"/>
    <col min="2" max="2" width="16.44140625" style="3" bestFit="1" customWidth="1"/>
    <col min="3" max="8" width="12" style="3" customWidth="1"/>
    <col min="9" max="9" width="19.109375" style="3" customWidth="1"/>
    <col min="10" max="11" width="33.109375" style="3" customWidth="1"/>
    <col min="12" max="12" width="18.44140625" style="3" customWidth="1"/>
    <col min="13" max="13" width="33.109375" style="3" customWidth="1"/>
    <col min="14" max="16384" width="9.109375" style="3"/>
  </cols>
  <sheetData>
    <row r="1" spans="1:13" ht="15" thickBot="1">
      <c r="C1" s="151" t="s">
        <v>274</v>
      </c>
      <c r="D1" s="151"/>
      <c r="E1" s="152"/>
      <c r="F1" s="153" t="s">
        <v>273</v>
      </c>
      <c r="G1" s="151"/>
      <c r="H1" s="152"/>
    </row>
    <row r="2" spans="1:13" ht="28.8">
      <c r="A2" s="66" t="s">
        <v>91</v>
      </c>
      <c r="B2" s="66" t="s">
        <v>174</v>
      </c>
      <c r="C2" s="66">
        <v>43739</v>
      </c>
      <c r="D2" s="66">
        <v>44075</v>
      </c>
      <c r="E2" s="66">
        <v>44105</v>
      </c>
      <c r="F2" s="66">
        <v>43739</v>
      </c>
      <c r="G2" s="66">
        <v>44075</v>
      </c>
      <c r="H2" s="66">
        <v>44105</v>
      </c>
      <c r="I2" s="65" t="s">
        <v>295</v>
      </c>
      <c r="J2" s="65" t="s">
        <v>313</v>
      </c>
      <c r="K2" s="65" t="s">
        <v>314</v>
      </c>
      <c r="L2" s="65" t="s">
        <v>306</v>
      </c>
      <c r="M2" s="69" t="s">
        <v>315</v>
      </c>
    </row>
    <row r="3" spans="1:13">
      <c r="A3" s="24">
        <v>1</v>
      </c>
      <c r="B3" s="76" t="s">
        <v>92</v>
      </c>
      <c r="C3" s="71">
        <v>41053</v>
      </c>
      <c r="D3" s="71">
        <v>42601</v>
      </c>
      <c r="E3" s="71">
        <v>42974</v>
      </c>
      <c r="F3" s="71"/>
      <c r="G3" s="71"/>
      <c r="H3" s="71"/>
      <c r="I3" s="73">
        <f t="shared" ref="I3:I66" si="0">E3/$E$84</f>
        <v>2.2034502295794761E-2</v>
      </c>
      <c r="J3" s="73">
        <f t="shared" ref="J3:J66" si="1">(E3-C3)/C3</f>
        <v>4.6793169804886368E-2</v>
      </c>
      <c r="K3" s="70">
        <f t="shared" ref="K3:K66" si="2">E3-C3</f>
        <v>1921</v>
      </c>
      <c r="L3" s="74">
        <f>K3/$K$84</f>
        <v>2.6480845843155094E-2</v>
      </c>
      <c r="M3" s="71">
        <f t="shared" ref="M3:M66" si="3">E3-D3</f>
        <v>373</v>
      </c>
    </row>
    <row r="4" spans="1:13">
      <c r="A4" s="24">
        <v>2</v>
      </c>
      <c r="B4" s="76" t="s">
        <v>93</v>
      </c>
      <c r="C4" s="71">
        <v>7746</v>
      </c>
      <c r="D4" s="71">
        <v>8087</v>
      </c>
      <c r="E4" s="71">
        <v>8263</v>
      </c>
      <c r="F4" s="71"/>
      <c r="G4" s="71"/>
      <c r="H4" s="71"/>
      <c r="I4" s="73">
        <f t="shared" si="0"/>
        <v>4.2367732226497911E-3</v>
      </c>
      <c r="J4" s="73">
        <f t="shared" si="1"/>
        <v>6.6744126000516393E-2</v>
      </c>
      <c r="K4" s="70">
        <f t="shared" si="2"/>
        <v>517</v>
      </c>
      <c r="L4" s="74">
        <f t="shared" ref="L4:L67" si="4">K4/$K$84</f>
        <v>7.1268075486263316E-3</v>
      </c>
      <c r="M4" s="71">
        <f t="shared" si="3"/>
        <v>176</v>
      </c>
    </row>
    <row r="5" spans="1:13">
      <c r="A5" s="24">
        <v>3</v>
      </c>
      <c r="B5" s="76" t="s">
        <v>94</v>
      </c>
      <c r="C5" s="71">
        <v>13185</v>
      </c>
      <c r="D5" s="71">
        <v>13606</v>
      </c>
      <c r="E5" s="71">
        <v>13778</v>
      </c>
      <c r="F5" s="71"/>
      <c r="G5" s="71"/>
      <c r="H5" s="71"/>
      <c r="I5" s="73">
        <f t="shared" si="0"/>
        <v>7.0645360597445016E-3</v>
      </c>
      <c r="J5" s="73">
        <f t="shared" si="1"/>
        <v>4.4975350777398559E-2</v>
      </c>
      <c r="K5" s="70">
        <f t="shared" si="2"/>
        <v>593</v>
      </c>
      <c r="L5" s="74">
        <f t="shared" si="4"/>
        <v>8.1744620432019632E-3</v>
      </c>
      <c r="M5" s="71">
        <f t="shared" si="3"/>
        <v>172</v>
      </c>
    </row>
    <row r="6" spans="1:13">
      <c r="A6" s="24">
        <v>4</v>
      </c>
      <c r="B6" s="76" t="s">
        <v>95</v>
      </c>
      <c r="C6" s="71">
        <v>2892</v>
      </c>
      <c r="D6" s="71">
        <v>3043</v>
      </c>
      <c r="E6" s="71">
        <v>3167</v>
      </c>
      <c r="F6" s="71"/>
      <c r="G6" s="71"/>
      <c r="H6" s="71"/>
      <c r="I6" s="73">
        <f t="shared" si="0"/>
        <v>1.6238485775301812E-3</v>
      </c>
      <c r="J6" s="73">
        <f t="shared" si="1"/>
        <v>9.5089903181189483E-2</v>
      </c>
      <c r="K6" s="70">
        <f t="shared" si="2"/>
        <v>275</v>
      </c>
      <c r="L6" s="74">
        <f t="shared" si="4"/>
        <v>3.7908550790565596E-3</v>
      </c>
      <c r="M6" s="71">
        <f t="shared" si="3"/>
        <v>124</v>
      </c>
    </row>
    <row r="7" spans="1:13">
      <c r="A7" s="24">
        <v>5</v>
      </c>
      <c r="B7" s="76" t="s">
        <v>96</v>
      </c>
      <c r="C7" s="71">
        <v>6303</v>
      </c>
      <c r="D7" s="71">
        <v>6517</v>
      </c>
      <c r="E7" s="71">
        <v>6657</v>
      </c>
      <c r="F7" s="71"/>
      <c r="G7" s="71"/>
      <c r="H7" s="71"/>
      <c r="I7" s="73">
        <f t="shared" si="0"/>
        <v>3.4133122767977318E-3</v>
      </c>
      <c r="J7" s="73">
        <f t="shared" si="1"/>
        <v>5.6163731556401711E-2</v>
      </c>
      <c r="K7" s="70">
        <f t="shared" si="2"/>
        <v>354</v>
      </c>
      <c r="L7" s="74">
        <f t="shared" si="4"/>
        <v>4.8798643563128076E-3</v>
      </c>
      <c r="M7" s="71">
        <f t="shared" si="3"/>
        <v>140</v>
      </c>
    </row>
    <row r="8" spans="1:13">
      <c r="A8" s="24">
        <v>6</v>
      </c>
      <c r="B8" s="76" t="s">
        <v>97</v>
      </c>
      <c r="C8" s="71">
        <v>142927</v>
      </c>
      <c r="D8" s="71">
        <v>145356</v>
      </c>
      <c r="E8" s="71">
        <v>147271</v>
      </c>
      <c r="F8" s="71"/>
      <c r="G8" s="71"/>
      <c r="H8" s="71"/>
      <c r="I8" s="73">
        <f t="shared" si="0"/>
        <v>7.5511778926885792E-2</v>
      </c>
      <c r="J8" s="73">
        <f t="shared" si="1"/>
        <v>3.0393137755637494E-2</v>
      </c>
      <c r="K8" s="70">
        <f t="shared" si="2"/>
        <v>4344</v>
      </c>
      <c r="L8" s="74">
        <f t="shared" si="4"/>
        <v>5.9881725321533436E-2</v>
      </c>
      <c r="M8" s="71">
        <f t="shared" si="3"/>
        <v>1915</v>
      </c>
    </row>
    <row r="9" spans="1:13">
      <c r="A9" s="24">
        <v>7</v>
      </c>
      <c r="B9" s="76" t="s">
        <v>98</v>
      </c>
      <c r="C9" s="71">
        <v>76367</v>
      </c>
      <c r="D9" s="71">
        <v>77482</v>
      </c>
      <c r="E9" s="71">
        <v>78008</v>
      </c>
      <c r="F9" s="71"/>
      <c r="G9" s="71"/>
      <c r="H9" s="71"/>
      <c r="I9" s="73">
        <f t="shared" si="0"/>
        <v>3.99978464906771E-2</v>
      </c>
      <c r="J9" s="73">
        <f t="shared" si="1"/>
        <v>2.1488339204106487E-2</v>
      </c>
      <c r="K9" s="70">
        <f t="shared" si="2"/>
        <v>1641</v>
      </c>
      <c r="L9" s="74">
        <f t="shared" si="4"/>
        <v>2.2621066126297506E-2</v>
      </c>
      <c r="M9" s="71">
        <f t="shared" si="3"/>
        <v>526</v>
      </c>
    </row>
    <row r="10" spans="1:13">
      <c r="A10" s="24">
        <v>8</v>
      </c>
      <c r="B10" s="76" t="s">
        <v>99</v>
      </c>
      <c r="C10" s="71">
        <v>4028</v>
      </c>
      <c r="D10" s="71">
        <v>4175</v>
      </c>
      <c r="E10" s="71">
        <v>4271</v>
      </c>
      <c r="F10" s="71"/>
      <c r="G10" s="71"/>
      <c r="H10" s="71"/>
      <c r="I10" s="73">
        <f t="shared" si="0"/>
        <v>2.1899138852640998E-3</v>
      </c>
      <c r="J10" s="73">
        <f t="shared" si="1"/>
        <v>6.0327706057596825E-2</v>
      </c>
      <c r="K10" s="70">
        <f t="shared" si="2"/>
        <v>243</v>
      </c>
      <c r="L10" s="74">
        <f t="shared" si="4"/>
        <v>3.349737397129978E-3</v>
      </c>
      <c r="M10" s="71">
        <f t="shared" si="3"/>
        <v>96</v>
      </c>
    </row>
    <row r="11" spans="1:13">
      <c r="A11" s="24">
        <v>9</v>
      </c>
      <c r="B11" s="76" t="s">
        <v>100</v>
      </c>
      <c r="C11" s="71">
        <v>27507</v>
      </c>
      <c r="D11" s="71">
        <v>28104</v>
      </c>
      <c r="E11" s="71">
        <v>28336</v>
      </c>
      <c r="F11" s="71"/>
      <c r="G11" s="71"/>
      <c r="H11" s="71"/>
      <c r="I11" s="73">
        <f t="shared" si="0"/>
        <v>1.4529009565170576E-2</v>
      </c>
      <c r="J11" s="73">
        <f t="shared" si="1"/>
        <v>3.0137783109753881E-2</v>
      </c>
      <c r="K11" s="70">
        <f t="shared" si="2"/>
        <v>829</v>
      </c>
      <c r="L11" s="74">
        <f t="shared" si="4"/>
        <v>1.1427704947410501E-2</v>
      </c>
      <c r="M11" s="71">
        <f t="shared" si="3"/>
        <v>232</v>
      </c>
    </row>
    <row r="12" spans="1:13">
      <c r="A12" s="24">
        <v>10</v>
      </c>
      <c r="B12" s="76" t="s">
        <v>101</v>
      </c>
      <c r="C12" s="71">
        <v>29505</v>
      </c>
      <c r="D12" s="71">
        <v>30888</v>
      </c>
      <c r="E12" s="71">
        <v>31091</v>
      </c>
      <c r="F12" s="71"/>
      <c r="G12" s="71"/>
      <c r="H12" s="71"/>
      <c r="I12" s="73">
        <f t="shared" si="0"/>
        <v>1.5941609132930492E-2</v>
      </c>
      <c r="J12" s="73">
        <f t="shared" si="1"/>
        <v>5.3753601084561939E-2</v>
      </c>
      <c r="K12" s="70">
        <f t="shared" si="2"/>
        <v>1586</v>
      </c>
      <c r="L12" s="74">
        <f t="shared" si="4"/>
        <v>2.1862895110486193E-2</v>
      </c>
      <c r="M12" s="71">
        <f t="shared" si="3"/>
        <v>203</v>
      </c>
    </row>
    <row r="13" spans="1:13">
      <c r="A13" s="24">
        <v>11</v>
      </c>
      <c r="B13" s="76" t="s">
        <v>102</v>
      </c>
      <c r="C13" s="71">
        <v>4701</v>
      </c>
      <c r="D13" s="71">
        <v>4708</v>
      </c>
      <c r="E13" s="71">
        <v>4808</v>
      </c>
      <c r="F13" s="71"/>
      <c r="G13" s="71"/>
      <c r="H13" s="71"/>
      <c r="I13" s="73">
        <f t="shared" si="0"/>
        <v>2.4652554344064131E-3</v>
      </c>
      <c r="J13" s="73">
        <f t="shared" si="1"/>
        <v>2.2761114656456072E-2</v>
      </c>
      <c r="K13" s="70">
        <f t="shared" si="2"/>
        <v>107</v>
      </c>
      <c r="L13" s="74">
        <f t="shared" si="4"/>
        <v>1.4749872489420069E-3</v>
      </c>
      <c r="M13" s="71">
        <f t="shared" si="3"/>
        <v>100</v>
      </c>
    </row>
    <row r="14" spans="1:13">
      <c r="A14" s="24">
        <v>12</v>
      </c>
      <c r="B14" s="76" t="s">
        <v>103</v>
      </c>
      <c r="C14" s="71">
        <v>2791</v>
      </c>
      <c r="D14" s="71">
        <v>2960</v>
      </c>
      <c r="E14" s="71">
        <v>3000</v>
      </c>
      <c r="F14" s="71"/>
      <c r="G14" s="71"/>
      <c r="H14" s="71"/>
      <c r="I14" s="73">
        <f t="shared" si="0"/>
        <v>1.5382209449291266E-3</v>
      </c>
      <c r="J14" s="73">
        <f t="shared" si="1"/>
        <v>7.4883554281619497E-2</v>
      </c>
      <c r="K14" s="70">
        <f t="shared" si="2"/>
        <v>209</v>
      </c>
      <c r="L14" s="74">
        <f t="shared" si="4"/>
        <v>2.8810498600829854E-3</v>
      </c>
      <c r="M14" s="71">
        <f t="shared" si="3"/>
        <v>40</v>
      </c>
    </row>
    <row r="15" spans="1:13">
      <c r="A15" s="24">
        <v>13</v>
      </c>
      <c r="B15" s="76" t="s">
        <v>104</v>
      </c>
      <c r="C15" s="71">
        <v>2826</v>
      </c>
      <c r="D15" s="71">
        <v>3057</v>
      </c>
      <c r="E15" s="71">
        <v>3143</v>
      </c>
      <c r="F15" s="71"/>
      <c r="G15" s="71"/>
      <c r="H15" s="71"/>
      <c r="I15" s="73">
        <f t="shared" si="0"/>
        <v>1.6115428099707481E-3</v>
      </c>
      <c r="J15" s="73">
        <f t="shared" si="1"/>
        <v>0.1121726822363765</v>
      </c>
      <c r="K15" s="70">
        <f t="shared" si="2"/>
        <v>317</v>
      </c>
      <c r="L15" s="74">
        <f t="shared" si="4"/>
        <v>4.3698220365851973E-3</v>
      </c>
      <c r="M15" s="71">
        <f t="shared" si="3"/>
        <v>86</v>
      </c>
    </row>
    <row r="16" spans="1:13">
      <c r="A16" s="24">
        <v>14</v>
      </c>
      <c r="B16" s="76" t="s">
        <v>105</v>
      </c>
      <c r="C16" s="71">
        <v>7251</v>
      </c>
      <c r="D16" s="71">
        <v>7290</v>
      </c>
      <c r="E16" s="71">
        <v>7414</v>
      </c>
      <c r="F16" s="71"/>
      <c r="G16" s="71"/>
      <c r="H16" s="71"/>
      <c r="I16" s="73">
        <f t="shared" si="0"/>
        <v>3.8014566952348479E-3</v>
      </c>
      <c r="J16" s="73">
        <f t="shared" si="1"/>
        <v>2.2479657978209902E-2</v>
      </c>
      <c r="K16" s="70">
        <f t="shared" si="2"/>
        <v>163</v>
      </c>
      <c r="L16" s="74">
        <f t="shared" si="4"/>
        <v>2.2469431923135244E-3</v>
      </c>
      <c r="M16" s="71">
        <f t="shared" si="3"/>
        <v>124</v>
      </c>
    </row>
    <row r="17" spans="1:13">
      <c r="A17" s="24">
        <v>15</v>
      </c>
      <c r="B17" s="76" t="s">
        <v>106</v>
      </c>
      <c r="C17" s="71">
        <v>6016</v>
      </c>
      <c r="D17" s="71">
        <v>5891</v>
      </c>
      <c r="E17" s="71">
        <v>5944</v>
      </c>
      <c r="F17" s="71"/>
      <c r="G17" s="71"/>
      <c r="H17" s="71"/>
      <c r="I17" s="73">
        <f t="shared" si="0"/>
        <v>3.0477284322195761E-3</v>
      </c>
      <c r="J17" s="73">
        <f t="shared" si="1"/>
        <v>-1.1968085106382979E-2</v>
      </c>
      <c r="K17" s="70">
        <f t="shared" si="2"/>
        <v>-72</v>
      </c>
      <c r="L17" s="74">
        <f t="shared" si="4"/>
        <v>-9.9251478433480837E-4</v>
      </c>
      <c r="M17" s="71">
        <f t="shared" si="3"/>
        <v>53</v>
      </c>
    </row>
    <row r="18" spans="1:13">
      <c r="A18" s="24">
        <v>16</v>
      </c>
      <c r="B18" s="76" t="s">
        <v>107</v>
      </c>
      <c r="C18" s="71">
        <v>77525</v>
      </c>
      <c r="D18" s="71">
        <v>80409</v>
      </c>
      <c r="E18" s="71">
        <v>81013</v>
      </c>
      <c r="F18" s="71"/>
      <c r="G18" s="71"/>
      <c r="H18" s="71"/>
      <c r="I18" s="73">
        <f t="shared" si="0"/>
        <v>4.1538631137181106E-2</v>
      </c>
      <c r="J18" s="73">
        <f t="shared" si="1"/>
        <v>4.4991938084488876E-2</v>
      </c>
      <c r="K18" s="70">
        <f t="shared" si="2"/>
        <v>3488</v>
      </c>
      <c r="L18" s="74">
        <f t="shared" si="4"/>
        <v>4.8081827329997384E-2</v>
      </c>
      <c r="M18" s="71">
        <f t="shared" si="3"/>
        <v>604</v>
      </c>
    </row>
    <row r="19" spans="1:13">
      <c r="A19" s="24">
        <v>17</v>
      </c>
      <c r="B19" s="76" t="s">
        <v>108</v>
      </c>
      <c r="C19" s="71">
        <v>14336</v>
      </c>
      <c r="D19" s="71">
        <v>14827</v>
      </c>
      <c r="E19" s="71">
        <v>14948</v>
      </c>
      <c r="F19" s="71"/>
      <c r="G19" s="71"/>
      <c r="H19" s="71"/>
      <c r="I19" s="73">
        <f t="shared" si="0"/>
        <v>7.6644422282668608E-3</v>
      </c>
      <c r="J19" s="73">
        <f t="shared" si="1"/>
        <v>4.2689732142857144E-2</v>
      </c>
      <c r="K19" s="70">
        <f t="shared" si="2"/>
        <v>612</v>
      </c>
      <c r="L19" s="74">
        <f t="shared" si="4"/>
        <v>8.4363756668458714E-3</v>
      </c>
      <c r="M19" s="71">
        <f t="shared" si="3"/>
        <v>121</v>
      </c>
    </row>
    <row r="20" spans="1:13">
      <c r="A20" s="24">
        <v>18</v>
      </c>
      <c r="B20" s="76" t="s">
        <v>109</v>
      </c>
      <c r="C20" s="71">
        <v>3126</v>
      </c>
      <c r="D20" s="71">
        <v>3191</v>
      </c>
      <c r="E20" s="71">
        <v>3238</v>
      </c>
      <c r="F20" s="71"/>
      <c r="G20" s="71"/>
      <c r="H20" s="71"/>
      <c r="I20" s="73">
        <f t="shared" si="0"/>
        <v>1.6602531398935039E-3</v>
      </c>
      <c r="J20" s="73">
        <f t="shared" si="1"/>
        <v>3.5828534868841973E-2</v>
      </c>
      <c r="K20" s="70">
        <f t="shared" si="2"/>
        <v>112</v>
      </c>
      <c r="L20" s="74">
        <f t="shared" si="4"/>
        <v>1.5439118867430351E-3</v>
      </c>
      <c r="M20" s="71">
        <f t="shared" si="3"/>
        <v>47</v>
      </c>
    </row>
    <row r="21" spans="1:13">
      <c r="A21" s="24">
        <v>19</v>
      </c>
      <c r="B21" s="76" t="s">
        <v>110</v>
      </c>
      <c r="C21" s="71">
        <v>8702</v>
      </c>
      <c r="D21" s="71">
        <v>8995</v>
      </c>
      <c r="E21" s="71">
        <v>9115</v>
      </c>
      <c r="F21" s="71"/>
      <c r="G21" s="71"/>
      <c r="H21" s="71"/>
      <c r="I21" s="73">
        <f t="shared" si="0"/>
        <v>4.6736279710096629E-3</v>
      </c>
      <c r="J21" s="73">
        <f t="shared" si="1"/>
        <v>4.7460353941622617E-2</v>
      </c>
      <c r="K21" s="70">
        <f t="shared" si="2"/>
        <v>413</v>
      </c>
      <c r="L21" s="74">
        <f t="shared" si="4"/>
        <v>5.6931750823649421E-3</v>
      </c>
      <c r="M21" s="71">
        <f t="shared" si="3"/>
        <v>120</v>
      </c>
    </row>
    <row r="22" spans="1:13">
      <c r="A22" s="24">
        <v>20</v>
      </c>
      <c r="B22" s="76" t="s">
        <v>111</v>
      </c>
      <c r="C22" s="71">
        <v>25542</v>
      </c>
      <c r="D22" s="71">
        <v>26618</v>
      </c>
      <c r="E22" s="71">
        <v>26945</v>
      </c>
      <c r="F22" s="71"/>
      <c r="G22" s="71"/>
      <c r="H22" s="71"/>
      <c r="I22" s="73">
        <f t="shared" si="0"/>
        <v>1.3815787787038437E-2</v>
      </c>
      <c r="J22" s="73">
        <f t="shared" si="1"/>
        <v>5.4929136324485164E-2</v>
      </c>
      <c r="K22" s="70">
        <f t="shared" si="2"/>
        <v>1403</v>
      </c>
      <c r="L22" s="74">
        <f t="shared" si="4"/>
        <v>1.9340253366968558E-2</v>
      </c>
      <c r="M22" s="71">
        <f t="shared" si="3"/>
        <v>327</v>
      </c>
    </row>
    <row r="23" spans="1:13">
      <c r="A23" s="24">
        <v>21</v>
      </c>
      <c r="B23" s="76" t="s">
        <v>112</v>
      </c>
      <c r="C23" s="71">
        <v>16941</v>
      </c>
      <c r="D23" s="71">
        <v>17510</v>
      </c>
      <c r="E23" s="71">
        <v>17781</v>
      </c>
      <c r="F23" s="71"/>
      <c r="G23" s="71"/>
      <c r="H23" s="71"/>
      <c r="I23" s="73">
        <f t="shared" si="0"/>
        <v>9.1170355405949324E-3</v>
      </c>
      <c r="J23" s="73">
        <f t="shared" si="1"/>
        <v>4.9583849831769083E-2</v>
      </c>
      <c r="K23" s="70">
        <f t="shared" si="2"/>
        <v>840</v>
      </c>
      <c r="L23" s="74">
        <f t="shared" si="4"/>
        <v>1.1579339150572764E-2</v>
      </c>
      <c r="M23" s="71">
        <f t="shared" si="3"/>
        <v>271</v>
      </c>
    </row>
    <row r="24" spans="1:13">
      <c r="A24" s="24">
        <v>22</v>
      </c>
      <c r="B24" s="76" t="s">
        <v>113</v>
      </c>
      <c r="C24" s="71">
        <v>9601</v>
      </c>
      <c r="D24" s="71">
        <v>9858</v>
      </c>
      <c r="E24" s="71">
        <v>9925</v>
      </c>
      <c r="F24" s="71"/>
      <c r="G24" s="71"/>
      <c r="H24" s="71"/>
      <c r="I24" s="73">
        <f t="shared" si="0"/>
        <v>5.0889476261405265E-3</v>
      </c>
      <c r="J24" s="73">
        <f t="shared" si="1"/>
        <v>3.3746484741172797E-2</v>
      </c>
      <c r="K24" s="70">
        <f t="shared" si="2"/>
        <v>324</v>
      </c>
      <c r="L24" s="74">
        <f t="shared" si="4"/>
        <v>4.466316529506637E-3</v>
      </c>
      <c r="M24" s="71">
        <f t="shared" si="3"/>
        <v>67</v>
      </c>
    </row>
    <row r="25" spans="1:13">
      <c r="A25" s="24">
        <v>23</v>
      </c>
      <c r="B25" s="76" t="s">
        <v>114</v>
      </c>
      <c r="C25" s="71">
        <v>8293</v>
      </c>
      <c r="D25" s="71">
        <v>8699</v>
      </c>
      <c r="E25" s="71">
        <v>8777</v>
      </c>
      <c r="F25" s="71"/>
      <c r="G25" s="71"/>
      <c r="H25" s="71"/>
      <c r="I25" s="73">
        <f t="shared" si="0"/>
        <v>4.5003217445476473E-3</v>
      </c>
      <c r="J25" s="73">
        <f t="shared" si="1"/>
        <v>5.8362474375979745E-2</v>
      </c>
      <c r="K25" s="70">
        <f t="shared" si="2"/>
        <v>484</v>
      </c>
      <c r="L25" s="74">
        <f t="shared" si="4"/>
        <v>6.671904939139545E-3</v>
      </c>
      <c r="M25" s="71">
        <f t="shared" si="3"/>
        <v>78</v>
      </c>
    </row>
    <row r="26" spans="1:13">
      <c r="A26" s="24">
        <v>24</v>
      </c>
      <c r="B26" s="76" t="s">
        <v>115</v>
      </c>
      <c r="C26" s="71">
        <v>3967</v>
      </c>
      <c r="D26" s="71">
        <v>4182</v>
      </c>
      <c r="E26" s="71">
        <v>4261</v>
      </c>
      <c r="F26" s="71"/>
      <c r="G26" s="71"/>
      <c r="H26" s="71"/>
      <c r="I26" s="73">
        <f t="shared" si="0"/>
        <v>2.1847864821143361E-3</v>
      </c>
      <c r="J26" s="73">
        <f t="shared" si="1"/>
        <v>7.4111419208469878E-2</v>
      </c>
      <c r="K26" s="70">
        <f t="shared" si="2"/>
        <v>294</v>
      </c>
      <c r="L26" s="74">
        <f t="shared" si="4"/>
        <v>4.0527687027004673E-3</v>
      </c>
      <c r="M26" s="71">
        <f t="shared" si="3"/>
        <v>79</v>
      </c>
    </row>
    <row r="27" spans="1:13">
      <c r="A27" s="24">
        <v>25</v>
      </c>
      <c r="B27" s="76" t="s">
        <v>116</v>
      </c>
      <c r="C27" s="71">
        <v>10329</v>
      </c>
      <c r="D27" s="71">
        <v>10309</v>
      </c>
      <c r="E27" s="71">
        <v>10588</v>
      </c>
      <c r="F27" s="71"/>
      <c r="G27" s="71"/>
      <c r="H27" s="71"/>
      <c r="I27" s="73">
        <f t="shared" si="0"/>
        <v>5.4288944549698639E-3</v>
      </c>
      <c r="J27" s="73">
        <f t="shared" si="1"/>
        <v>2.5075031464807822E-2</v>
      </c>
      <c r="K27" s="70">
        <f t="shared" si="2"/>
        <v>259</v>
      </c>
      <c r="L27" s="74">
        <f t="shared" si="4"/>
        <v>3.5702962380932688E-3</v>
      </c>
      <c r="M27" s="71">
        <f t="shared" si="3"/>
        <v>279</v>
      </c>
    </row>
    <row r="28" spans="1:13">
      <c r="A28" s="24">
        <v>26</v>
      </c>
      <c r="B28" s="76" t="s">
        <v>117</v>
      </c>
      <c r="C28" s="71">
        <v>20560</v>
      </c>
      <c r="D28" s="71">
        <v>21243</v>
      </c>
      <c r="E28" s="71">
        <v>21191</v>
      </c>
      <c r="F28" s="71"/>
      <c r="G28" s="71"/>
      <c r="H28" s="71"/>
      <c r="I28" s="73">
        <f t="shared" si="0"/>
        <v>1.0865480014664372E-2</v>
      </c>
      <c r="J28" s="73">
        <f t="shared" si="1"/>
        <v>3.069066147859922E-2</v>
      </c>
      <c r="K28" s="70">
        <f t="shared" si="2"/>
        <v>631</v>
      </c>
      <c r="L28" s="74">
        <f t="shared" si="4"/>
        <v>8.6982892904897777E-3</v>
      </c>
      <c r="M28" s="71">
        <f t="shared" si="3"/>
        <v>-52</v>
      </c>
    </row>
    <row r="29" spans="1:13">
      <c r="A29" s="24">
        <v>27</v>
      </c>
      <c r="B29" s="76" t="s">
        <v>118</v>
      </c>
      <c r="C29" s="71">
        <v>33319</v>
      </c>
      <c r="D29" s="71">
        <v>34513</v>
      </c>
      <c r="E29" s="71">
        <v>34832</v>
      </c>
      <c r="F29" s="71"/>
      <c r="G29" s="71"/>
      <c r="H29" s="71"/>
      <c r="I29" s="73">
        <f t="shared" si="0"/>
        <v>1.7859770651257111E-2</v>
      </c>
      <c r="J29" s="73">
        <f t="shared" si="1"/>
        <v>4.5409526096221377E-2</v>
      </c>
      <c r="K29" s="70">
        <f t="shared" si="2"/>
        <v>1513</v>
      </c>
      <c r="L29" s="74">
        <f t="shared" si="4"/>
        <v>2.085659539859118E-2</v>
      </c>
      <c r="M29" s="71">
        <f t="shared" si="3"/>
        <v>319</v>
      </c>
    </row>
    <row r="30" spans="1:13">
      <c r="A30" s="24">
        <v>28</v>
      </c>
      <c r="B30" s="76" t="s">
        <v>119</v>
      </c>
      <c r="C30" s="71">
        <v>9258</v>
      </c>
      <c r="D30" s="71">
        <v>8846</v>
      </c>
      <c r="E30" s="71">
        <v>9121</v>
      </c>
      <c r="F30" s="71"/>
      <c r="G30" s="71"/>
      <c r="H30" s="71"/>
      <c r="I30" s="73">
        <f t="shared" si="0"/>
        <v>4.6767044128995213E-3</v>
      </c>
      <c r="J30" s="73">
        <f t="shared" si="1"/>
        <v>-1.479801252970404E-2</v>
      </c>
      <c r="K30" s="70">
        <f t="shared" si="2"/>
        <v>-137</v>
      </c>
      <c r="L30" s="74">
        <f t="shared" si="4"/>
        <v>-1.888535075748177E-3</v>
      </c>
      <c r="M30" s="71">
        <f t="shared" si="3"/>
        <v>275</v>
      </c>
    </row>
    <row r="31" spans="1:13">
      <c r="A31" s="24">
        <v>29</v>
      </c>
      <c r="B31" s="76" t="s">
        <v>120</v>
      </c>
      <c r="C31" s="71">
        <v>2431</v>
      </c>
      <c r="D31" s="71">
        <v>2386</v>
      </c>
      <c r="E31" s="71">
        <v>2443</v>
      </c>
      <c r="F31" s="71"/>
      <c r="G31" s="71"/>
      <c r="H31" s="71"/>
      <c r="I31" s="73">
        <f t="shared" si="0"/>
        <v>1.2526245894872853E-3</v>
      </c>
      <c r="J31" s="73">
        <f t="shared" si="1"/>
        <v>4.9362402303578775E-3</v>
      </c>
      <c r="K31" s="70">
        <f t="shared" si="2"/>
        <v>12</v>
      </c>
      <c r="L31" s="74">
        <f t="shared" si="4"/>
        <v>1.6541913072246804E-4</v>
      </c>
      <c r="M31" s="71">
        <f t="shared" si="3"/>
        <v>57</v>
      </c>
    </row>
    <row r="32" spans="1:13">
      <c r="A32" s="24">
        <v>30</v>
      </c>
      <c r="B32" s="76" t="s">
        <v>121</v>
      </c>
      <c r="C32" s="71">
        <v>1488</v>
      </c>
      <c r="D32" s="71">
        <v>1528</v>
      </c>
      <c r="E32" s="71">
        <v>1571</v>
      </c>
      <c r="F32" s="71"/>
      <c r="G32" s="71"/>
      <c r="H32" s="71"/>
      <c r="I32" s="73">
        <f t="shared" si="0"/>
        <v>8.0551503482788594E-4</v>
      </c>
      <c r="J32" s="73">
        <f t="shared" si="1"/>
        <v>5.5779569892473117E-2</v>
      </c>
      <c r="K32" s="70">
        <f t="shared" si="2"/>
        <v>83</v>
      </c>
      <c r="L32" s="74">
        <f t="shared" si="4"/>
        <v>1.1441489874970707E-3</v>
      </c>
      <c r="M32" s="71">
        <f t="shared" si="3"/>
        <v>43</v>
      </c>
    </row>
    <row r="33" spans="1:13">
      <c r="A33" s="24">
        <v>31</v>
      </c>
      <c r="B33" s="76" t="s">
        <v>122</v>
      </c>
      <c r="C33" s="71">
        <v>23662</v>
      </c>
      <c r="D33" s="71">
        <v>24617</v>
      </c>
      <c r="E33" s="71">
        <v>24885</v>
      </c>
      <c r="F33" s="71"/>
      <c r="G33" s="71"/>
      <c r="H33" s="71"/>
      <c r="I33" s="73">
        <f t="shared" si="0"/>
        <v>1.2759542738187104E-2</v>
      </c>
      <c r="J33" s="73">
        <f t="shared" si="1"/>
        <v>5.1686247992561912E-2</v>
      </c>
      <c r="K33" s="70">
        <f t="shared" si="2"/>
        <v>1223</v>
      </c>
      <c r="L33" s="74">
        <f t="shared" si="4"/>
        <v>1.6858966406131534E-2</v>
      </c>
      <c r="M33" s="71">
        <f t="shared" si="3"/>
        <v>268</v>
      </c>
    </row>
    <row r="34" spans="1:13">
      <c r="A34" s="24">
        <v>32</v>
      </c>
      <c r="B34" s="76" t="s">
        <v>123</v>
      </c>
      <c r="C34" s="71">
        <v>9211</v>
      </c>
      <c r="D34" s="71">
        <v>9424</v>
      </c>
      <c r="E34" s="71">
        <v>9515</v>
      </c>
      <c r="F34" s="71"/>
      <c r="G34" s="71"/>
      <c r="H34" s="71"/>
      <c r="I34" s="73">
        <f t="shared" si="0"/>
        <v>4.8787240970002126E-3</v>
      </c>
      <c r="J34" s="73">
        <f t="shared" si="1"/>
        <v>3.3004016936271849E-2</v>
      </c>
      <c r="K34" s="70">
        <f t="shared" si="2"/>
        <v>304</v>
      </c>
      <c r="L34" s="74">
        <f t="shared" si="4"/>
        <v>4.1906179783025238E-3</v>
      </c>
      <c r="M34" s="71">
        <f t="shared" si="3"/>
        <v>91</v>
      </c>
    </row>
    <row r="35" spans="1:13">
      <c r="A35" s="24">
        <v>33</v>
      </c>
      <c r="B35" s="76" t="s">
        <v>124</v>
      </c>
      <c r="C35" s="71">
        <v>37735</v>
      </c>
      <c r="D35" s="71">
        <v>38752</v>
      </c>
      <c r="E35" s="71">
        <v>39184</v>
      </c>
      <c r="F35" s="71"/>
      <c r="G35" s="71"/>
      <c r="H35" s="71"/>
      <c r="I35" s="73">
        <f t="shared" si="0"/>
        <v>2.0091216502034298E-2</v>
      </c>
      <c r="J35" s="73">
        <f t="shared" si="1"/>
        <v>3.8399363985689675E-2</v>
      </c>
      <c r="K35" s="70">
        <f t="shared" si="2"/>
        <v>1449</v>
      </c>
      <c r="L35" s="74">
        <f t="shared" si="4"/>
        <v>1.9974360034738018E-2</v>
      </c>
      <c r="M35" s="71">
        <f t="shared" si="3"/>
        <v>432</v>
      </c>
    </row>
    <row r="36" spans="1:13">
      <c r="A36" s="24">
        <v>34</v>
      </c>
      <c r="B36" s="76" t="s">
        <v>125</v>
      </c>
      <c r="C36" s="71">
        <v>530571</v>
      </c>
      <c r="D36" s="71">
        <v>544070</v>
      </c>
      <c r="E36" s="71">
        <v>549036</v>
      </c>
      <c r="F36" s="71"/>
      <c r="G36" s="71"/>
      <c r="H36" s="71"/>
      <c r="I36" s="73">
        <f t="shared" si="0"/>
        <v>0.28151289157336928</v>
      </c>
      <c r="J36" s="73">
        <f t="shared" si="1"/>
        <v>3.4802128273124615E-2</v>
      </c>
      <c r="K36" s="70">
        <f t="shared" si="2"/>
        <v>18465</v>
      </c>
      <c r="L36" s="74">
        <f t="shared" si="4"/>
        <v>0.25453868739919772</v>
      </c>
      <c r="M36" s="71">
        <f t="shared" si="3"/>
        <v>4966</v>
      </c>
    </row>
    <row r="37" spans="1:13">
      <c r="A37" s="24">
        <v>35</v>
      </c>
      <c r="B37" s="76" t="s">
        <v>126</v>
      </c>
      <c r="C37" s="71">
        <v>130104</v>
      </c>
      <c r="D37" s="71">
        <v>134088</v>
      </c>
      <c r="E37" s="71">
        <v>135074</v>
      </c>
      <c r="F37" s="71"/>
      <c r="G37" s="71"/>
      <c r="H37" s="71"/>
      <c r="I37" s="73">
        <f t="shared" si="0"/>
        <v>6.9257885305118949E-2</v>
      </c>
      <c r="J37" s="73">
        <f t="shared" si="1"/>
        <v>3.8200209063518419E-2</v>
      </c>
      <c r="K37" s="70">
        <f t="shared" si="2"/>
        <v>4970</v>
      </c>
      <c r="L37" s="74">
        <f t="shared" si="4"/>
        <v>6.8511089974222186E-2</v>
      </c>
      <c r="M37" s="71">
        <f t="shared" si="3"/>
        <v>986</v>
      </c>
    </row>
    <row r="38" spans="1:13">
      <c r="A38" s="24">
        <v>36</v>
      </c>
      <c r="B38" s="76" t="s">
        <v>127</v>
      </c>
      <c r="C38" s="71">
        <v>2988</v>
      </c>
      <c r="D38" s="71">
        <v>3008</v>
      </c>
      <c r="E38" s="71">
        <v>3060</v>
      </c>
      <c r="F38" s="71"/>
      <c r="G38" s="71"/>
      <c r="H38" s="71"/>
      <c r="I38" s="73">
        <f t="shared" si="0"/>
        <v>1.568985363827709E-3</v>
      </c>
      <c r="J38" s="73">
        <f t="shared" si="1"/>
        <v>2.4096385542168676E-2</v>
      </c>
      <c r="K38" s="70">
        <f t="shared" si="2"/>
        <v>72</v>
      </c>
      <c r="L38" s="74">
        <f t="shared" si="4"/>
        <v>9.9251478433480837E-4</v>
      </c>
      <c r="M38" s="71">
        <f t="shared" si="3"/>
        <v>52</v>
      </c>
    </row>
    <row r="39" spans="1:13">
      <c r="A39" s="24">
        <v>37</v>
      </c>
      <c r="B39" s="76" t="s">
        <v>128</v>
      </c>
      <c r="C39" s="71">
        <v>7832</v>
      </c>
      <c r="D39" s="71">
        <v>7918</v>
      </c>
      <c r="E39" s="71">
        <v>8047</v>
      </c>
      <c r="F39" s="71"/>
      <c r="G39" s="71"/>
      <c r="H39" s="71"/>
      <c r="I39" s="73">
        <f t="shared" si="0"/>
        <v>4.1260213146148937E-3</v>
      </c>
      <c r="J39" s="73">
        <f t="shared" si="1"/>
        <v>2.7451481103166496E-2</v>
      </c>
      <c r="K39" s="70">
        <f t="shared" si="2"/>
        <v>215</v>
      </c>
      <c r="L39" s="74">
        <f t="shared" si="4"/>
        <v>2.9637594254442192E-3</v>
      </c>
      <c r="M39" s="71">
        <f t="shared" si="3"/>
        <v>129</v>
      </c>
    </row>
    <row r="40" spans="1:13">
      <c r="A40" s="24">
        <v>38</v>
      </c>
      <c r="B40" s="76" t="s">
        <v>129</v>
      </c>
      <c r="C40" s="71">
        <v>32047</v>
      </c>
      <c r="D40" s="71">
        <v>33072</v>
      </c>
      <c r="E40" s="71">
        <v>33493</v>
      </c>
      <c r="F40" s="71"/>
      <c r="G40" s="71"/>
      <c r="H40" s="71"/>
      <c r="I40" s="73">
        <f t="shared" si="0"/>
        <v>1.7173211369503744E-2</v>
      </c>
      <c r="J40" s="73">
        <f t="shared" si="1"/>
        <v>4.5121228196087E-2</v>
      </c>
      <c r="K40" s="70">
        <f t="shared" si="2"/>
        <v>1446</v>
      </c>
      <c r="L40" s="74">
        <f t="shared" si="4"/>
        <v>1.9933005252057399E-2</v>
      </c>
      <c r="M40" s="71">
        <f t="shared" si="3"/>
        <v>421</v>
      </c>
    </row>
    <row r="41" spans="1:13">
      <c r="A41" s="24">
        <v>39</v>
      </c>
      <c r="B41" s="76" t="s">
        <v>130</v>
      </c>
      <c r="C41" s="71">
        <v>8385</v>
      </c>
      <c r="D41" s="71">
        <v>8567</v>
      </c>
      <c r="E41" s="71">
        <v>8669</v>
      </c>
      <c r="F41" s="71"/>
      <c r="G41" s="71"/>
      <c r="H41" s="71"/>
      <c r="I41" s="73">
        <f t="shared" si="0"/>
        <v>4.4449457905301991E-3</v>
      </c>
      <c r="J41" s="73">
        <f t="shared" si="1"/>
        <v>3.3870005963029221E-2</v>
      </c>
      <c r="K41" s="70">
        <f t="shared" si="2"/>
        <v>284</v>
      </c>
      <c r="L41" s="74">
        <f t="shared" si="4"/>
        <v>3.9149194270984107E-3</v>
      </c>
      <c r="M41" s="71">
        <f t="shared" si="3"/>
        <v>102</v>
      </c>
    </row>
    <row r="42" spans="1:13">
      <c r="A42" s="24">
        <v>40</v>
      </c>
      <c r="B42" s="76" t="s">
        <v>131</v>
      </c>
      <c r="C42" s="71">
        <v>3793</v>
      </c>
      <c r="D42" s="71">
        <v>3969</v>
      </c>
      <c r="E42" s="71">
        <v>4009</v>
      </c>
      <c r="F42" s="71"/>
      <c r="G42" s="71"/>
      <c r="H42" s="71"/>
      <c r="I42" s="73">
        <f t="shared" si="0"/>
        <v>2.0555759227402891E-3</v>
      </c>
      <c r="J42" s="73">
        <f t="shared" si="1"/>
        <v>5.6947007645663066E-2</v>
      </c>
      <c r="K42" s="70">
        <f t="shared" si="2"/>
        <v>216</v>
      </c>
      <c r="L42" s="74">
        <f t="shared" si="4"/>
        <v>2.9775443530044251E-3</v>
      </c>
      <c r="M42" s="71">
        <f t="shared" si="3"/>
        <v>40</v>
      </c>
    </row>
    <row r="43" spans="1:13">
      <c r="A43" s="24">
        <v>41</v>
      </c>
      <c r="B43" s="76" t="s">
        <v>132</v>
      </c>
      <c r="C43" s="71">
        <v>46012</v>
      </c>
      <c r="D43" s="71">
        <v>47786</v>
      </c>
      <c r="E43" s="71">
        <v>48298</v>
      </c>
      <c r="F43" s="71"/>
      <c r="G43" s="71"/>
      <c r="H43" s="71"/>
      <c r="I43" s="73">
        <f t="shared" si="0"/>
        <v>2.4764331732728982E-2</v>
      </c>
      <c r="J43" s="73">
        <f t="shared" si="1"/>
        <v>4.9682691471789969E-2</v>
      </c>
      <c r="K43" s="70">
        <f t="shared" si="2"/>
        <v>2286</v>
      </c>
      <c r="L43" s="74">
        <f t="shared" si="4"/>
        <v>3.1512344402630163E-2</v>
      </c>
      <c r="M43" s="71">
        <f t="shared" si="3"/>
        <v>512</v>
      </c>
    </row>
    <row r="44" spans="1:13">
      <c r="A44" s="24">
        <v>42</v>
      </c>
      <c r="B44" s="76" t="s">
        <v>133</v>
      </c>
      <c r="C44" s="71">
        <v>46284</v>
      </c>
      <c r="D44" s="71">
        <v>47011</v>
      </c>
      <c r="E44" s="71">
        <v>47396</v>
      </c>
      <c r="F44" s="71"/>
      <c r="G44" s="71"/>
      <c r="H44" s="71"/>
      <c r="I44" s="73">
        <f t="shared" si="0"/>
        <v>2.4301839968620294E-2</v>
      </c>
      <c r="J44" s="73">
        <f t="shared" si="1"/>
        <v>2.4025581194365223E-2</v>
      </c>
      <c r="K44" s="70">
        <f t="shared" si="2"/>
        <v>1112</v>
      </c>
      <c r="L44" s="74">
        <f t="shared" si="4"/>
        <v>1.5328839446948706E-2</v>
      </c>
      <c r="M44" s="71">
        <f t="shared" si="3"/>
        <v>385</v>
      </c>
    </row>
    <row r="45" spans="1:13">
      <c r="A45" s="24">
        <v>43</v>
      </c>
      <c r="B45" s="76" t="s">
        <v>134</v>
      </c>
      <c r="C45" s="71">
        <v>10577</v>
      </c>
      <c r="D45" s="71">
        <v>10928</v>
      </c>
      <c r="E45" s="71">
        <v>11016</v>
      </c>
      <c r="F45" s="71"/>
      <c r="G45" s="71"/>
      <c r="H45" s="71"/>
      <c r="I45" s="73">
        <f t="shared" si="0"/>
        <v>5.6483473097797528E-3</v>
      </c>
      <c r="J45" s="73">
        <f t="shared" si="1"/>
        <v>4.1505152689798618E-2</v>
      </c>
      <c r="K45" s="70">
        <f t="shared" si="2"/>
        <v>439</v>
      </c>
      <c r="L45" s="74">
        <f t="shared" si="4"/>
        <v>6.0515831989302899E-3</v>
      </c>
      <c r="M45" s="71">
        <f t="shared" si="3"/>
        <v>88</v>
      </c>
    </row>
    <row r="46" spans="1:13">
      <c r="A46" s="24">
        <v>44</v>
      </c>
      <c r="B46" s="76" t="s">
        <v>135</v>
      </c>
      <c r="C46" s="71">
        <v>12616</v>
      </c>
      <c r="D46" s="71">
        <v>13110</v>
      </c>
      <c r="E46" s="71">
        <v>13186</v>
      </c>
      <c r="F46" s="71"/>
      <c r="G46" s="71"/>
      <c r="H46" s="71"/>
      <c r="I46" s="73">
        <f t="shared" si="0"/>
        <v>6.760993793278487E-3</v>
      </c>
      <c r="J46" s="73">
        <f t="shared" si="1"/>
        <v>4.5180722891566265E-2</v>
      </c>
      <c r="K46" s="70">
        <f t="shared" si="2"/>
        <v>570</v>
      </c>
      <c r="L46" s="74">
        <f t="shared" si="4"/>
        <v>7.8574087093172332E-3</v>
      </c>
      <c r="M46" s="71">
        <f t="shared" si="3"/>
        <v>76</v>
      </c>
    </row>
    <row r="47" spans="1:13">
      <c r="A47" s="24">
        <v>45</v>
      </c>
      <c r="B47" s="76" t="s">
        <v>136</v>
      </c>
      <c r="C47" s="71">
        <v>27423</v>
      </c>
      <c r="D47" s="71">
        <v>28193</v>
      </c>
      <c r="E47" s="71">
        <v>28570</v>
      </c>
      <c r="F47" s="71"/>
      <c r="G47" s="71"/>
      <c r="H47" s="71"/>
      <c r="I47" s="73">
        <f t="shared" si="0"/>
        <v>1.4648990798875048E-2</v>
      </c>
      <c r="J47" s="73">
        <f t="shared" si="1"/>
        <v>4.1826204281077931E-2</v>
      </c>
      <c r="K47" s="70">
        <f t="shared" si="2"/>
        <v>1147</v>
      </c>
      <c r="L47" s="74">
        <f t="shared" si="4"/>
        <v>1.5811311911555905E-2</v>
      </c>
      <c r="M47" s="71">
        <f t="shared" si="3"/>
        <v>377</v>
      </c>
    </row>
    <row r="48" spans="1:13">
      <c r="A48" s="24">
        <v>46</v>
      </c>
      <c r="B48" s="76" t="s">
        <v>137</v>
      </c>
      <c r="C48" s="71">
        <v>16011</v>
      </c>
      <c r="D48" s="71">
        <v>16535</v>
      </c>
      <c r="E48" s="71">
        <v>16823</v>
      </c>
      <c r="F48" s="71"/>
      <c r="G48" s="71"/>
      <c r="H48" s="71"/>
      <c r="I48" s="73">
        <f t="shared" si="0"/>
        <v>8.6258303188475657E-3</v>
      </c>
      <c r="J48" s="73">
        <f t="shared" si="1"/>
        <v>5.0715133345824746E-2</v>
      </c>
      <c r="K48" s="70">
        <f t="shared" si="2"/>
        <v>812</v>
      </c>
      <c r="L48" s="74">
        <f t="shared" si="4"/>
        <v>1.1193361178887005E-2</v>
      </c>
      <c r="M48" s="71">
        <f t="shared" si="3"/>
        <v>288</v>
      </c>
    </row>
    <row r="49" spans="1:13">
      <c r="A49" s="24">
        <v>47</v>
      </c>
      <c r="B49" s="76" t="s">
        <v>138</v>
      </c>
      <c r="C49" s="71">
        <v>6709</v>
      </c>
      <c r="D49" s="71">
        <v>7135</v>
      </c>
      <c r="E49" s="71">
        <v>7286</v>
      </c>
      <c r="F49" s="71"/>
      <c r="G49" s="71"/>
      <c r="H49" s="71"/>
      <c r="I49" s="73">
        <f t="shared" si="0"/>
        <v>3.7358259349178718E-3</v>
      </c>
      <c r="J49" s="73">
        <f t="shared" si="1"/>
        <v>8.6003875391265458E-2</v>
      </c>
      <c r="K49" s="70">
        <f t="shared" si="2"/>
        <v>577</v>
      </c>
      <c r="L49" s="74">
        <f t="shared" si="4"/>
        <v>7.953903202238672E-3</v>
      </c>
      <c r="M49" s="71">
        <f t="shared" si="3"/>
        <v>151</v>
      </c>
    </row>
    <row r="50" spans="1:13">
      <c r="A50" s="24">
        <v>48</v>
      </c>
      <c r="B50" s="76" t="s">
        <v>139</v>
      </c>
      <c r="C50" s="71">
        <v>37591</v>
      </c>
      <c r="D50" s="71">
        <v>39192</v>
      </c>
      <c r="E50" s="71">
        <v>39309</v>
      </c>
      <c r="F50" s="71"/>
      <c r="G50" s="71"/>
      <c r="H50" s="71"/>
      <c r="I50" s="73">
        <f t="shared" si="0"/>
        <v>2.0155309041406343E-2</v>
      </c>
      <c r="J50" s="73">
        <f t="shared" si="1"/>
        <v>4.5702428772844562E-2</v>
      </c>
      <c r="K50" s="70">
        <f t="shared" si="2"/>
        <v>1718</v>
      </c>
      <c r="L50" s="74">
        <f t="shared" si="4"/>
        <v>2.3682505548433343E-2</v>
      </c>
      <c r="M50" s="71">
        <f t="shared" si="3"/>
        <v>117</v>
      </c>
    </row>
    <row r="51" spans="1:13">
      <c r="A51" s="24">
        <v>49</v>
      </c>
      <c r="B51" s="76" t="s">
        <v>140</v>
      </c>
      <c r="C51" s="71">
        <v>2483</v>
      </c>
      <c r="D51" s="71">
        <v>2534</v>
      </c>
      <c r="E51" s="71">
        <v>2592</v>
      </c>
      <c r="F51" s="71"/>
      <c r="G51" s="71"/>
      <c r="H51" s="71"/>
      <c r="I51" s="73">
        <f t="shared" si="0"/>
        <v>1.3290228964187652E-3</v>
      </c>
      <c r="J51" s="73">
        <f t="shared" si="1"/>
        <v>4.3898509867096251E-2</v>
      </c>
      <c r="K51" s="70">
        <f t="shared" si="2"/>
        <v>109</v>
      </c>
      <c r="L51" s="74">
        <f t="shared" si="4"/>
        <v>1.5025571040624183E-3</v>
      </c>
      <c r="M51" s="71">
        <f t="shared" si="3"/>
        <v>58</v>
      </c>
    </row>
    <row r="52" spans="1:13">
      <c r="A52" s="24">
        <v>50</v>
      </c>
      <c r="B52" s="76" t="s">
        <v>141</v>
      </c>
      <c r="C52" s="71">
        <v>6877</v>
      </c>
      <c r="D52" s="71">
        <v>6986</v>
      </c>
      <c r="E52" s="71">
        <v>7065</v>
      </c>
      <c r="F52" s="71"/>
      <c r="G52" s="71"/>
      <c r="H52" s="71"/>
      <c r="I52" s="73">
        <f t="shared" si="0"/>
        <v>3.6225103253080928E-3</v>
      </c>
      <c r="J52" s="73">
        <f t="shared" si="1"/>
        <v>2.7337501817653046E-2</v>
      </c>
      <c r="K52" s="70">
        <f t="shared" si="2"/>
        <v>188</v>
      </c>
      <c r="L52" s="74">
        <f t="shared" si="4"/>
        <v>2.5915663813186663E-3</v>
      </c>
      <c r="M52" s="71">
        <f t="shared" si="3"/>
        <v>79</v>
      </c>
    </row>
    <row r="53" spans="1:13">
      <c r="A53" s="24">
        <v>51</v>
      </c>
      <c r="B53" s="76" t="s">
        <v>142</v>
      </c>
      <c r="C53" s="71">
        <v>6167</v>
      </c>
      <c r="D53" s="71">
        <v>6518</v>
      </c>
      <c r="E53" s="71">
        <v>6594</v>
      </c>
      <c r="F53" s="71"/>
      <c r="G53" s="71"/>
      <c r="H53" s="71"/>
      <c r="I53" s="73">
        <f t="shared" si="0"/>
        <v>3.3810096369542202E-3</v>
      </c>
      <c r="J53" s="73">
        <f t="shared" si="1"/>
        <v>6.9239500567536888E-2</v>
      </c>
      <c r="K53" s="70">
        <f t="shared" si="2"/>
        <v>427</v>
      </c>
      <c r="L53" s="74">
        <f t="shared" si="4"/>
        <v>5.8861640682078215E-3</v>
      </c>
      <c r="M53" s="71">
        <f t="shared" si="3"/>
        <v>76</v>
      </c>
    </row>
    <row r="54" spans="1:13">
      <c r="A54" s="24">
        <v>52</v>
      </c>
      <c r="B54" s="76" t="s">
        <v>143</v>
      </c>
      <c r="C54" s="71">
        <v>13377</v>
      </c>
      <c r="D54" s="71">
        <v>13599</v>
      </c>
      <c r="E54" s="71">
        <v>13934</v>
      </c>
      <c r="F54" s="71"/>
      <c r="G54" s="71"/>
      <c r="H54" s="71"/>
      <c r="I54" s="73">
        <f t="shared" si="0"/>
        <v>7.1445235488808156E-3</v>
      </c>
      <c r="J54" s="73">
        <f t="shared" si="1"/>
        <v>4.163863347536817E-2</v>
      </c>
      <c r="K54" s="70">
        <f t="shared" si="2"/>
        <v>557</v>
      </c>
      <c r="L54" s="74">
        <f t="shared" si="4"/>
        <v>7.6782046510345588E-3</v>
      </c>
      <c r="M54" s="71">
        <f t="shared" si="3"/>
        <v>335</v>
      </c>
    </row>
    <row r="55" spans="1:13">
      <c r="A55" s="24">
        <v>53</v>
      </c>
      <c r="B55" s="76" t="s">
        <v>144</v>
      </c>
      <c r="C55" s="71">
        <v>7561</v>
      </c>
      <c r="D55" s="71">
        <v>7830</v>
      </c>
      <c r="E55" s="71">
        <v>7953</v>
      </c>
      <c r="F55" s="71"/>
      <c r="G55" s="71"/>
      <c r="H55" s="71"/>
      <c r="I55" s="73">
        <f t="shared" si="0"/>
        <v>4.0778237250071146E-3</v>
      </c>
      <c r="J55" s="73">
        <f t="shared" si="1"/>
        <v>5.1844994048406298E-2</v>
      </c>
      <c r="K55" s="70">
        <f t="shared" si="2"/>
        <v>392</v>
      </c>
      <c r="L55" s="74">
        <f t="shared" si="4"/>
        <v>5.403691603600623E-3</v>
      </c>
      <c r="M55" s="71">
        <f t="shared" si="3"/>
        <v>123</v>
      </c>
    </row>
    <row r="56" spans="1:13">
      <c r="A56" s="24">
        <v>54</v>
      </c>
      <c r="B56" s="76" t="s">
        <v>145</v>
      </c>
      <c r="C56" s="71">
        <v>22591</v>
      </c>
      <c r="D56" s="71">
        <v>23453</v>
      </c>
      <c r="E56" s="71">
        <v>23757</v>
      </c>
      <c r="F56" s="71"/>
      <c r="G56" s="71"/>
      <c r="H56" s="71"/>
      <c r="I56" s="73">
        <f t="shared" si="0"/>
        <v>1.2181171662893753E-2</v>
      </c>
      <c r="J56" s="73">
        <f t="shared" si="1"/>
        <v>5.161347439245717E-2</v>
      </c>
      <c r="K56" s="70">
        <f t="shared" si="2"/>
        <v>1166</v>
      </c>
      <c r="L56" s="74">
        <f t="shared" si="4"/>
        <v>1.6073225535199812E-2</v>
      </c>
      <c r="M56" s="71">
        <f t="shared" si="3"/>
        <v>304</v>
      </c>
    </row>
    <row r="57" spans="1:13">
      <c r="A57" s="24">
        <v>55</v>
      </c>
      <c r="B57" s="76" t="s">
        <v>146</v>
      </c>
      <c r="C57" s="71">
        <v>25822</v>
      </c>
      <c r="D57" s="71">
        <v>26591</v>
      </c>
      <c r="E57" s="71">
        <v>27025</v>
      </c>
      <c r="F57" s="71"/>
      <c r="G57" s="71"/>
      <c r="H57" s="71"/>
      <c r="I57" s="73">
        <f t="shared" si="0"/>
        <v>1.3856807012236547E-2</v>
      </c>
      <c r="J57" s="73">
        <f t="shared" si="1"/>
        <v>4.6588180621175743E-2</v>
      </c>
      <c r="K57" s="70">
        <f t="shared" si="2"/>
        <v>1203</v>
      </c>
      <c r="L57" s="74">
        <f t="shared" si="4"/>
        <v>1.6583267854927423E-2</v>
      </c>
      <c r="M57" s="71">
        <f t="shared" si="3"/>
        <v>434</v>
      </c>
    </row>
    <row r="58" spans="1:13">
      <c r="A58" s="24">
        <v>56</v>
      </c>
      <c r="B58" s="76" t="s">
        <v>147</v>
      </c>
      <c r="C58" s="71">
        <v>2500</v>
      </c>
      <c r="D58" s="71">
        <v>2499</v>
      </c>
      <c r="E58" s="71">
        <v>2574</v>
      </c>
      <c r="F58" s="71"/>
      <c r="G58" s="71"/>
      <c r="H58" s="71"/>
      <c r="I58" s="73">
        <f t="shared" si="0"/>
        <v>1.3197935707491904E-3</v>
      </c>
      <c r="J58" s="73">
        <f t="shared" si="1"/>
        <v>2.9600000000000001E-2</v>
      </c>
      <c r="K58" s="70">
        <f t="shared" si="2"/>
        <v>74</v>
      </c>
      <c r="L58" s="74">
        <f t="shared" si="4"/>
        <v>1.0200846394552196E-3</v>
      </c>
      <c r="M58" s="71">
        <f t="shared" si="3"/>
        <v>75</v>
      </c>
    </row>
    <row r="59" spans="1:13">
      <c r="A59" s="24">
        <v>57</v>
      </c>
      <c r="B59" s="76" t="s">
        <v>148</v>
      </c>
      <c r="C59" s="71">
        <v>4130</v>
      </c>
      <c r="D59" s="71">
        <v>4220</v>
      </c>
      <c r="E59" s="71">
        <v>4272</v>
      </c>
      <c r="F59" s="71"/>
      <c r="G59" s="71"/>
      <c r="H59" s="71"/>
      <c r="I59" s="73">
        <f t="shared" si="0"/>
        <v>2.190426625579076E-3</v>
      </c>
      <c r="J59" s="73">
        <f t="shared" si="1"/>
        <v>3.4382566585956419E-2</v>
      </c>
      <c r="K59" s="70">
        <f t="shared" si="2"/>
        <v>142</v>
      </c>
      <c r="L59" s="74">
        <f t="shared" si="4"/>
        <v>1.9574597135492053E-3</v>
      </c>
      <c r="M59" s="71">
        <f t="shared" si="3"/>
        <v>52</v>
      </c>
    </row>
    <row r="60" spans="1:13">
      <c r="A60" s="24">
        <v>58</v>
      </c>
      <c r="B60" s="76" t="s">
        <v>149</v>
      </c>
      <c r="C60" s="71">
        <v>10150</v>
      </c>
      <c r="D60" s="71">
        <v>10398</v>
      </c>
      <c r="E60" s="71">
        <v>10458</v>
      </c>
      <c r="F60" s="71"/>
      <c r="G60" s="71"/>
      <c r="H60" s="71"/>
      <c r="I60" s="73">
        <f t="shared" si="0"/>
        <v>5.3622382140229349E-3</v>
      </c>
      <c r="J60" s="73">
        <f t="shared" si="1"/>
        <v>3.0344827586206897E-2</v>
      </c>
      <c r="K60" s="70">
        <f t="shared" si="2"/>
        <v>308</v>
      </c>
      <c r="L60" s="74">
        <f t="shared" si="4"/>
        <v>4.2457576885433466E-3</v>
      </c>
      <c r="M60" s="71">
        <f t="shared" si="3"/>
        <v>60</v>
      </c>
    </row>
    <row r="61" spans="1:13">
      <c r="A61" s="24">
        <v>59</v>
      </c>
      <c r="B61" s="76" t="s">
        <v>150</v>
      </c>
      <c r="C61" s="71">
        <v>23761</v>
      </c>
      <c r="D61" s="71">
        <v>24817</v>
      </c>
      <c r="E61" s="71">
        <v>25096</v>
      </c>
      <c r="F61" s="71"/>
      <c r="G61" s="71"/>
      <c r="H61" s="71"/>
      <c r="I61" s="73">
        <f t="shared" si="0"/>
        <v>1.286773094464712E-2</v>
      </c>
      <c r="J61" s="73">
        <f t="shared" si="1"/>
        <v>5.618450401919111E-2</v>
      </c>
      <c r="K61" s="70">
        <f t="shared" si="2"/>
        <v>1335</v>
      </c>
      <c r="L61" s="74">
        <f t="shared" si="4"/>
        <v>1.8402878292874569E-2</v>
      </c>
      <c r="M61" s="71">
        <f t="shared" si="3"/>
        <v>279</v>
      </c>
    </row>
    <row r="62" spans="1:13">
      <c r="A62" s="24">
        <v>60</v>
      </c>
      <c r="B62" s="76" t="s">
        <v>151</v>
      </c>
      <c r="C62" s="71">
        <v>8841</v>
      </c>
      <c r="D62" s="71">
        <v>9201</v>
      </c>
      <c r="E62" s="71">
        <v>9269</v>
      </c>
      <c r="F62" s="71"/>
      <c r="G62" s="71"/>
      <c r="H62" s="71"/>
      <c r="I62" s="73">
        <f t="shared" si="0"/>
        <v>4.7525899795160245E-3</v>
      </c>
      <c r="J62" s="73">
        <f t="shared" si="1"/>
        <v>4.8410813256418959E-2</v>
      </c>
      <c r="K62" s="70">
        <f t="shared" si="2"/>
        <v>428</v>
      </c>
      <c r="L62" s="74">
        <f t="shared" si="4"/>
        <v>5.8999489957680274E-3</v>
      </c>
      <c r="M62" s="71">
        <f t="shared" si="3"/>
        <v>68</v>
      </c>
    </row>
    <row r="63" spans="1:13">
      <c r="A63" s="24">
        <v>61</v>
      </c>
      <c r="B63" s="76" t="s">
        <v>152</v>
      </c>
      <c r="C63" s="71">
        <v>19641</v>
      </c>
      <c r="D63" s="71">
        <v>19428</v>
      </c>
      <c r="E63" s="71">
        <v>19641</v>
      </c>
      <c r="F63" s="71"/>
      <c r="G63" s="71"/>
      <c r="H63" s="71"/>
      <c r="I63" s="73">
        <f t="shared" si="0"/>
        <v>1.0070732526450991E-2</v>
      </c>
      <c r="J63" s="73">
        <f t="shared" si="1"/>
        <v>0</v>
      </c>
      <c r="K63" s="70">
        <f t="shared" si="2"/>
        <v>0</v>
      </c>
      <c r="L63" s="74">
        <f t="shared" si="4"/>
        <v>0</v>
      </c>
      <c r="M63" s="71">
        <f t="shared" si="3"/>
        <v>213</v>
      </c>
    </row>
    <row r="64" spans="1:13">
      <c r="A64" s="24">
        <v>62</v>
      </c>
      <c r="B64" s="76" t="s">
        <v>153</v>
      </c>
      <c r="C64" s="71">
        <v>1424</v>
      </c>
      <c r="D64" s="71">
        <v>1523</v>
      </c>
      <c r="E64" s="71">
        <v>1525</v>
      </c>
      <c r="F64" s="71"/>
      <c r="G64" s="71"/>
      <c r="H64" s="71"/>
      <c r="I64" s="73">
        <f t="shared" si="0"/>
        <v>7.8192898033897264E-4</v>
      </c>
      <c r="J64" s="73">
        <f t="shared" si="1"/>
        <v>7.0926966292134838E-2</v>
      </c>
      <c r="K64" s="70">
        <f t="shared" si="2"/>
        <v>101</v>
      </c>
      <c r="L64" s="74">
        <f t="shared" si="4"/>
        <v>1.3922776835807729E-3</v>
      </c>
      <c r="M64" s="71">
        <f t="shared" si="3"/>
        <v>2</v>
      </c>
    </row>
    <row r="65" spans="1:13">
      <c r="A65" s="24">
        <v>63</v>
      </c>
      <c r="B65" s="76" t="s">
        <v>154</v>
      </c>
      <c r="C65" s="71">
        <v>13610</v>
      </c>
      <c r="D65" s="71">
        <v>14300</v>
      </c>
      <c r="E65" s="71">
        <v>14585</v>
      </c>
      <c r="F65" s="71"/>
      <c r="G65" s="71"/>
      <c r="H65" s="71"/>
      <c r="I65" s="73">
        <f t="shared" si="0"/>
        <v>7.4783174939304364E-3</v>
      </c>
      <c r="J65" s="73">
        <f t="shared" si="1"/>
        <v>7.1638501102130783E-2</v>
      </c>
      <c r="K65" s="70">
        <f t="shared" si="2"/>
        <v>975</v>
      </c>
      <c r="L65" s="74">
        <f t="shared" si="4"/>
        <v>1.3440304371200529E-2</v>
      </c>
      <c r="M65" s="71">
        <f t="shared" si="3"/>
        <v>285</v>
      </c>
    </row>
    <row r="66" spans="1:13">
      <c r="A66" s="24">
        <v>64</v>
      </c>
      <c r="B66" s="76" t="s">
        <v>155</v>
      </c>
      <c r="C66" s="71">
        <v>9326</v>
      </c>
      <c r="D66" s="71">
        <v>9568</v>
      </c>
      <c r="E66" s="71">
        <v>9690</v>
      </c>
      <c r="F66" s="71"/>
      <c r="G66" s="71"/>
      <c r="H66" s="71"/>
      <c r="I66" s="73">
        <f t="shared" si="0"/>
        <v>4.9684536521210788E-3</v>
      </c>
      <c r="J66" s="73">
        <f t="shared" si="1"/>
        <v>3.9030666952605618E-2</v>
      </c>
      <c r="K66" s="70">
        <f t="shared" si="2"/>
        <v>364</v>
      </c>
      <c r="L66" s="74">
        <f t="shared" si="4"/>
        <v>5.0177136319148642E-3</v>
      </c>
      <c r="M66" s="71">
        <f t="shared" si="3"/>
        <v>122</v>
      </c>
    </row>
    <row r="67" spans="1:13">
      <c r="A67" s="24">
        <v>65</v>
      </c>
      <c r="B67" s="76" t="s">
        <v>156</v>
      </c>
      <c r="C67" s="71">
        <v>9375</v>
      </c>
      <c r="D67" s="71">
        <v>9676</v>
      </c>
      <c r="E67" s="71">
        <v>9875</v>
      </c>
      <c r="F67" s="71"/>
      <c r="G67" s="71"/>
      <c r="H67" s="71"/>
      <c r="I67" s="73">
        <f t="shared" ref="I67:I84" si="5">E67/$E$84</f>
        <v>5.0633106103917082E-3</v>
      </c>
      <c r="J67" s="73">
        <f t="shared" ref="J67:J84" si="6">(E67-C67)/C67</f>
        <v>5.3333333333333337E-2</v>
      </c>
      <c r="K67" s="70">
        <f t="shared" ref="K67:K84" si="7">E67-C67</f>
        <v>500</v>
      </c>
      <c r="L67" s="74">
        <f t="shared" si="4"/>
        <v>6.8924637801028353E-3</v>
      </c>
      <c r="M67" s="71">
        <f t="shared" ref="M67:M84" si="8">E67-D67</f>
        <v>199</v>
      </c>
    </row>
    <row r="68" spans="1:13">
      <c r="A68" s="24">
        <v>66</v>
      </c>
      <c r="B68" s="76" t="s">
        <v>157</v>
      </c>
      <c r="C68" s="71">
        <v>6063</v>
      </c>
      <c r="D68" s="71">
        <v>6218</v>
      </c>
      <c r="E68" s="71">
        <v>6322</v>
      </c>
      <c r="F68" s="71"/>
      <c r="G68" s="71"/>
      <c r="H68" s="71"/>
      <c r="I68" s="73">
        <f t="shared" si="5"/>
        <v>3.2415442712806458E-3</v>
      </c>
      <c r="J68" s="73">
        <f t="shared" si="6"/>
        <v>4.2718126340095662E-2</v>
      </c>
      <c r="K68" s="70">
        <f t="shared" si="7"/>
        <v>259</v>
      </c>
      <c r="L68" s="74">
        <f t="shared" ref="L68:L84" si="9">K68/$K$84</f>
        <v>3.5702962380932688E-3</v>
      </c>
      <c r="M68" s="71">
        <f t="shared" si="8"/>
        <v>104</v>
      </c>
    </row>
    <row r="69" spans="1:13">
      <c r="A69" s="24">
        <v>67</v>
      </c>
      <c r="B69" s="76" t="s">
        <v>158</v>
      </c>
      <c r="C69" s="71">
        <v>11282</v>
      </c>
      <c r="D69" s="71">
        <v>11182</v>
      </c>
      <c r="E69" s="71">
        <v>11301</v>
      </c>
      <c r="F69" s="71"/>
      <c r="G69" s="71"/>
      <c r="H69" s="71"/>
      <c r="I69" s="73">
        <f t="shared" si="5"/>
        <v>5.7944782995480197E-3</v>
      </c>
      <c r="J69" s="73">
        <f t="shared" si="6"/>
        <v>1.6840985640843823E-3</v>
      </c>
      <c r="K69" s="70">
        <f t="shared" si="7"/>
        <v>19</v>
      </c>
      <c r="L69" s="74">
        <f t="shared" si="9"/>
        <v>2.6191362364390774E-4</v>
      </c>
      <c r="M69" s="71">
        <f t="shared" si="8"/>
        <v>119</v>
      </c>
    </row>
    <row r="70" spans="1:13">
      <c r="A70" s="24">
        <v>68</v>
      </c>
      <c r="B70" s="76" t="s">
        <v>159</v>
      </c>
      <c r="C70" s="71">
        <v>7455</v>
      </c>
      <c r="D70" s="71">
        <v>7722</v>
      </c>
      <c r="E70" s="71">
        <v>7831</v>
      </c>
      <c r="F70" s="71"/>
      <c r="G70" s="71"/>
      <c r="H70" s="71"/>
      <c r="I70" s="73">
        <f t="shared" si="5"/>
        <v>4.0152694065799964E-3</v>
      </c>
      <c r="J70" s="73">
        <f t="shared" si="6"/>
        <v>5.0435949027498324E-2</v>
      </c>
      <c r="K70" s="70">
        <f t="shared" si="7"/>
        <v>376</v>
      </c>
      <c r="L70" s="74">
        <f t="shared" si="9"/>
        <v>5.1831327626373326E-3</v>
      </c>
      <c r="M70" s="71">
        <f t="shared" si="8"/>
        <v>109</v>
      </c>
    </row>
    <row r="71" spans="1:13">
      <c r="A71" s="24">
        <v>69</v>
      </c>
      <c r="B71" s="76" t="s">
        <v>160</v>
      </c>
      <c r="C71" s="71">
        <v>1307</v>
      </c>
      <c r="D71" s="71">
        <v>1296</v>
      </c>
      <c r="E71" s="71">
        <v>1332</v>
      </c>
      <c r="F71" s="71"/>
      <c r="G71" s="71"/>
      <c r="H71" s="71"/>
      <c r="I71" s="73">
        <f t="shared" si="5"/>
        <v>6.8297009954853215E-4</v>
      </c>
      <c r="J71" s="73">
        <f t="shared" si="6"/>
        <v>1.9127773527161437E-2</v>
      </c>
      <c r="K71" s="70">
        <f t="shared" si="7"/>
        <v>25</v>
      </c>
      <c r="L71" s="74">
        <f t="shared" si="9"/>
        <v>3.4462318900514179E-4</v>
      </c>
      <c r="M71" s="71">
        <f t="shared" si="8"/>
        <v>36</v>
      </c>
    </row>
    <row r="72" spans="1:13">
      <c r="A72" s="24">
        <v>70</v>
      </c>
      <c r="B72" s="76" t="s">
        <v>161</v>
      </c>
      <c r="C72" s="71">
        <v>4682</v>
      </c>
      <c r="D72" s="71">
        <v>4793</v>
      </c>
      <c r="E72" s="71">
        <v>4851</v>
      </c>
      <c r="F72" s="71"/>
      <c r="G72" s="71"/>
      <c r="H72" s="71"/>
      <c r="I72" s="73">
        <f t="shared" si="5"/>
        <v>2.4873032679503977E-3</v>
      </c>
      <c r="J72" s="73">
        <f t="shared" si="6"/>
        <v>3.6095685604442547E-2</v>
      </c>
      <c r="K72" s="70">
        <f t="shared" si="7"/>
        <v>169</v>
      </c>
      <c r="L72" s="74">
        <f t="shared" si="9"/>
        <v>2.3296527576747586E-3</v>
      </c>
      <c r="M72" s="71">
        <f t="shared" si="8"/>
        <v>58</v>
      </c>
    </row>
    <row r="73" spans="1:13">
      <c r="A73" s="24">
        <v>71</v>
      </c>
      <c r="B73" s="76" t="s">
        <v>162</v>
      </c>
      <c r="C73" s="71">
        <v>4681</v>
      </c>
      <c r="D73" s="71">
        <v>4733</v>
      </c>
      <c r="E73" s="71">
        <v>4810</v>
      </c>
      <c r="F73" s="71"/>
      <c r="G73" s="71"/>
      <c r="H73" s="71"/>
      <c r="I73" s="73">
        <f t="shared" si="5"/>
        <v>2.4662809150363661E-3</v>
      </c>
      <c r="J73" s="73">
        <f t="shared" si="6"/>
        <v>2.7558214056825465E-2</v>
      </c>
      <c r="K73" s="70">
        <f t="shared" si="7"/>
        <v>129</v>
      </c>
      <c r="L73" s="74">
        <f t="shared" si="9"/>
        <v>1.7782556552665316E-3</v>
      </c>
      <c r="M73" s="71">
        <f t="shared" si="8"/>
        <v>77</v>
      </c>
    </row>
    <row r="74" spans="1:13">
      <c r="A74" s="24">
        <v>72</v>
      </c>
      <c r="B74" s="76" t="s">
        <v>163</v>
      </c>
      <c r="C74" s="71">
        <v>5107</v>
      </c>
      <c r="D74" s="71">
        <v>5497</v>
      </c>
      <c r="E74" s="71">
        <v>5566</v>
      </c>
      <c r="F74" s="71"/>
      <c r="G74" s="71"/>
      <c r="H74" s="71"/>
      <c r="I74" s="73">
        <f t="shared" si="5"/>
        <v>2.8539125931585059E-3</v>
      </c>
      <c r="J74" s="73">
        <f t="shared" si="6"/>
        <v>8.9876639906011357E-2</v>
      </c>
      <c r="K74" s="70">
        <f t="shared" si="7"/>
        <v>459</v>
      </c>
      <c r="L74" s="74">
        <f t="shared" si="9"/>
        <v>6.3272817501344031E-3</v>
      </c>
      <c r="M74" s="71">
        <f t="shared" si="8"/>
        <v>69</v>
      </c>
    </row>
    <row r="75" spans="1:13">
      <c r="A75" s="24">
        <v>73</v>
      </c>
      <c r="B75" s="76" t="s">
        <v>164</v>
      </c>
      <c r="C75" s="71">
        <v>2961</v>
      </c>
      <c r="D75" s="71">
        <v>3214</v>
      </c>
      <c r="E75" s="71">
        <v>3283</v>
      </c>
      <c r="F75" s="71"/>
      <c r="G75" s="71"/>
      <c r="H75" s="71"/>
      <c r="I75" s="73">
        <f t="shared" si="5"/>
        <v>1.6833264540674407E-3</v>
      </c>
      <c r="J75" s="73">
        <f t="shared" si="6"/>
        <v>0.10874704491725769</v>
      </c>
      <c r="K75" s="70">
        <f t="shared" si="7"/>
        <v>322</v>
      </c>
      <c r="L75" s="74">
        <f t="shared" si="9"/>
        <v>4.438746674386226E-3</v>
      </c>
      <c r="M75" s="71">
        <f t="shared" si="8"/>
        <v>69</v>
      </c>
    </row>
    <row r="76" spans="1:13">
      <c r="A76" s="24">
        <v>74</v>
      </c>
      <c r="B76" s="76" t="s">
        <v>165</v>
      </c>
      <c r="C76" s="71">
        <v>4228</v>
      </c>
      <c r="D76" s="71">
        <v>4413</v>
      </c>
      <c r="E76" s="71">
        <v>4453</v>
      </c>
      <c r="F76" s="71"/>
      <c r="G76" s="71"/>
      <c r="H76" s="71"/>
      <c r="I76" s="73">
        <f t="shared" si="5"/>
        <v>2.2832326225898001E-3</v>
      </c>
      <c r="J76" s="73">
        <f t="shared" si="6"/>
        <v>5.3216650898770104E-2</v>
      </c>
      <c r="K76" s="70">
        <f t="shared" si="7"/>
        <v>225</v>
      </c>
      <c r="L76" s="74">
        <f t="shared" si="9"/>
        <v>3.1016087010462762E-3</v>
      </c>
      <c r="M76" s="71">
        <f t="shared" si="8"/>
        <v>40</v>
      </c>
    </row>
    <row r="77" spans="1:13">
      <c r="A77" s="24">
        <v>75</v>
      </c>
      <c r="B77" s="76" t="s">
        <v>166</v>
      </c>
      <c r="C77" s="71">
        <v>1273</v>
      </c>
      <c r="D77" s="71">
        <v>1246</v>
      </c>
      <c r="E77" s="71">
        <v>1304</v>
      </c>
      <c r="F77" s="71"/>
      <c r="G77" s="71"/>
      <c r="H77" s="71"/>
      <c r="I77" s="73">
        <f t="shared" si="5"/>
        <v>6.6861337072919363E-4</v>
      </c>
      <c r="J77" s="73">
        <f t="shared" si="6"/>
        <v>2.4351924587588374E-2</v>
      </c>
      <c r="K77" s="70">
        <f t="shared" si="7"/>
        <v>31</v>
      </c>
      <c r="L77" s="74">
        <f t="shared" si="9"/>
        <v>4.2733275436637578E-4</v>
      </c>
      <c r="M77" s="71">
        <f t="shared" si="8"/>
        <v>58</v>
      </c>
    </row>
    <row r="78" spans="1:13">
      <c r="A78" s="24">
        <v>76</v>
      </c>
      <c r="B78" s="76" t="s">
        <v>167</v>
      </c>
      <c r="C78" s="71">
        <v>2165</v>
      </c>
      <c r="D78" s="71">
        <v>2242</v>
      </c>
      <c r="E78" s="71">
        <v>2283</v>
      </c>
      <c r="F78" s="71"/>
      <c r="G78" s="71"/>
      <c r="H78" s="71"/>
      <c r="I78" s="73">
        <f t="shared" si="5"/>
        <v>1.1705861390910652E-3</v>
      </c>
      <c r="J78" s="73">
        <f t="shared" si="6"/>
        <v>5.4503464203233258E-2</v>
      </c>
      <c r="K78" s="70">
        <f t="shared" si="7"/>
        <v>118</v>
      </c>
      <c r="L78" s="74">
        <f t="shared" si="9"/>
        <v>1.6266214521042691E-3</v>
      </c>
      <c r="M78" s="71">
        <f t="shared" si="8"/>
        <v>41</v>
      </c>
    </row>
    <row r="79" spans="1:13">
      <c r="A79" s="24">
        <v>77</v>
      </c>
      <c r="B79" s="76" t="s">
        <v>168</v>
      </c>
      <c r="C79" s="71">
        <v>7029</v>
      </c>
      <c r="D79" s="71">
        <v>7477</v>
      </c>
      <c r="E79" s="71">
        <v>7623</v>
      </c>
      <c r="F79" s="71"/>
      <c r="G79" s="71"/>
      <c r="H79" s="71"/>
      <c r="I79" s="73">
        <f t="shared" si="5"/>
        <v>3.9086194210649107E-3</v>
      </c>
      <c r="J79" s="73">
        <f t="shared" si="6"/>
        <v>8.4507042253521125E-2</v>
      </c>
      <c r="K79" s="70">
        <f t="shared" si="7"/>
        <v>594</v>
      </c>
      <c r="L79" s="74">
        <f t="shared" si="9"/>
        <v>8.1882469707621683E-3</v>
      </c>
      <c r="M79" s="71">
        <f t="shared" si="8"/>
        <v>146</v>
      </c>
    </row>
    <row r="80" spans="1:13">
      <c r="A80" s="24">
        <v>78</v>
      </c>
      <c r="B80" s="76" t="s">
        <v>169</v>
      </c>
      <c r="C80" s="71">
        <v>5149</v>
      </c>
      <c r="D80" s="71">
        <v>5079</v>
      </c>
      <c r="E80" s="71">
        <v>5122</v>
      </c>
      <c r="F80" s="71"/>
      <c r="G80" s="71"/>
      <c r="H80" s="71"/>
      <c r="I80" s="73">
        <f t="shared" si="5"/>
        <v>2.6262558933089954E-3</v>
      </c>
      <c r="J80" s="73">
        <f t="shared" si="6"/>
        <v>-5.2437366478927947E-3</v>
      </c>
      <c r="K80" s="70">
        <f t="shared" si="7"/>
        <v>-27</v>
      </c>
      <c r="L80" s="74">
        <f t="shared" si="9"/>
        <v>-3.7219304412555314E-4</v>
      </c>
      <c r="M80" s="71">
        <f t="shared" si="8"/>
        <v>43</v>
      </c>
    </row>
    <row r="81" spans="1:13">
      <c r="A81" s="24">
        <v>79</v>
      </c>
      <c r="B81" s="76" t="s">
        <v>170</v>
      </c>
      <c r="C81" s="71">
        <v>1642</v>
      </c>
      <c r="D81" s="71">
        <v>1683</v>
      </c>
      <c r="E81" s="71">
        <v>1757</v>
      </c>
      <c r="F81" s="71"/>
      <c r="G81" s="71"/>
      <c r="H81" s="71"/>
      <c r="I81" s="73">
        <f t="shared" si="5"/>
        <v>9.0088473341349174E-4</v>
      </c>
      <c r="J81" s="73">
        <f t="shared" si="6"/>
        <v>7.0036540803897679E-2</v>
      </c>
      <c r="K81" s="70">
        <f t="shared" si="7"/>
        <v>115</v>
      </c>
      <c r="L81" s="74">
        <f t="shared" si="9"/>
        <v>1.5852666694236523E-3</v>
      </c>
      <c r="M81" s="71">
        <f t="shared" si="8"/>
        <v>74</v>
      </c>
    </row>
    <row r="82" spans="1:13">
      <c r="A82" s="24">
        <v>80</v>
      </c>
      <c r="B82" s="76" t="s">
        <v>171</v>
      </c>
      <c r="C82" s="71">
        <v>6903</v>
      </c>
      <c r="D82" s="71">
        <v>7230</v>
      </c>
      <c r="E82" s="71">
        <v>7281</v>
      </c>
      <c r="F82" s="71"/>
      <c r="G82" s="71"/>
      <c r="H82" s="71"/>
      <c r="I82" s="73">
        <f t="shared" si="5"/>
        <v>3.7332622333429901E-3</v>
      </c>
      <c r="J82" s="73">
        <f t="shared" si="6"/>
        <v>5.4758800521512385E-2</v>
      </c>
      <c r="K82" s="70">
        <f t="shared" si="7"/>
        <v>378</v>
      </c>
      <c r="L82" s="74">
        <f t="shared" si="9"/>
        <v>5.2107026177577436E-3</v>
      </c>
      <c r="M82" s="71">
        <f t="shared" si="8"/>
        <v>51</v>
      </c>
    </row>
    <row r="83" spans="1:13">
      <c r="A83" s="24">
        <v>81</v>
      </c>
      <c r="B83" s="76" t="s">
        <v>172</v>
      </c>
      <c r="C83" s="71">
        <v>8132</v>
      </c>
      <c r="D83" s="71">
        <v>8460</v>
      </c>
      <c r="E83" s="71">
        <v>8551</v>
      </c>
      <c r="F83" s="71"/>
      <c r="G83" s="71"/>
      <c r="H83" s="71"/>
      <c r="I83" s="73">
        <f t="shared" si="5"/>
        <v>4.3844424333629867E-3</v>
      </c>
      <c r="J83" s="73">
        <f t="shared" si="6"/>
        <v>5.1524840137727498E-2</v>
      </c>
      <c r="K83" s="70">
        <f t="shared" si="7"/>
        <v>419</v>
      </c>
      <c r="L83" s="74">
        <f t="shared" si="9"/>
        <v>5.7758846477261759E-3</v>
      </c>
      <c r="M83" s="71">
        <f t="shared" si="8"/>
        <v>91</v>
      </c>
    </row>
    <row r="84" spans="1:13" s="82" customFormat="1">
      <c r="A84" s="155" t="s">
        <v>173</v>
      </c>
      <c r="B84" s="155"/>
      <c r="C84" s="39">
        <v>1877762</v>
      </c>
      <c r="D84" s="39">
        <v>1929880</v>
      </c>
      <c r="E84" s="39">
        <v>1950305</v>
      </c>
      <c r="F84" s="39"/>
      <c r="G84" s="39"/>
      <c r="H84" s="39"/>
      <c r="I84" s="73">
        <f t="shared" si="5"/>
        <v>1</v>
      </c>
      <c r="J84" s="73">
        <f t="shared" si="6"/>
        <v>3.8632691469951998E-2</v>
      </c>
      <c r="K84" s="70">
        <f t="shared" si="7"/>
        <v>72543</v>
      </c>
      <c r="L84" s="74">
        <f t="shared" si="9"/>
        <v>1</v>
      </c>
      <c r="M84" s="70">
        <f t="shared" si="8"/>
        <v>20425</v>
      </c>
    </row>
    <row r="85" spans="1:13">
      <c r="C85" s="109"/>
      <c r="D85" s="109"/>
      <c r="E85" s="110"/>
      <c r="F85" s="112"/>
      <c r="G85" s="112"/>
      <c r="H85" s="112"/>
      <c r="I85" s="33"/>
      <c r="L85" s="8"/>
    </row>
    <row r="86" spans="1:13">
      <c r="C86" s="99"/>
      <c r="D86" s="99"/>
      <c r="E86" s="99"/>
      <c r="F86" s="99"/>
      <c r="G86" s="99"/>
      <c r="H86" s="99"/>
      <c r="L86" s="8"/>
    </row>
    <row r="87" spans="1:13">
      <c r="C87" s="109"/>
      <c r="D87" s="109"/>
      <c r="E87" s="110"/>
      <c r="F87" s="112"/>
      <c r="G87" s="112"/>
      <c r="H87" s="112"/>
      <c r="L87" s="8"/>
    </row>
    <row r="88" spans="1:13">
      <c r="C88" s="109"/>
      <c r="D88" s="109"/>
      <c r="E88" s="110"/>
      <c r="F88" s="112"/>
      <c r="G88" s="112"/>
      <c r="H88" s="112"/>
      <c r="L88" s="8"/>
    </row>
    <row r="89" spans="1:13">
      <c r="C89" s="109"/>
      <c r="D89" s="109"/>
      <c r="E89" s="110"/>
      <c r="F89" s="112"/>
      <c r="G89" s="112"/>
      <c r="H89" s="112"/>
      <c r="L89" s="8"/>
    </row>
    <row r="90" spans="1:13">
      <c r="C90" s="109"/>
      <c r="D90" s="109"/>
      <c r="E90" s="110"/>
      <c r="F90" s="112"/>
      <c r="G90" s="112"/>
      <c r="H90" s="112"/>
      <c r="L90" s="8"/>
    </row>
    <row r="91" spans="1:13">
      <c r="C91" s="109"/>
      <c r="D91" s="109"/>
      <c r="E91" s="110"/>
      <c r="F91" s="112"/>
      <c r="G91" s="112"/>
      <c r="H91" s="112"/>
    </row>
    <row r="92" spans="1:13">
      <c r="C92" s="109"/>
      <c r="D92" s="109"/>
      <c r="E92" s="110"/>
      <c r="F92" s="112"/>
      <c r="G92" s="112"/>
      <c r="H92" s="112"/>
    </row>
    <row r="93" spans="1:13">
      <c r="C93" s="109"/>
      <c r="D93" s="109"/>
      <c r="E93" s="110"/>
      <c r="F93" s="112"/>
      <c r="G93" s="112"/>
      <c r="H93" s="112"/>
    </row>
    <row r="94" spans="1:13">
      <c r="C94" s="109"/>
      <c r="D94" s="109"/>
      <c r="E94" s="110"/>
      <c r="F94" s="112"/>
      <c r="G94" s="112"/>
      <c r="H94" s="112"/>
    </row>
    <row r="95" spans="1:13">
      <c r="C95" s="109"/>
      <c r="D95" s="109"/>
      <c r="E95" s="110"/>
      <c r="F95" s="112"/>
      <c r="G95" s="112"/>
      <c r="H95" s="112"/>
    </row>
    <row r="96" spans="1:13">
      <c r="C96" s="109"/>
      <c r="D96" s="109"/>
      <c r="E96" s="110"/>
      <c r="F96" s="112"/>
      <c r="G96" s="112"/>
      <c r="H96" s="112"/>
    </row>
    <row r="97" spans="3:9">
      <c r="C97" s="109"/>
      <c r="D97" s="109"/>
      <c r="E97" s="110"/>
      <c r="F97" s="112"/>
      <c r="G97" s="112"/>
      <c r="H97" s="112"/>
    </row>
    <row r="98" spans="3:9">
      <c r="C98" s="109"/>
      <c r="D98" s="109"/>
      <c r="E98" s="110"/>
      <c r="F98" s="112"/>
      <c r="G98" s="112"/>
      <c r="H98" s="112"/>
    </row>
    <row r="99" spans="3:9">
      <c r="C99" s="109"/>
      <c r="D99" s="109"/>
      <c r="E99" s="110"/>
      <c r="F99" s="112"/>
      <c r="G99" s="112"/>
      <c r="H99" s="112"/>
    </row>
    <row r="100" spans="3:9">
      <c r="C100" s="109"/>
      <c r="D100" s="109"/>
      <c r="E100" s="110"/>
      <c r="F100" s="112"/>
      <c r="G100" s="112"/>
      <c r="H100" s="112"/>
    </row>
    <row r="101" spans="3:9">
      <c r="C101" s="109"/>
      <c r="D101" s="109"/>
      <c r="E101" s="110"/>
      <c r="F101" s="112"/>
      <c r="G101" s="112"/>
      <c r="H101" s="112"/>
    </row>
    <row r="102" spans="3:9">
      <c r="C102" s="109"/>
      <c r="D102" s="109"/>
      <c r="E102" s="110"/>
      <c r="F102" s="112"/>
      <c r="G102" s="112"/>
      <c r="H102" s="112"/>
      <c r="I102" s="7"/>
    </row>
    <row r="103" spans="3:9">
      <c r="C103" s="109"/>
      <c r="D103" s="109"/>
      <c r="E103" s="110"/>
      <c r="F103" s="112"/>
      <c r="G103" s="112"/>
      <c r="H103" s="112"/>
    </row>
    <row r="104" spans="3:9">
      <c r="C104" s="109"/>
      <c r="D104" s="109"/>
      <c r="E104" s="110"/>
      <c r="F104" s="112"/>
      <c r="G104" s="112"/>
      <c r="H104" s="112"/>
    </row>
    <row r="105" spans="3:9">
      <c r="C105" s="109"/>
      <c r="D105" s="109"/>
      <c r="E105" s="110"/>
      <c r="F105" s="112"/>
      <c r="G105" s="112"/>
      <c r="H105" s="112"/>
    </row>
    <row r="106" spans="3:9">
      <c r="C106" s="109"/>
      <c r="D106" s="109"/>
      <c r="E106" s="110"/>
      <c r="F106" s="112"/>
      <c r="G106" s="112"/>
      <c r="H106" s="112"/>
    </row>
    <row r="107" spans="3:9">
      <c r="C107" s="109"/>
      <c r="D107" s="109"/>
      <c r="E107" s="110"/>
      <c r="F107" s="112"/>
      <c r="G107" s="112"/>
      <c r="H107" s="112"/>
    </row>
    <row r="108" spans="3:9">
      <c r="C108" s="109"/>
      <c r="D108" s="109"/>
      <c r="E108" s="110"/>
      <c r="F108" s="112"/>
      <c r="G108" s="112"/>
      <c r="H108" s="112"/>
    </row>
    <row r="109" spans="3:9">
      <c r="C109" s="109"/>
      <c r="D109" s="109"/>
      <c r="E109" s="110"/>
      <c r="F109" s="112"/>
      <c r="G109" s="112"/>
      <c r="H109" s="112"/>
    </row>
    <row r="110" spans="3:9">
      <c r="C110" s="109"/>
      <c r="D110" s="109"/>
      <c r="E110" s="110"/>
      <c r="F110" s="112"/>
      <c r="G110" s="112"/>
      <c r="H110" s="112"/>
    </row>
    <row r="111" spans="3:9">
      <c r="C111" s="109"/>
      <c r="D111" s="109"/>
      <c r="E111" s="110"/>
      <c r="F111" s="112"/>
      <c r="G111" s="112"/>
      <c r="H111" s="112"/>
    </row>
    <row r="112" spans="3:9">
      <c r="C112" s="109"/>
      <c r="D112" s="109"/>
      <c r="E112" s="110"/>
      <c r="F112" s="112"/>
      <c r="G112" s="112"/>
      <c r="H112" s="112"/>
    </row>
    <row r="113" spans="3:8">
      <c r="C113" s="109"/>
      <c r="D113" s="109"/>
      <c r="E113" s="110"/>
      <c r="F113" s="112"/>
      <c r="G113" s="112"/>
      <c r="H113" s="112"/>
    </row>
    <row r="114" spans="3:8">
      <c r="C114" s="109"/>
      <c r="D114" s="109"/>
      <c r="E114" s="110"/>
      <c r="F114" s="112"/>
      <c r="G114" s="112"/>
      <c r="H114" s="112"/>
    </row>
    <row r="115" spans="3:8">
      <c r="C115" s="109"/>
      <c r="D115" s="109"/>
      <c r="E115" s="110"/>
      <c r="F115" s="112"/>
      <c r="G115" s="112"/>
      <c r="H115" s="112"/>
    </row>
    <row r="116" spans="3:8">
      <c r="C116" s="109"/>
      <c r="D116" s="109"/>
      <c r="E116" s="110"/>
      <c r="F116" s="112"/>
      <c r="G116" s="112"/>
      <c r="H116" s="112"/>
    </row>
    <row r="117" spans="3:8">
      <c r="C117" s="109"/>
      <c r="D117" s="109"/>
      <c r="E117" s="110"/>
      <c r="F117" s="112"/>
      <c r="G117" s="112"/>
      <c r="H117" s="112"/>
    </row>
    <row r="118" spans="3:8">
      <c r="C118" s="109"/>
      <c r="D118" s="109"/>
      <c r="E118" s="110"/>
      <c r="F118" s="112"/>
      <c r="G118" s="112"/>
      <c r="H118" s="112"/>
    </row>
    <row r="119" spans="3:8">
      <c r="C119" s="109"/>
      <c r="D119" s="109"/>
      <c r="E119" s="110"/>
      <c r="F119" s="112"/>
      <c r="G119" s="112"/>
      <c r="H119" s="112"/>
    </row>
    <row r="120" spans="3:8">
      <c r="C120" s="109"/>
      <c r="D120" s="109"/>
      <c r="E120" s="110"/>
      <c r="F120" s="112"/>
      <c r="G120" s="112"/>
      <c r="H120" s="112"/>
    </row>
    <row r="121" spans="3:8">
      <c r="C121" s="109"/>
      <c r="D121" s="109"/>
      <c r="E121" s="110"/>
      <c r="F121" s="112"/>
      <c r="G121" s="112"/>
      <c r="H121" s="112"/>
    </row>
    <row r="122" spans="3:8">
      <c r="C122" s="109"/>
      <c r="D122" s="109"/>
      <c r="E122" s="110"/>
      <c r="F122" s="112"/>
      <c r="G122" s="112"/>
      <c r="H122" s="112"/>
    </row>
    <row r="123" spans="3:8">
      <c r="C123" s="109"/>
      <c r="D123" s="109"/>
      <c r="E123" s="110"/>
      <c r="F123" s="112"/>
      <c r="G123" s="112"/>
      <c r="H123" s="112"/>
    </row>
    <row r="124" spans="3:8">
      <c r="C124" s="109"/>
      <c r="D124" s="109"/>
      <c r="E124" s="110"/>
      <c r="F124" s="112"/>
      <c r="G124" s="112"/>
      <c r="H124" s="112"/>
    </row>
    <row r="125" spans="3:8">
      <c r="C125" s="109"/>
      <c r="D125" s="109"/>
      <c r="E125" s="110"/>
      <c r="F125" s="112"/>
      <c r="G125" s="112"/>
      <c r="H125" s="112"/>
    </row>
    <row r="126" spans="3:8">
      <c r="C126" s="109"/>
      <c r="D126" s="109"/>
      <c r="E126" s="110"/>
      <c r="F126" s="112"/>
      <c r="G126" s="112"/>
      <c r="H126" s="112"/>
    </row>
    <row r="127" spans="3:8">
      <c r="C127" s="109"/>
      <c r="D127" s="109"/>
      <c r="E127" s="110"/>
      <c r="F127" s="112"/>
      <c r="G127" s="112"/>
      <c r="H127" s="112"/>
    </row>
    <row r="128" spans="3:8">
      <c r="C128" s="109"/>
      <c r="D128" s="109"/>
      <c r="E128" s="110"/>
      <c r="F128" s="112"/>
      <c r="G128" s="112"/>
      <c r="H128" s="112"/>
    </row>
    <row r="129" spans="3:8">
      <c r="C129" s="109"/>
      <c r="D129" s="109"/>
      <c r="E129" s="110"/>
      <c r="F129" s="112"/>
      <c r="G129" s="112"/>
      <c r="H129" s="112"/>
    </row>
    <row r="130" spans="3:8">
      <c r="C130" s="109"/>
      <c r="D130" s="109"/>
      <c r="E130" s="110"/>
      <c r="F130" s="112"/>
      <c r="G130" s="112"/>
      <c r="H130" s="112"/>
    </row>
    <row r="131" spans="3:8">
      <c r="C131" s="109"/>
      <c r="D131" s="109"/>
      <c r="E131" s="110"/>
      <c r="F131" s="112"/>
      <c r="G131" s="112"/>
      <c r="H131" s="112"/>
    </row>
    <row r="132" spans="3:8">
      <c r="C132" s="109"/>
      <c r="D132" s="109"/>
      <c r="E132" s="110"/>
      <c r="F132" s="112"/>
      <c r="G132" s="112"/>
      <c r="H132" s="112"/>
    </row>
    <row r="133" spans="3:8">
      <c r="C133" s="109"/>
      <c r="D133" s="109"/>
      <c r="E133" s="110"/>
      <c r="F133" s="112"/>
      <c r="G133" s="112"/>
      <c r="H133" s="112"/>
    </row>
    <row r="134" spans="3:8">
      <c r="C134" s="109"/>
      <c r="D134" s="109"/>
      <c r="E134" s="110"/>
      <c r="F134" s="112"/>
      <c r="G134" s="112"/>
      <c r="H134" s="112"/>
    </row>
    <row r="135" spans="3:8">
      <c r="C135" s="109"/>
      <c r="D135" s="109"/>
      <c r="E135" s="110"/>
      <c r="F135" s="112"/>
      <c r="G135" s="112"/>
      <c r="H135" s="112"/>
    </row>
    <row r="136" spans="3:8">
      <c r="C136" s="109"/>
      <c r="D136" s="109"/>
      <c r="E136" s="110"/>
      <c r="F136" s="112"/>
      <c r="G136" s="112"/>
      <c r="H136" s="112"/>
    </row>
    <row r="137" spans="3:8">
      <c r="C137" s="109"/>
      <c r="D137" s="109"/>
      <c r="E137" s="110"/>
      <c r="F137" s="112"/>
      <c r="G137" s="112"/>
      <c r="H137" s="112"/>
    </row>
    <row r="138" spans="3:8">
      <c r="C138" s="109"/>
      <c r="D138" s="109"/>
      <c r="E138" s="110"/>
      <c r="F138" s="112"/>
      <c r="G138" s="112"/>
      <c r="H138" s="112"/>
    </row>
    <row r="139" spans="3:8">
      <c r="C139" s="109"/>
      <c r="D139" s="109"/>
      <c r="E139" s="110"/>
      <c r="F139" s="112"/>
      <c r="G139" s="112"/>
      <c r="H139" s="112"/>
    </row>
    <row r="140" spans="3:8">
      <c r="C140" s="109"/>
      <c r="D140" s="109"/>
      <c r="E140" s="110"/>
      <c r="F140" s="112"/>
      <c r="G140" s="112"/>
      <c r="H140" s="112"/>
    </row>
    <row r="141" spans="3:8">
      <c r="C141" s="109"/>
      <c r="D141" s="109"/>
      <c r="E141" s="110"/>
      <c r="F141" s="112"/>
      <c r="G141" s="112"/>
      <c r="H141" s="112"/>
    </row>
    <row r="142" spans="3:8">
      <c r="C142" s="109"/>
      <c r="D142" s="109"/>
      <c r="E142" s="110"/>
      <c r="F142" s="112"/>
      <c r="G142" s="112"/>
      <c r="H142" s="112"/>
    </row>
    <row r="143" spans="3:8">
      <c r="C143" s="109"/>
      <c r="D143" s="109"/>
      <c r="E143" s="110"/>
      <c r="F143" s="112"/>
      <c r="G143" s="112"/>
      <c r="H143" s="112"/>
    </row>
    <row r="144" spans="3:8">
      <c r="C144" s="10"/>
      <c r="D144" s="10"/>
      <c r="E144" s="10"/>
      <c r="F144" s="10"/>
      <c r="G144" s="10"/>
      <c r="H144" s="10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97"/>
  <sheetViews>
    <sheetView zoomScale="70" zoomScaleNormal="70" workbookViewId="0">
      <pane ySplit="2" topLeftCell="A3" activePane="bottomLeft" state="frozen"/>
      <selection activeCell="W1" sqref="W1"/>
      <selection pane="bottomLeft" activeCell="M3" sqref="M2:M3"/>
    </sheetView>
  </sheetViews>
  <sheetFormatPr defaultColWidth="9.109375" defaultRowHeight="14.4"/>
  <cols>
    <col min="1" max="1" width="13.6640625" style="3" bestFit="1" customWidth="1"/>
    <col min="2" max="2" width="34.44140625" style="3" bestFit="1" customWidth="1"/>
    <col min="3" max="8" width="12" style="3" customWidth="1"/>
    <col min="9" max="9" width="33.109375" style="3" customWidth="1"/>
    <col min="10" max="10" width="28.44140625" style="3" customWidth="1"/>
    <col min="11" max="11" width="28.33203125" style="3" customWidth="1"/>
    <col min="12" max="12" width="20.33203125" style="3" customWidth="1"/>
    <col min="13" max="13" width="32.44140625" style="3" customWidth="1"/>
    <col min="14" max="16384" width="9.109375" style="3"/>
  </cols>
  <sheetData>
    <row r="1" spans="1:13" ht="15" thickBot="1">
      <c r="A1" s="3" t="s">
        <v>1</v>
      </c>
      <c r="C1" s="151" t="s">
        <v>274</v>
      </c>
      <c r="D1" s="151"/>
      <c r="E1" s="152"/>
      <c r="F1" s="153" t="s">
        <v>273</v>
      </c>
      <c r="G1" s="151"/>
      <c r="H1" s="152"/>
    </row>
    <row r="2" spans="1:13" ht="28.8">
      <c r="A2" s="68" t="s">
        <v>1</v>
      </c>
      <c r="B2" s="67" t="s">
        <v>90</v>
      </c>
      <c r="C2" s="66">
        <v>43739</v>
      </c>
      <c r="D2" s="66">
        <v>44075</v>
      </c>
      <c r="E2" s="66">
        <v>44105</v>
      </c>
      <c r="F2" s="66">
        <v>43739</v>
      </c>
      <c r="G2" s="66">
        <v>44075</v>
      </c>
      <c r="H2" s="66">
        <v>44105</v>
      </c>
      <c r="I2" s="65" t="s">
        <v>316</v>
      </c>
      <c r="J2" s="65" t="s">
        <v>301</v>
      </c>
      <c r="K2" s="65" t="s">
        <v>302</v>
      </c>
      <c r="L2" s="65" t="s">
        <v>303</v>
      </c>
      <c r="M2" s="69" t="s">
        <v>304</v>
      </c>
    </row>
    <row r="3" spans="1:13">
      <c r="A3" s="20">
        <v>1</v>
      </c>
      <c r="B3" s="72" t="s">
        <v>2</v>
      </c>
      <c r="C3" s="71">
        <v>38473</v>
      </c>
      <c r="D3" s="71">
        <v>43167</v>
      </c>
      <c r="E3" s="71">
        <v>41804</v>
      </c>
      <c r="F3" s="71"/>
      <c r="G3" s="71"/>
      <c r="H3" s="71"/>
      <c r="I3" s="73">
        <f t="shared" ref="I3:I66" si="0">E3/$E$92</f>
        <v>8.8776534317341928E-3</v>
      </c>
      <c r="J3" s="73">
        <f t="shared" ref="J3:J66" si="1">(E3-C3)/C3</f>
        <v>8.6580199100667998E-2</v>
      </c>
      <c r="K3" s="70">
        <f t="shared" ref="K3:K66" si="2">E3-C3</f>
        <v>3331</v>
      </c>
      <c r="L3" s="74">
        <f>K3/$K$92</f>
        <v>1.3349310292314228E-2</v>
      </c>
      <c r="M3" s="71">
        <f t="shared" ref="M3:M66" si="3">E3-D3</f>
        <v>-1363</v>
      </c>
    </row>
    <row r="4" spans="1:13">
      <c r="A4" s="20">
        <v>2</v>
      </c>
      <c r="B4" s="72" t="s">
        <v>3</v>
      </c>
      <c r="C4" s="71">
        <v>5241</v>
      </c>
      <c r="D4" s="71">
        <v>4313</v>
      </c>
      <c r="E4" s="71">
        <v>4647</v>
      </c>
      <c r="F4" s="71"/>
      <c r="G4" s="71"/>
      <c r="H4" s="71"/>
      <c r="I4" s="73">
        <f t="shared" si="0"/>
        <v>9.868542602925268E-4</v>
      </c>
      <c r="J4" s="73">
        <f t="shared" si="1"/>
        <v>-0.11333714939896966</v>
      </c>
      <c r="K4" s="70">
        <f t="shared" si="2"/>
        <v>-594</v>
      </c>
      <c r="L4" s="74">
        <f t="shared" ref="L4:L67" si="4">K4/$K$92</f>
        <v>-2.380513453507851E-3</v>
      </c>
      <c r="M4" s="71">
        <f t="shared" si="3"/>
        <v>334</v>
      </c>
    </row>
    <row r="5" spans="1:13">
      <c r="A5" s="20">
        <v>3</v>
      </c>
      <c r="B5" s="72" t="s">
        <v>4</v>
      </c>
      <c r="C5" s="71">
        <v>1418</v>
      </c>
      <c r="D5" s="71">
        <v>1480</v>
      </c>
      <c r="E5" s="71">
        <v>1503</v>
      </c>
      <c r="F5" s="71"/>
      <c r="G5" s="71"/>
      <c r="H5" s="71"/>
      <c r="I5" s="73">
        <f t="shared" si="0"/>
        <v>3.1918268844838987E-4</v>
      </c>
      <c r="J5" s="73">
        <f t="shared" si="1"/>
        <v>5.9943582510578276E-2</v>
      </c>
      <c r="K5" s="70">
        <f t="shared" si="2"/>
        <v>85</v>
      </c>
      <c r="L5" s="74">
        <f t="shared" si="4"/>
        <v>3.4064586455920427E-4</v>
      </c>
      <c r="M5" s="71">
        <f t="shared" si="3"/>
        <v>23</v>
      </c>
    </row>
    <row r="6" spans="1:13">
      <c r="A6" s="20">
        <v>5</v>
      </c>
      <c r="B6" s="72" t="s">
        <v>5</v>
      </c>
      <c r="C6" s="71">
        <v>617</v>
      </c>
      <c r="D6" s="71">
        <v>591</v>
      </c>
      <c r="E6" s="71">
        <v>605</v>
      </c>
      <c r="F6" s="71"/>
      <c r="G6" s="71"/>
      <c r="H6" s="71"/>
      <c r="I6" s="73">
        <f t="shared" si="0"/>
        <v>1.2848005755906579E-4</v>
      </c>
      <c r="J6" s="73">
        <f t="shared" si="1"/>
        <v>-1.9448946515397084E-2</v>
      </c>
      <c r="K6" s="70">
        <f t="shared" si="2"/>
        <v>-12</v>
      </c>
      <c r="L6" s="74">
        <f t="shared" si="4"/>
        <v>-4.8091180878946482E-5</v>
      </c>
      <c r="M6" s="71">
        <f t="shared" si="3"/>
        <v>14</v>
      </c>
    </row>
    <row r="7" spans="1:13">
      <c r="A7" s="20">
        <v>6</v>
      </c>
      <c r="B7" s="72" t="s">
        <v>6</v>
      </c>
      <c r="C7" s="71">
        <v>96</v>
      </c>
      <c r="D7" s="71">
        <v>91</v>
      </c>
      <c r="E7" s="71">
        <v>90</v>
      </c>
      <c r="F7" s="71"/>
      <c r="G7" s="71"/>
      <c r="H7" s="71"/>
      <c r="I7" s="73">
        <f t="shared" si="0"/>
        <v>1.9112735835232928E-5</v>
      </c>
      <c r="J7" s="73">
        <f t="shared" si="1"/>
        <v>-6.25E-2</v>
      </c>
      <c r="K7" s="70">
        <f t="shared" si="2"/>
        <v>-6</v>
      </c>
      <c r="L7" s="74">
        <f t="shared" si="4"/>
        <v>-2.4045590439473241E-5</v>
      </c>
      <c r="M7" s="71">
        <f t="shared" si="3"/>
        <v>-1</v>
      </c>
    </row>
    <row r="8" spans="1:13">
      <c r="A8" s="20">
        <v>7</v>
      </c>
      <c r="B8" s="72" t="s">
        <v>7</v>
      </c>
      <c r="C8" s="71">
        <v>1347</v>
      </c>
      <c r="D8" s="71">
        <v>1443</v>
      </c>
      <c r="E8" s="71">
        <v>1481</v>
      </c>
      <c r="F8" s="71"/>
      <c r="G8" s="71"/>
      <c r="H8" s="71"/>
      <c r="I8" s="73">
        <f t="shared" si="0"/>
        <v>3.1451068635533292E-4</v>
      </c>
      <c r="J8" s="73">
        <f t="shared" si="1"/>
        <v>9.9480326651818857E-2</v>
      </c>
      <c r="K8" s="70">
        <f t="shared" si="2"/>
        <v>134</v>
      </c>
      <c r="L8" s="74">
        <f t="shared" si="4"/>
        <v>5.3701818648156901E-4</v>
      </c>
      <c r="M8" s="71">
        <f t="shared" si="3"/>
        <v>38</v>
      </c>
    </row>
    <row r="9" spans="1:13">
      <c r="A9" s="20">
        <v>8</v>
      </c>
      <c r="B9" s="72" t="s">
        <v>293</v>
      </c>
      <c r="C9" s="71">
        <v>3934</v>
      </c>
      <c r="D9" s="71">
        <v>4122</v>
      </c>
      <c r="E9" s="71">
        <v>4101</v>
      </c>
      <c r="F9" s="71"/>
      <c r="G9" s="71"/>
      <c r="H9" s="71"/>
      <c r="I9" s="73">
        <f t="shared" si="0"/>
        <v>8.7090366289211373E-4</v>
      </c>
      <c r="J9" s="73">
        <f t="shared" si="1"/>
        <v>4.2450432130147431E-2</v>
      </c>
      <c r="K9" s="70">
        <f t="shared" si="2"/>
        <v>167</v>
      </c>
      <c r="L9" s="74">
        <f t="shared" si="4"/>
        <v>6.6926893389867193E-4</v>
      </c>
      <c r="M9" s="71">
        <f t="shared" si="3"/>
        <v>-21</v>
      </c>
    </row>
    <row r="10" spans="1:13">
      <c r="A10" s="20">
        <v>9</v>
      </c>
      <c r="B10" s="72" t="s">
        <v>8</v>
      </c>
      <c r="C10" s="71">
        <v>527</v>
      </c>
      <c r="D10" s="71">
        <v>659</v>
      </c>
      <c r="E10" s="71">
        <v>665</v>
      </c>
      <c r="F10" s="71"/>
      <c r="G10" s="71"/>
      <c r="H10" s="71"/>
      <c r="I10" s="73">
        <f t="shared" si="0"/>
        <v>1.4122188144922106E-4</v>
      </c>
      <c r="J10" s="73">
        <f t="shared" si="1"/>
        <v>0.26185958254269448</v>
      </c>
      <c r="K10" s="70">
        <f t="shared" si="2"/>
        <v>138</v>
      </c>
      <c r="L10" s="74">
        <f t="shared" si="4"/>
        <v>5.5304858010788458E-4</v>
      </c>
      <c r="M10" s="71">
        <f t="shared" si="3"/>
        <v>6</v>
      </c>
    </row>
    <row r="11" spans="1:13">
      <c r="A11" s="75">
        <v>10</v>
      </c>
      <c r="B11" s="72" t="s">
        <v>9</v>
      </c>
      <c r="C11" s="70">
        <v>153657</v>
      </c>
      <c r="D11" s="70">
        <v>164997</v>
      </c>
      <c r="E11" s="70">
        <v>164092</v>
      </c>
      <c r="F11" s="70"/>
      <c r="G11" s="70"/>
      <c r="H11" s="70"/>
      <c r="I11" s="73">
        <f t="shared" si="0"/>
        <v>3.4847189429722682E-2</v>
      </c>
      <c r="J11" s="73">
        <f t="shared" si="1"/>
        <v>6.7910996570283169E-2</v>
      </c>
      <c r="K11" s="70">
        <f t="shared" si="2"/>
        <v>10435</v>
      </c>
      <c r="L11" s="74">
        <f t="shared" si="4"/>
        <v>4.1819289372650545E-2</v>
      </c>
      <c r="M11" s="71">
        <f t="shared" si="3"/>
        <v>-905</v>
      </c>
    </row>
    <row r="12" spans="1:13">
      <c r="A12" s="75">
        <v>11</v>
      </c>
      <c r="B12" s="72" t="s">
        <v>10</v>
      </c>
      <c r="C12" s="70">
        <v>2724</v>
      </c>
      <c r="D12" s="70">
        <v>3138</v>
      </c>
      <c r="E12" s="70">
        <v>3078</v>
      </c>
      <c r="F12" s="70"/>
      <c r="G12" s="70"/>
      <c r="H12" s="70"/>
      <c r="I12" s="73">
        <f t="shared" si="0"/>
        <v>6.5365556556496612E-4</v>
      </c>
      <c r="J12" s="73">
        <f t="shared" si="1"/>
        <v>0.12995594713656389</v>
      </c>
      <c r="K12" s="70">
        <f t="shared" si="2"/>
        <v>354</v>
      </c>
      <c r="L12" s="74">
        <f t="shared" si="4"/>
        <v>1.4186898359289212E-3</v>
      </c>
      <c r="M12" s="71">
        <f t="shared" si="3"/>
        <v>-60</v>
      </c>
    </row>
    <row r="13" spans="1:13">
      <c r="A13" s="75">
        <v>12</v>
      </c>
      <c r="B13" s="72" t="s">
        <v>11</v>
      </c>
      <c r="C13" s="70">
        <v>1115</v>
      </c>
      <c r="D13" s="70">
        <v>1621</v>
      </c>
      <c r="E13" s="70">
        <v>1546</v>
      </c>
      <c r="F13" s="70"/>
      <c r="G13" s="70"/>
      <c r="H13" s="70"/>
      <c r="I13" s="73">
        <f t="shared" si="0"/>
        <v>3.2831432890300115E-4</v>
      </c>
      <c r="J13" s="73">
        <f t="shared" si="1"/>
        <v>0.38654708520179371</v>
      </c>
      <c r="K13" s="70">
        <f t="shared" si="2"/>
        <v>431</v>
      </c>
      <c r="L13" s="74">
        <f t="shared" si="4"/>
        <v>1.7272749132354946E-3</v>
      </c>
      <c r="M13" s="71">
        <f t="shared" si="3"/>
        <v>-75</v>
      </c>
    </row>
    <row r="14" spans="1:13">
      <c r="A14" s="75">
        <v>13</v>
      </c>
      <c r="B14" s="72" t="s">
        <v>12</v>
      </c>
      <c r="C14" s="70">
        <v>116354</v>
      </c>
      <c r="D14" s="70">
        <v>121666</v>
      </c>
      <c r="E14" s="70">
        <v>122698</v>
      </c>
      <c r="F14" s="70"/>
      <c r="G14" s="70"/>
      <c r="H14" s="70"/>
      <c r="I14" s="73">
        <f t="shared" si="0"/>
        <v>2.6056605127904552E-2</v>
      </c>
      <c r="J14" s="73">
        <f t="shared" si="1"/>
        <v>5.4523265207900032E-2</v>
      </c>
      <c r="K14" s="70">
        <f t="shared" si="2"/>
        <v>6344</v>
      </c>
      <c r="L14" s="74">
        <f t="shared" si="4"/>
        <v>2.5424204291336374E-2</v>
      </c>
      <c r="M14" s="71">
        <f t="shared" si="3"/>
        <v>1032</v>
      </c>
    </row>
    <row r="15" spans="1:13">
      <c r="A15" s="75">
        <v>14</v>
      </c>
      <c r="B15" s="72" t="s">
        <v>13</v>
      </c>
      <c r="C15" s="70">
        <v>291074</v>
      </c>
      <c r="D15" s="70">
        <v>310059</v>
      </c>
      <c r="E15" s="70">
        <v>310594</v>
      </c>
      <c r="F15" s="70"/>
      <c r="G15" s="70"/>
      <c r="H15" s="70"/>
      <c r="I15" s="73">
        <f t="shared" si="0"/>
        <v>6.5958900822314842E-2</v>
      </c>
      <c r="J15" s="73">
        <f t="shared" si="1"/>
        <v>6.7061984237685265E-2</v>
      </c>
      <c r="K15" s="70">
        <f t="shared" si="2"/>
        <v>19520</v>
      </c>
      <c r="L15" s="74">
        <f t="shared" si="4"/>
        <v>7.8228320896419609E-2</v>
      </c>
      <c r="M15" s="71">
        <f t="shared" si="3"/>
        <v>535</v>
      </c>
    </row>
    <row r="16" spans="1:13">
      <c r="A16" s="75">
        <v>15</v>
      </c>
      <c r="B16" s="72" t="s">
        <v>14</v>
      </c>
      <c r="C16" s="70">
        <v>14986</v>
      </c>
      <c r="D16" s="70">
        <v>16080</v>
      </c>
      <c r="E16" s="70">
        <v>16164</v>
      </c>
      <c r="F16" s="70"/>
      <c r="G16" s="70"/>
      <c r="H16" s="70"/>
      <c r="I16" s="73">
        <f t="shared" si="0"/>
        <v>3.4326473560078335E-3</v>
      </c>
      <c r="J16" s="73">
        <f t="shared" si="1"/>
        <v>7.8606699586280526E-2</v>
      </c>
      <c r="K16" s="70">
        <f t="shared" si="2"/>
        <v>1178</v>
      </c>
      <c r="L16" s="74">
        <f t="shared" si="4"/>
        <v>4.7209509229499133E-3</v>
      </c>
      <c r="M16" s="71">
        <f t="shared" si="3"/>
        <v>84</v>
      </c>
    </row>
    <row r="17" spans="1:13">
      <c r="A17" s="75">
        <v>16</v>
      </c>
      <c r="B17" s="72" t="s">
        <v>15</v>
      </c>
      <c r="C17" s="70">
        <v>7983</v>
      </c>
      <c r="D17" s="70">
        <v>8852</v>
      </c>
      <c r="E17" s="70">
        <v>8989</v>
      </c>
      <c r="F17" s="70"/>
      <c r="G17" s="70"/>
      <c r="H17" s="70"/>
      <c r="I17" s="73">
        <f t="shared" si="0"/>
        <v>1.9089375824767642E-3</v>
      </c>
      <c r="J17" s="73">
        <f t="shared" si="1"/>
        <v>0.12601778779907302</v>
      </c>
      <c r="K17" s="70">
        <f t="shared" si="2"/>
        <v>1006</v>
      </c>
      <c r="L17" s="74">
        <f t="shared" si="4"/>
        <v>4.0316439970183469E-3</v>
      </c>
      <c r="M17" s="71">
        <f t="shared" si="3"/>
        <v>137</v>
      </c>
    </row>
    <row r="18" spans="1:13">
      <c r="A18" s="75">
        <v>17</v>
      </c>
      <c r="B18" s="72" t="s">
        <v>16</v>
      </c>
      <c r="C18" s="70">
        <v>11237</v>
      </c>
      <c r="D18" s="70">
        <v>12683</v>
      </c>
      <c r="E18" s="70">
        <v>12677</v>
      </c>
      <c r="F18" s="70"/>
      <c r="G18" s="70"/>
      <c r="H18" s="70"/>
      <c r="I18" s="73">
        <f t="shared" si="0"/>
        <v>2.6921350242583089E-3</v>
      </c>
      <c r="J18" s="73">
        <f t="shared" si="1"/>
        <v>0.12814808222835275</v>
      </c>
      <c r="K18" s="70">
        <f t="shared" si="2"/>
        <v>1440</v>
      </c>
      <c r="L18" s="74">
        <f t="shared" si="4"/>
        <v>5.7709417054735779E-3</v>
      </c>
      <c r="M18" s="71">
        <f t="shared" si="3"/>
        <v>-6</v>
      </c>
    </row>
    <row r="19" spans="1:13">
      <c r="A19" s="75">
        <v>18</v>
      </c>
      <c r="B19" s="72" t="s">
        <v>17</v>
      </c>
      <c r="C19" s="70">
        <v>11245</v>
      </c>
      <c r="D19" s="70">
        <v>11620</v>
      </c>
      <c r="E19" s="70">
        <v>11545</v>
      </c>
      <c r="F19" s="70"/>
      <c r="G19" s="70"/>
      <c r="H19" s="70"/>
      <c r="I19" s="73">
        <f t="shared" si="0"/>
        <v>2.4517392801973793E-3</v>
      </c>
      <c r="J19" s="73">
        <f t="shared" si="1"/>
        <v>2.6678523788350377E-2</v>
      </c>
      <c r="K19" s="70">
        <f t="shared" si="2"/>
        <v>300</v>
      </c>
      <c r="L19" s="74">
        <f t="shared" si="4"/>
        <v>1.2022795219736621E-3</v>
      </c>
      <c r="M19" s="71">
        <f t="shared" si="3"/>
        <v>-75</v>
      </c>
    </row>
    <row r="20" spans="1:13">
      <c r="A20" s="75">
        <v>19</v>
      </c>
      <c r="B20" s="72" t="s">
        <v>18</v>
      </c>
      <c r="C20" s="70">
        <v>1072</v>
      </c>
      <c r="D20" s="70">
        <v>1160</v>
      </c>
      <c r="E20" s="70">
        <v>1179</v>
      </c>
      <c r="F20" s="70"/>
      <c r="G20" s="70"/>
      <c r="H20" s="70"/>
      <c r="I20" s="73">
        <f t="shared" si="0"/>
        <v>2.5037683944155133E-4</v>
      </c>
      <c r="J20" s="73">
        <f t="shared" si="1"/>
        <v>9.9813432835820892E-2</v>
      </c>
      <c r="K20" s="70">
        <f t="shared" si="2"/>
        <v>107</v>
      </c>
      <c r="L20" s="74">
        <f t="shared" si="4"/>
        <v>4.288130295039395E-4</v>
      </c>
      <c r="M20" s="71">
        <f t="shared" si="3"/>
        <v>19</v>
      </c>
    </row>
    <row r="21" spans="1:13">
      <c r="A21" s="75">
        <v>20</v>
      </c>
      <c r="B21" s="72" t="s">
        <v>19</v>
      </c>
      <c r="C21" s="70">
        <v>20290</v>
      </c>
      <c r="D21" s="70">
        <v>23105</v>
      </c>
      <c r="E21" s="70">
        <v>23443</v>
      </c>
      <c r="F21" s="70"/>
      <c r="G21" s="70"/>
      <c r="H21" s="70"/>
      <c r="I21" s="73">
        <f t="shared" si="0"/>
        <v>4.9784429576151725E-3</v>
      </c>
      <c r="J21" s="73">
        <f t="shared" si="1"/>
        <v>0.15539674716609167</v>
      </c>
      <c r="K21" s="70">
        <f t="shared" si="2"/>
        <v>3153</v>
      </c>
      <c r="L21" s="74">
        <f t="shared" si="4"/>
        <v>1.2635957775943188E-2</v>
      </c>
      <c r="M21" s="71">
        <f t="shared" si="3"/>
        <v>338</v>
      </c>
    </row>
    <row r="22" spans="1:13">
      <c r="A22" s="75">
        <v>21</v>
      </c>
      <c r="B22" s="72" t="s">
        <v>20</v>
      </c>
      <c r="C22" s="70">
        <v>10150</v>
      </c>
      <c r="D22" s="70">
        <v>11877</v>
      </c>
      <c r="E22" s="70">
        <v>12044</v>
      </c>
      <c r="F22" s="70"/>
      <c r="G22" s="70"/>
      <c r="H22" s="70"/>
      <c r="I22" s="73">
        <f t="shared" si="0"/>
        <v>2.5577087822171709E-3</v>
      </c>
      <c r="J22" s="73">
        <f t="shared" si="1"/>
        <v>0.18660098522167487</v>
      </c>
      <c r="K22" s="70">
        <f t="shared" si="2"/>
        <v>1894</v>
      </c>
      <c r="L22" s="74">
        <f t="shared" si="4"/>
        <v>7.5903913820603861E-3</v>
      </c>
      <c r="M22" s="71">
        <f t="shared" si="3"/>
        <v>167</v>
      </c>
    </row>
    <row r="23" spans="1:13">
      <c r="A23" s="75">
        <v>22</v>
      </c>
      <c r="B23" s="72" t="s">
        <v>21</v>
      </c>
      <c r="C23" s="70">
        <v>43805</v>
      </c>
      <c r="D23" s="70">
        <v>47463</v>
      </c>
      <c r="E23" s="70">
        <v>47999</v>
      </c>
      <c r="F23" s="70"/>
      <c r="G23" s="70"/>
      <c r="H23" s="70"/>
      <c r="I23" s="73">
        <f t="shared" si="0"/>
        <v>1.0193246748392726E-2</v>
      </c>
      <c r="J23" s="73">
        <f t="shared" si="1"/>
        <v>9.5742495148955595E-2</v>
      </c>
      <c r="K23" s="70">
        <f t="shared" si="2"/>
        <v>4194</v>
      </c>
      <c r="L23" s="74">
        <f t="shared" si="4"/>
        <v>1.6807867717191796E-2</v>
      </c>
      <c r="M23" s="71">
        <f t="shared" si="3"/>
        <v>536</v>
      </c>
    </row>
    <row r="24" spans="1:13">
      <c r="A24" s="75">
        <v>23</v>
      </c>
      <c r="B24" s="72" t="s">
        <v>22</v>
      </c>
      <c r="C24" s="70">
        <v>27813</v>
      </c>
      <c r="D24" s="70">
        <v>30066</v>
      </c>
      <c r="E24" s="70">
        <v>30535</v>
      </c>
      <c r="F24" s="70"/>
      <c r="G24" s="70"/>
      <c r="H24" s="70"/>
      <c r="I24" s="73">
        <f t="shared" si="0"/>
        <v>6.4845265414315272E-3</v>
      </c>
      <c r="J24" s="73">
        <f t="shared" si="1"/>
        <v>9.7867903498364078E-2</v>
      </c>
      <c r="K24" s="70">
        <f t="shared" si="2"/>
        <v>2722</v>
      </c>
      <c r="L24" s="74">
        <f t="shared" si="4"/>
        <v>1.0908682862707695E-2</v>
      </c>
      <c r="M24" s="71">
        <f t="shared" si="3"/>
        <v>469</v>
      </c>
    </row>
    <row r="25" spans="1:13">
      <c r="A25" s="75">
        <v>24</v>
      </c>
      <c r="B25" s="72" t="s">
        <v>23</v>
      </c>
      <c r="C25" s="70">
        <v>12016</v>
      </c>
      <c r="D25" s="70">
        <v>12967</v>
      </c>
      <c r="E25" s="70">
        <v>13088</v>
      </c>
      <c r="F25" s="70"/>
      <c r="G25" s="70"/>
      <c r="H25" s="70"/>
      <c r="I25" s="73">
        <f t="shared" si="0"/>
        <v>2.7794165179058725E-3</v>
      </c>
      <c r="J25" s="73">
        <f t="shared" si="1"/>
        <v>8.9214380825565917E-2</v>
      </c>
      <c r="K25" s="70">
        <f t="shared" si="2"/>
        <v>1072</v>
      </c>
      <c r="L25" s="74">
        <f t="shared" si="4"/>
        <v>4.2961454918525521E-3</v>
      </c>
      <c r="M25" s="71">
        <f t="shared" si="3"/>
        <v>121</v>
      </c>
    </row>
    <row r="26" spans="1:13">
      <c r="A26" s="75">
        <v>25</v>
      </c>
      <c r="B26" s="72" t="s">
        <v>24</v>
      </c>
      <c r="C26" s="70">
        <v>55527</v>
      </c>
      <c r="D26" s="70">
        <v>59443</v>
      </c>
      <c r="E26" s="70">
        <v>60352</v>
      </c>
      <c r="F26" s="70"/>
      <c r="G26" s="70"/>
      <c r="H26" s="70"/>
      <c r="I26" s="73">
        <f t="shared" si="0"/>
        <v>1.2816575923644196E-2</v>
      </c>
      <c r="J26" s="73">
        <f t="shared" si="1"/>
        <v>8.6894663857222609E-2</v>
      </c>
      <c r="K26" s="70">
        <f t="shared" si="2"/>
        <v>4825</v>
      </c>
      <c r="L26" s="74">
        <f t="shared" si="4"/>
        <v>1.9336662311743066E-2</v>
      </c>
      <c r="M26" s="71">
        <f t="shared" si="3"/>
        <v>909</v>
      </c>
    </row>
    <row r="27" spans="1:13">
      <c r="A27" s="75">
        <v>26</v>
      </c>
      <c r="B27" s="72" t="s">
        <v>25</v>
      </c>
      <c r="C27" s="70">
        <v>12284</v>
      </c>
      <c r="D27" s="70">
        <v>13851</v>
      </c>
      <c r="E27" s="70">
        <v>14074</v>
      </c>
      <c r="F27" s="70"/>
      <c r="G27" s="70"/>
      <c r="H27" s="70"/>
      <c r="I27" s="73">
        <f t="shared" si="0"/>
        <v>2.9888071571674245E-3</v>
      </c>
      <c r="J27" s="73">
        <f t="shared" si="1"/>
        <v>0.1457180071637903</v>
      </c>
      <c r="K27" s="70">
        <f t="shared" si="2"/>
        <v>1790</v>
      </c>
      <c r="L27" s="74">
        <f t="shared" si="4"/>
        <v>7.1736011477761836E-3</v>
      </c>
      <c r="M27" s="71">
        <f t="shared" si="3"/>
        <v>223</v>
      </c>
    </row>
    <row r="28" spans="1:13">
      <c r="A28" s="75">
        <v>27</v>
      </c>
      <c r="B28" s="72" t="s">
        <v>26</v>
      </c>
      <c r="C28" s="70">
        <v>33352</v>
      </c>
      <c r="D28" s="70">
        <v>39506</v>
      </c>
      <c r="E28" s="70">
        <v>40227</v>
      </c>
      <c r="F28" s="70"/>
      <c r="G28" s="70"/>
      <c r="H28" s="70"/>
      <c r="I28" s="73">
        <f t="shared" si="0"/>
        <v>8.5427558271546113E-3</v>
      </c>
      <c r="J28" s="73">
        <f t="shared" si="1"/>
        <v>0.20613456464379948</v>
      </c>
      <c r="K28" s="70">
        <f t="shared" si="2"/>
        <v>6875</v>
      </c>
      <c r="L28" s="74">
        <f t="shared" si="4"/>
        <v>2.7552239045229757E-2</v>
      </c>
      <c r="M28" s="71">
        <f t="shared" si="3"/>
        <v>721</v>
      </c>
    </row>
    <row r="29" spans="1:13">
      <c r="A29" s="75">
        <v>28</v>
      </c>
      <c r="B29" s="72" t="s">
        <v>27</v>
      </c>
      <c r="C29" s="70">
        <v>22282</v>
      </c>
      <c r="D29" s="70">
        <v>24720</v>
      </c>
      <c r="E29" s="70">
        <v>24975</v>
      </c>
      <c r="F29" s="70"/>
      <c r="G29" s="70"/>
      <c r="H29" s="70"/>
      <c r="I29" s="73">
        <f t="shared" si="0"/>
        <v>5.3037841942771375E-3</v>
      </c>
      <c r="J29" s="73">
        <f t="shared" si="1"/>
        <v>0.12085988690422762</v>
      </c>
      <c r="K29" s="70">
        <f t="shared" si="2"/>
        <v>2693</v>
      </c>
      <c r="L29" s="74">
        <f t="shared" si="4"/>
        <v>1.0792462508916906E-2</v>
      </c>
      <c r="M29" s="71">
        <f t="shared" si="3"/>
        <v>255</v>
      </c>
    </row>
    <row r="30" spans="1:13">
      <c r="A30" s="75">
        <v>29</v>
      </c>
      <c r="B30" s="72" t="s">
        <v>28</v>
      </c>
      <c r="C30" s="70">
        <v>34422</v>
      </c>
      <c r="D30" s="70">
        <v>36693</v>
      </c>
      <c r="E30" s="70">
        <v>37369</v>
      </c>
      <c r="F30" s="70"/>
      <c r="G30" s="70"/>
      <c r="H30" s="70"/>
      <c r="I30" s="73">
        <f t="shared" si="0"/>
        <v>7.9358202825202135E-3</v>
      </c>
      <c r="J30" s="73">
        <f t="shared" si="1"/>
        <v>8.5613851606530705E-2</v>
      </c>
      <c r="K30" s="70">
        <f t="shared" si="2"/>
        <v>2947</v>
      </c>
      <c r="L30" s="74">
        <f t="shared" si="4"/>
        <v>1.1810392504187941E-2</v>
      </c>
      <c r="M30" s="71">
        <f t="shared" si="3"/>
        <v>676</v>
      </c>
    </row>
    <row r="31" spans="1:13">
      <c r="A31" s="75">
        <v>30</v>
      </c>
      <c r="B31" s="72" t="s">
        <v>29</v>
      </c>
      <c r="C31" s="70">
        <v>4848</v>
      </c>
      <c r="D31" s="70">
        <v>5388</v>
      </c>
      <c r="E31" s="70">
        <v>5443</v>
      </c>
      <c r="F31" s="70"/>
      <c r="G31" s="70"/>
      <c r="H31" s="70"/>
      <c r="I31" s="73">
        <f t="shared" si="0"/>
        <v>1.1558957905685868E-3</v>
      </c>
      <c r="J31" s="73">
        <f t="shared" si="1"/>
        <v>0.12273102310231022</v>
      </c>
      <c r="K31" s="70">
        <f t="shared" si="2"/>
        <v>595</v>
      </c>
      <c r="L31" s="74">
        <f t="shared" si="4"/>
        <v>2.3845210519144299E-3</v>
      </c>
      <c r="M31" s="71">
        <f t="shared" si="3"/>
        <v>55</v>
      </c>
    </row>
    <row r="32" spans="1:13">
      <c r="A32" s="75">
        <v>31</v>
      </c>
      <c r="B32" s="72" t="s">
        <v>30</v>
      </c>
      <c r="C32" s="70">
        <v>22140</v>
      </c>
      <c r="D32" s="70">
        <v>25930</v>
      </c>
      <c r="E32" s="70">
        <v>26450</v>
      </c>
      <c r="F32" s="70"/>
      <c r="G32" s="70"/>
      <c r="H32" s="70"/>
      <c r="I32" s="73">
        <f t="shared" si="0"/>
        <v>5.6170206982434547E-3</v>
      </c>
      <c r="J32" s="73">
        <f t="shared" si="1"/>
        <v>0.19467028003613371</v>
      </c>
      <c r="K32" s="70">
        <f t="shared" si="2"/>
        <v>4310</v>
      </c>
      <c r="L32" s="74">
        <f t="shared" si="4"/>
        <v>1.7272749132354943E-2</v>
      </c>
      <c r="M32" s="71">
        <f t="shared" si="3"/>
        <v>520</v>
      </c>
    </row>
    <row r="33" spans="1:13">
      <c r="A33" s="75">
        <v>32</v>
      </c>
      <c r="B33" s="72" t="s">
        <v>31</v>
      </c>
      <c r="C33" s="70">
        <v>19812</v>
      </c>
      <c r="D33" s="70">
        <v>23784</v>
      </c>
      <c r="E33" s="70">
        <v>24330</v>
      </c>
      <c r="F33" s="70"/>
      <c r="G33" s="70"/>
      <c r="H33" s="70"/>
      <c r="I33" s="73">
        <f t="shared" si="0"/>
        <v>5.1668095874579682E-3</v>
      </c>
      <c r="J33" s="73">
        <f t="shared" si="1"/>
        <v>0.22804360993337372</v>
      </c>
      <c r="K33" s="70">
        <f t="shared" si="2"/>
        <v>4518</v>
      </c>
      <c r="L33" s="74">
        <f t="shared" si="4"/>
        <v>1.810632960092335E-2</v>
      </c>
      <c r="M33" s="71">
        <f t="shared" si="3"/>
        <v>546</v>
      </c>
    </row>
    <row r="34" spans="1:13">
      <c r="A34" s="75">
        <v>33</v>
      </c>
      <c r="B34" s="72" t="s">
        <v>32</v>
      </c>
      <c r="C34" s="70">
        <v>17886</v>
      </c>
      <c r="D34" s="70">
        <v>19346</v>
      </c>
      <c r="E34" s="70">
        <v>19555</v>
      </c>
      <c r="F34" s="70"/>
      <c r="G34" s="70"/>
      <c r="H34" s="70"/>
      <c r="I34" s="73">
        <f t="shared" si="0"/>
        <v>4.1527727695331099E-3</v>
      </c>
      <c r="J34" s="73">
        <f t="shared" si="1"/>
        <v>9.3313205859331325E-2</v>
      </c>
      <c r="K34" s="70">
        <f t="shared" si="2"/>
        <v>1669</v>
      </c>
      <c r="L34" s="74">
        <f t="shared" si="4"/>
        <v>6.6886817405801399E-3</v>
      </c>
      <c r="M34" s="71">
        <f t="shared" si="3"/>
        <v>209</v>
      </c>
    </row>
    <row r="35" spans="1:13">
      <c r="A35" s="75">
        <v>35</v>
      </c>
      <c r="B35" s="72" t="s">
        <v>33</v>
      </c>
      <c r="C35" s="70">
        <v>9335</v>
      </c>
      <c r="D35" s="70">
        <v>8909</v>
      </c>
      <c r="E35" s="70">
        <v>8964</v>
      </c>
      <c r="F35" s="70"/>
      <c r="G35" s="70"/>
      <c r="H35" s="70"/>
      <c r="I35" s="73">
        <f t="shared" si="0"/>
        <v>1.9036284891891994E-3</v>
      </c>
      <c r="J35" s="73">
        <f t="shared" si="1"/>
        <v>-3.9742903053026246E-2</v>
      </c>
      <c r="K35" s="70">
        <f t="shared" si="2"/>
        <v>-371</v>
      </c>
      <c r="L35" s="74">
        <f t="shared" si="4"/>
        <v>-1.486819008840762E-3</v>
      </c>
      <c r="M35" s="71">
        <f t="shared" si="3"/>
        <v>55</v>
      </c>
    </row>
    <row r="36" spans="1:13">
      <c r="A36" s="75">
        <v>36</v>
      </c>
      <c r="B36" s="72" t="s">
        <v>34</v>
      </c>
      <c r="C36" s="70">
        <v>1202</v>
      </c>
      <c r="D36" s="70">
        <v>1141</v>
      </c>
      <c r="E36" s="70">
        <v>1038</v>
      </c>
      <c r="F36" s="70"/>
      <c r="G36" s="70"/>
      <c r="H36" s="70"/>
      <c r="I36" s="73">
        <f t="shared" si="0"/>
        <v>2.2043355329968642E-4</v>
      </c>
      <c r="J36" s="73">
        <f t="shared" si="1"/>
        <v>-0.13643926788685523</v>
      </c>
      <c r="K36" s="70">
        <f t="shared" si="2"/>
        <v>-164</v>
      </c>
      <c r="L36" s="74">
        <f t="shared" si="4"/>
        <v>-6.5724613867893531E-4</v>
      </c>
      <c r="M36" s="71">
        <f t="shared" si="3"/>
        <v>-103</v>
      </c>
    </row>
    <row r="37" spans="1:13">
      <c r="A37" s="75">
        <v>37</v>
      </c>
      <c r="B37" s="72" t="s">
        <v>35</v>
      </c>
      <c r="C37" s="70">
        <v>928</v>
      </c>
      <c r="D37" s="70">
        <v>1198</v>
      </c>
      <c r="E37" s="70">
        <v>1281</v>
      </c>
      <c r="F37" s="70"/>
      <c r="G37" s="70"/>
      <c r="H37" s="70"/>
      <c r="I37" s="73">
        <f t="shared" si="0"/>
        <v>2.7203794005481533E-4</v>
      </c>
      <c r="J37" s="73">
        <f t="shared" si="1"/>
        <v>0.38038793103448276</v>
      </c>
      <c r="K37" s="70">
        <f t="shared" si="2"/>
        <v>353</v>
      </c>
      <c r="L37" s="74">
        <f t="shared" si="4"/>
        <v>1.4146822375223423E-3</v>
      </c>
      <c r="M37" s="71">
        <f t="shared" si="3"/>
        <v>83</v>
      </c>
    </row>
    <row r="38" spans="1:13">
      <c r="A38" s="75">
        <v>38</v>
      </c>
      <c r="B38" s="72" t="s">
        <v>36</v>
      </c>
      <c r="C38" s="70">
        <v>7586</v>
      </c>
      <c r="D38" s="70">
        <v>8343</v>
      </c>
      <c r="E38" s="70">
        <v>8417</v>
      </c>
      <c r="F38" s="70"/>
      <c r="G38" s="70"/>
      <c r="H38" s="70"/>
      <c r="I38" s="73">
        <f t="shared" si="0"/>
        <v>1.7874655280572839E-3</v>
      </c>
      <c r="J38" s="73">
        <f t="shared" si="1"/>
        <v>0.10954389665172687</v>
      </c>
      <c r="K38" s="70">
        <f t="shared" si="2"/>
        <v>831</v>
      </c>
      <c r="L38" s="74">
        <f t="shared" si="4"/>
        <v>3.3303142758670441E-3</v>
      </c>
      <c r="M38" s="71">
        <f t="shared" si="3"/>
        <v>74</v>
      </c>
    </row>
    <row r="39" spans="1:13">
      <c r="A39" s="75">
        <v>39</v>
      </c>
      <c r="B39" s="72" t="s">
        <v>37</v>
      </c>
      <c r="C39" s="70">
        <v>168</v>
      </c>
      <c r="D39" s="70">
        <v>179</v>
      </c>
      <c r="E39" s="70">
        <v>187</v>
      </c>
      <c r="F39" s="70"/>
      <c r="G39" s="70"/>
      <c r="H39" s="70"/>
      <c r="I39" s="73">
        <f t="shared" si="0"/>
        <v>3.9712017790983973E-5</v>
      </c>
      <c r="J39" s="73">
        <f t="shared" si="1"/>
        <v>0.1130952380952381</v>
      </c>
      <c r="K39" s="70">
        <f t="shared" si="2"/>
        <v>19</v>
      </c>
      <c r="L39" s="74">
        <f t="shared" si="4"/>
        <v>7.6144369724998604E-5</v>
      </c>
      <c r="M39" s="71">
        <f t="shared" si="3"/>
        <v>8</v>
      </c>
    </row>
    <row r="40" spans="1:13">
      <c r="A40" s="75">
        <v>41</v>
      </c>
      <c r="B40" s="72" t="s">
        <v>38</v>
      </c>
      <c r="C40" s="70">
        <v>43121</v>
      </c>
      <c r="D40" s="70">
        <v>48851</v>
      </c>
      <c r="E40" s="70">
        <v>50093</v>
      </c>
      <c r="F40" s="70"/>
      <c r="G40" s="70"/>
      <c r="H40" s="70"/>
      <c r="I40" s="73">
        <f t="shared" si="0"/>
        <v>1.0637936402159145E-2</v>
      </c>
      <c r="J40" s="73">
        <f t="shared" si="1"/>
        <v>0.16168456204633475</v>
      </c>
      <c r="K40" s="70">
        <f t="shared" si="2"/>
        <v>6972</v>
      </c>
      <c r="L40" s="74">
        <f t="shared" si="4"/>
        <v>2.7940976090667907E-2</v>
      </c>
      <c r="M40" s="71">
        <f t="shared" si="3"/>
        <v>1242</v>
      </c>
    </row>
    <row r="41" spans="1:13">
      <c r="A41" s="75">
        <v>42</v>
      </c>
      <c r="B41" s="72" t="s">
        <v>39</v>
      </c>
      <c r="C41" s="70">
        <v>17894</v>
      </c>
      <c r="D41" s="70">
        <v>17553</v>
      </c>
      <c r="E41" s="70">
        <v>18028</v>
      </c>
      <c r="F41" s="70"/>
      <c r="G41" s="70"/>
      <c r="H41" s="70"/>
      <c r="I41" s="73">
        <f t="shared" si="0"/>
        <v>3.8284933515286578E-3</v>
      </c>
      <c r="J41" s="73">
        <f t="shared" si="1"/>
        <v>7.4885436459148315E-3</v>
      </c>
      <c r="K41" s="70">
        <f t="shared" si="2"/>
        <v>134</v>
      </c>
      <c r="L41" s="74">
        <f t="shared" si="4"/>
        <v>5.3701818648156901E-4</v>
      </c>
      <c r="M41" s="71">
        <f t="shared" si="3"/>
        <v>475</v>
      </c>
    </row>
    <row r="42" spans="1:13">
      <c r="A42" s="75">
        <v>43</v>
      </c>
      <c r="B42" s="72" t="s">
        <v>40</v>
      </c>
      <c r="C42" s="70">
        <v>34144</v>
      </c>
      <c r="D42" s="70">
        <v>35057</v>
      </c>
      <c r="E42" s="70">
        <v>35548</v>
      </c>
      <c r="F42" s="70"/>
      <c r="G42" s="70"/>
      <c r="H42" s="70"/>
      <c r="I42" s="73">
        <f t="shared" si="0"/>
        <v>7.5491059274540011E-3</v>
      </c>
      <c r="J42" s="73">
        <f t="shared" si="1"/>
        <v>4.111996251171509E-2</v>
      </c>
      <c r="K42" s="70">
        <f t="shared" si="2"/>
        <v>1404</v>
      </c>
      <c r="L42" s="74">
        <f t="shared" si="4"/>
        <v>5.6266681628367385E-3</v>
      </c>
      <c r="M42" s="71">
        <f t="shared" si="3"/>
        <v>491</v>
      </c>
    </row>
    <row r="43" spans="1:13">
      <c r="A43" s="75">
        <v>45</v>
      </c>
      <c r="B43" s="72" t="s">
        <v>41</v>
      </c>
      <c r="C43" s="70">
        <v>37104</v>
      </c>
      <c r="D43" s="70">
        <v>41381</v>
      </c>
      <c r="E43" s="70">
        <v>42051</v>
      </c>
      <c r="F43" s="70"/>
      <c r="G43" s="70"/>
      <c r="H43" s="70"/>
      <c r="I43" s="73">
        <f t="shared" si="0"/>
        <v>8.9301072734153317E-3</v>
      </c>
      <c r="J43" s="73">
        <f t="shared" si="1"/>
        <v>0.13332794307891332</v>
      </c>
      <c r="K43" s="70">
        <f t="shared" si="2"/>
        <v>4947</v>
      </c>
      <c r="L43" s="74">
        <f t="shared" si="4"/>
        <v>1.9825589317345689E-2</v>
      </c>
      <c r="M43" s="71">
        <f t="shared" si="3"/>
        <v>670</v>
      </c>
    </row>
    <row r="44" spans="1:13">
      <c r="A44" s="75">
        <v>46</v>
      </c>
      <c r="B44" s="72" t="s">
        <v>42</v>
      </c>
      <c r="C44" s="70">
        <v>212083</v>
      </c>
      <c r="D44" s="70">
        <v>221570</v>
      </c>
      <c r="E44" s="70">
        <v>224516</v>
      </c>
      <c r="F44" s="70"/>
      <c r="G44" s="70"/>
      <c r="H44" s="70"/>
      <c r="I44" s="73">
        <f t="shared" si="0"/>
        <v>4.7679055542035068E-2</v>
      </c>
      <c r="J44" s="73">
        <f t="shared" si="1"/>
        <v>5.8623274849940822E-2</v>
      </c>
      <c r="K44" s="70">
        <f t="shared" si="2"/>
        <v>12433</v>
      </c>
      <c r="L44" s="74">
        <f t="shared" si="4"/>
        <v>4.9826470988995133E-2</v>
      </c>
      <c r="M44" s="71">
        <f t="shared" si="3"/>
        <v>2946</v>
      </c>
    </row>
    <row r="45" spans="1:13">
      <c r="A45" s="75">
        <v>47</v>
      </c>
      <c r="B45" s="72" t="s">
        <v>43</v>
      </c>
      <c r="C45" s="70">
        <v>534338</v>
      </c>
      <c r="D45" s="70">
        <v>549101</v>
      </c>
      <c r="E45" s="70">
        <v>551160</v>
      </c>
      <c r="F45" s="70"/>
      <c r="G45" s="70"/>
      <c r="H45" s="70"/>
      <c r="I45" s="73">
        <f t="shared" si="0"/>
        <v>0.11704639425496645</v>
      </c>
      <c r="J45" s="73">
        <f t="shared" si="1"/>
        <v>3.1481945884440185E-2</v>
      </c>
      <c r="K45" s="70">
        <f t="shared" si="2"/>
        <v>16822</v>
      </c>
      <c r="L45" s="74">
        <f t="shared" si="4"/>
        <v>6.7415820395469811E-2</v>
      </c>
      <c r="M45" s="71">
        <f t="shared" si="3"/>
        <v>2059</v>
      </c>
    </row>
    <row r="46" spans="1:13">
      <c r="A46" s="75">
        <v>49</v>
      </c>
      <c r="B46" s="72" t="s">
        <v>44</v>
      </c>
      <c r="C46" s="70">
        <v>60089</v>
      </c>
      <c r="D46" s="70">
        <v>51614</v>
      </c>
      <c r="E46" s="70">
        <v>57789</v>
      </c>
      <c r="F46" s="70"/>
      <c r="G46" s="70"/>
      <c r="H46" s="70"/>
      <c r="I46" s="73">
        <f t="shared" si="0"/>
        <v>1.2272287679803063E-2</v>
      </c>
      <c r="J46" s="73">
        <f t="shared" si="1"/>
        <v>-3.8276556441278767E-2</v>
      </c>
      <c r="K46" s="70">
        <f t="shared" si="2"/>
        <v>-2300</v>
      </c>
      <c r="L46" s="74">
        <f t="shared" si="4"/>
        <v>-9.2174763351314092E-3</v>
      </c>
      <c r="M46" s="71">
        <f t="shared" si="3"/>
        <v>6175</v>
      </c>
    </row>
    <row r="47" spans="1:13">
      <c r="A47" s="75">
        <v>50</v>
      </c>
      <c r="B47" s="72" t="s">
        <v>45</v>
      </c>
      <c r="C47" s="70">
        <v>1482</v>
      </c>
      <c r="D47" s="70">
        <v>1710</v>
      </c>
      <c r="E47" s="70">
        <v>1643</v>
      </c>
      <c r="F47" s="70"/>
      <c r="G47" s="70"/>
      <c r="H47" s="70"/>
      <c r="I47" s="73">
        <f t="shared" si="0"/>
        <v>3.4891361085875221E-4</v>
      </c>
      <c r="J47" s="73">
        <f t="shared" si="1"/>
        <v>0.10863697705802969</v>
      </c>
      <c r="K47" s="70">
        <f t="shared" si="2"/>
        <v>161</v>
      </c>
      <c r="L47" s="74">
        <f t="shared" si="4"/>
        <v>6.4522334345919869E-4</v>
      </c>
      <c r="M47" s="71">
        <f t="shared" si="3"/>
        <v>-67</v>
      </c>
    </row>
    <row r="48" spans="1:13">
      <c r="A48" s="75">
        <v>51</v>
      </c>
      <c r="B48" s="72" t="s">
        <v>46</v>
      </c>
      <c r="C48" s="70">
        <v>13404</v>
      </c>
      <c r="D48" s="70">
        <v>12837</v>
      </c>
      <c r="E48" s="70">
        <v>12771</v>
      </c>
      <c r="F48" s="70"/>
      <c r="G48" s="70"/>
      <c r="H48" s="70"/>
      <c r="I48" s="73">
        <f t="shared" si="0"/>
        <v>2.7120972150195522E-3</v>
      </c>
      <c r="J48" s="73">
        <f t="shared" si="1"/>
        <v>-4.7224709042076991E-2</v>
      </c>
      <c r="K48" s="70">
        <f t="shared" si="2"/>
        <v>-633</v>
      </c>
      <c r="L48" s="74">
        <f t="shared" si="4"/>
        <v>-2.5368097913644268E-3</v>
      </c>
      <c r="M48" s="71">
        <f t="shared" si="3"/>
        <v>-66</v>
      </c>
    </row>
    <row r="49" spans="1:13">
      <c r="A49" s="75">
        <v>52</v>
      </c>
      <c r="B49" s="72" t="s">
        <v>47</v>
      </c>
      <c r="C49" s="70">
        <v>50690</v>
      </c>
      <c r="D49" s="70">
        <v>54348</v>
      </c>
      <c r="E49" s="70">
        <v>55067</v>
      </c>
      <c r="F49" s="70"/>
      <c r="G49" s="70"/>
      <c r="H49" s="70"/>
      <c r="I49" s="73">
        <f t="shared" si="0"/>
        <v>1.1694233602653018E-2</v>
      </c>
      <c r="J49" s="73">
        <f t="shared" si="1"/>
        <v>8.6348392187808251E-2</v>
      </c>
      <c r="K49" s="70">
        <f t="shared" si="2"/>
        <v>4377</v>
      </c>
      <c r="L49" s="74">
        <f t="shared" si="4"/>
        <v>1.754125822559573E-2</v>
      </c>
      <c r="M49" s="71">
        <f t="shared" si="3"/>
        <v>719</v>
      </c>
    </row>
    <row r="50" spans="1:13">
      <c r="A50" s="75">
        <v>53</v>
      </c>
      <c r="B50" s="72" t="s">
        <v>48</v>
      </c>
      <c r="C50" s="70">
        <v>11317</v>
      </c>
      <c r="D50" s="70">
        <v>13206</v>
      </c>
      <c r="E50" s="70">
        <v>13220</v>
      </c>
      <c r="F50" s="70"/>
      <c r="G50" s="70"/>
      <c r="H50" s="70"/>
      <c r="I50" s="73">
        <f t="shared" si="0"/>
        <v>2.8074485304642144E-3</v>
      </c>
      <c r="J50" s="73">
        <f t="shared" si="1"/>
        <v>0.1681541044446408</v>
      </c>
      <c r="K50" s="70">
        <f t="shared" si="2"/>
        <v>1903</v>
      </c>
      <c r="L50" s="74">
        <f t="shared" si="4"/>
        <v>7.6264597677195966E-3</v>
      </c>
      <c r="M50" s="71">
        <f t="shared" si="3"/>
        <v>14</v>
      </c>
    </row>
    <row r="51" spans="1:13">
      <c r="A51" s="75">
        <v>55</v>
      </c>
      <c r="B51" s="72" t="s">
        <v>49</v>
      </c>
      <c r="C51" s="70">
        <v>128078</v>
      </c>
      <c r="D51" s="70">
        <v>110041</v>
      </c>
      <c r="E51" s="70">
        <v>113649</v>
      </c>
      <c r="F51" s="70"/>
      <c r="G51" s="70"/>
      <c r="H51" s="70"/>
      <c r="I51" s="73">
        <f t="shared" si="0"/>
        <v>2.4134925721537633E-2</v>
      </c>
      <c r="J51" s="73">
        <f t="shared" si="1"/>
        <v>-0.11265791158512781</v>
      </c>
      <c r="K51" s="70">
        <f t="shared" si="2"/>
        <v>-14429</v>
      </c>
      <c r="L51" s="74">
        <f t="shared" si="4"/>
        <v>-5.7825637408526566E-2</v>
      </c>
      <c r="M51" s="71">
        <f t="shared" si="3"/>
        <v>3608</v>
      </c>
    </row>
    <row r="52" spans="1:13">
      <c r="A52" s="75">
        <v>56</v>
      </c>
      <c r="B52" s="72" t="s">
        <v>50</v>
      </c>
      <c r="C52" s="70">
        <v>232943</v>
      </c>
      <c r="D52" s="70">
        <v>213224</v>
      </c>
      <c r="E52" s="70">
        <v>212693</v>
      </c>
      <c r="F52" s="70"/>
      <c r="G52" s="70"/>
      <c r="H52" s="70"/>
      <c r="I52" s="73">
        <f t="shared" si="0"/>
        <v>4.5168279144479968E-2</v>
      </c>
      <c r="J52" s="73">
        <f t="shared" si="1"/>
        <v>-8.6931137660285998E-2</v>
      </c>
      <c r="K52" s="70">
        <f t="shared" si="2"/>
        <v>-20250</v>
      </c>
      <c r="L52" s="74">
        <f t="shared" si="4"/>
        <v>-8.1153867733222196E-2</v>
      </c>
      <c r="M52" s="71">
        <f t="shared" si="3"/>
        <v>-531</v>
      </c>
    </row>
    <row r="53" spans="1:13">
      <c r="A53" s="75">
        <v>58</v>
      </c>
      <c r="B53" s="72" t="s">
        <v>51</v>
      </c>
      <c r="C53" s="70">
        <v>8880</v>
      </c>
      <c r="D53" s="70">
        <v>8737</v>
      </c>
      <c r="E53" s="70">
        <v>8908</v>
      </c>
      <c r="F53" s="70"/>
      <c r="G53" s="70"/>
      <c r="H53" s="70"/>
      <c r="I53" s="73">
        <f t="shared" si="0"/>
        <v>1.8917361202250545E-3</v>
      </c>
      <c r="J53" s="73">
        <f t="shared" si="1"/>
        <v>3.153153153153153E-3</v>
      </c>
      <c r="K53" s="70">
        <f t="shared" si="2"/>
        <v>28</v>
      </c>
      <c r="L53" s="74">
        <f t="shared" si="4"/>
        <v>1.1221275538420846E-4</v>
      </c>
      <c r="M53" s="71">
        <f t="shared" si="3"/>
        <v>171</v>
      </c>
    </row>
    <row r="54" spans="1:13">
      <c r="A54" s="75">
        <v>59</v>
      </c>
      <c r="B54" s="72" t="s">
        <v>52</v>
      </c>
      <c r="C54" s="70">
        <v>7202</v>
      </c>
      <c r="D54" s="70">
        <v>6841</v>
      </c>
      <c r="E54" s="70">
        <v>7014</v>
      </c>
      <c r="F54" s="70"/>
      <c r="G54" s="70"/>
      <c r="H54" s="70"/>
      <c r="I54" s="73">
        <f t="shared" si="0"/>
        <v>1.4895192127591529E-3</v>
      </c>
      <c r="J54" s="73">
        <f t="shared" si="1"/>
        <v>-2.6103860038878088E-2</v>
      </c>
      <c r="K54" s="70">
        <f t="shared" si="2"/>
        <v>-188</v>
      </c>
      <c r="L54" s="74">
        <f t="shared" si="4"/>
        <v>-7.5342850043682826E-4</v>
      </c>
      <c r="M54" s="71">
        <f t="shared" si="3"/>
        <v>173</v>
      </c>
    </row>
    <row r="55" spans="1:13">
      <c r="A55" s="75">
        <v>60</v>
      </c>
      <c r="B55" s="72" t="s">
        <v>53</v>
      </c>
      <c r="C55" s="70">
        <v>3019</v>
      </c>
      <c r="D55" s="70">
        <v>3015</v>
      </c>
      <c r="E55" s="70">
        <v>3170</v>
      </c>
      <c r="F55" s="70"/>
      <c r="G55" s="70"/>
      <c r="H55" s="70"/>
      <c r="I55" s="73">
        <f t="shared" si="0"/>
        <v>6.7319302886320424E-4</v>
      </c>
      <c r="J55" s="73">
        <f t="shared" si="1"/>
        <v>5.0016561775422325E-2</v>
      </c>
      <c r="K55" s="70">
        <f t="shared" si="2"/>
        <v>151</v>
      </c>
      <c r="L55" s="74">
        <f t="shared" si="4"/>
        <v>6.0514735939340989E-4</v>
      </c>
      <c r="M55" s="71">
        <f t="shared" si="3"/>
        <v>155</v>
      </c>
    </row>
    <row r="56" spans="1:13">
      <c r="A56" s="75">
        <v>61</v>
      </c>
      <c r="B56" s="72" t="s">
        <v>54</v>
      </c>
      <c r="C56" s="70">
        <v>9062</v>
      </c>
      <c r="D56" s="70">
        <v>8842</v>
      </c>
      <c r="E56" s="70">
        <v>9134</v>
      </c>
      <c r="F56" s="70"/>
      <c r="G56" s="70"/>
      <c r="H56" s="70"/>
      <c r="I56" s="73">
        <f t="shared" si="0"/>
        <v>1.9397303235446394E-3</v>
      </c>
      <c r="J56" s="73">
        <f t="shared" si="1"/>
        <v>7.9452659457073492E-3</v>
      </c>
      <c r="K56" s="70">
        <f t="shared" si="2"/>
        <v>72</v>
      </c>
      <c r="L56" s="74">
        <f t="shared" si="4"/>
        <v>2.8854708527367891E-4</v>
      </c>
      <c r="M56" s="71">
        <f t="shared" si="3"/>
        <v>292</v>
      </c>
    </row>
    <row r="57" spans="1:13">
      <c r="A57" s="75">
        <v>62</v>
      </c>
      <c r="B57" s="72" t="s">
        <v>55</v>
      </c>
      <c r="C57" s="70">
        <v>31143</v>
      </c>
      <c r="D57" s="70">
        <v>36868</v>
      </c>
      <c r="E57" s="70">
        <v>37120</v>
      </c>
      <c r="F57" s="70"/>
      <c r="G57" s="70"/>
      <c r="H57" s="70"/>
      <c r="I57" s="73">
        <f t="shared" si="0"/>
        <v>7.8829417133760692E-3</v>
      </c>
      <c r="J57" s="73">
        <f t="shared" si="1"/>
        <v>0.19192113797643129</v>
      </c>
      <c r="K57" s="70">
        <f t="shared" si="2"/>
        <v>5977</v>
      </c>
      <c r="L57" s="74">
        <f t="shared" si="4"/>
        <v>2.3953415676121928E-2</v>
      </c>
      <c r="M57" s="71">
        <f t="shared" si="3"/>
        <v>252</v>
      </c>
    </row>
    <row r="58" spans="1:13">
      <c r="A58" s="75">
        <v>63</v>
      </c>
      <c r="B58" s="72" t="s">
        <v>56</v>
      </c>
      <c r="C58" s="70">
        <v>23776</v>
      </c>
      <c r="D58" s="70">
        <v>19766</v>
      </c>
      <c r="E58" s="70">
        <v>18773</v>
      </c>
      <c r="F58" s="70"/>
      <c r="G58" s="70"/>
      <c r="H58" s="70"/>
      <c r="I58" s="73">
        <f t="shared" si="0"/>
        <v>3.9867043314980857E-3</v>
      </c>
      <c r="J58" s="73">
        <f t="shared" si="1"/>
        <v>-0.21042227456258411</v>
      </c>
      <c r="K58" s="70">
        <f t="shared" si="2"/>
        <v>-5003</v>
      </c>
      <c r="L58" s="74">
        <f t="shared" si="4"/>
        <v>-2.0050014828114103E-2</v>
      </c>
      <c r="M58" s="71">
        <f t="shared" si="3"/>
        <v>-993</v>
      </c>
    </row>
    <row r="59" spans="1:13">
      <c r="A59" s="75">
        <v>64</v>
      </c>
      <c r="B59" s="72" t="s">
        <v>57</v>
      </c>
      <c r="C59" s="70">
        <v>37794</v>
      </c>
      <c r="D59" s="70">
        <v>37746</v>
      </c>
      <c r="E59" s="70">
        <v>37727</v>
      </c>
      <c r="F59" s="70"/>
      <c r="G59" s="70"/>
      <c r="H59" s="70"/>
      <c r="I59" s="73">
        <f t="shared" si="0"/>
        <v>8.01184649839814E-3</v>
      </c>
      <c r="J59" s="73">
        <f t="shared" si="1"/>
        <v>-1.772768164258877E-3</v>
      </c>
      <c r="K59" s="70">
        <f t="shared" si="2"/>
        <v>-67</v>
      </c>
      <c r="L59" s="74">
        <f t="shared" si="4"/>
        <v>-2.6850909324078451E-4</v>
      </c>
      <c r="M59" s="71">
        <f t="shared" si="3"/>
        <v>-19</v>
      </c>
    </row>
    <row r="60" spans="1:13">
      <c r="A60" s="75">
        <v>65</v>
      </c>
      <c r="B60" s="72" t="s">
        <v>58</v>
      </c>
      <c r="C60" s="70">
        <v>12468</v>
      </c>
      <c r="D60" s="70">
        <v>12715</v>
      </c>
      <c r="E60" s="70">
        <v>12797</v>
      </c>
      <c r="F60" s="70"/>
      <c r="G60" s="70"/>
      <c r="H60" s="70"/>
      <c r="I60" s="73">
        <f t="shared" si="0"/>
        <v>2.7176186720386198E-3</v>
      </c>
      <c r="J60" s="73">
        <f t="shared" si="1"/>
        <v>2.6387552133461663E-2</v>
      </c>
      <c r="K60" s="70">
        <f t="shared" si="2"/>
        <v>329</v>
      </c>
      <c r="L60" s="74">
        <f t="shared" si="4"/>
        <v>1.3184998757644493E-3</v>
      </c>
      <c r="M60" s="71">
        <f t="shared" si="3"/>
        <v>82</v>
      </c>
    </row>
    <row r="61" spans="1:13">
      <c r="A61" s="75">
        <v>66</v>
      </c>
      <c r="B61" s="72" t="s">
        <v>59</v>
      </c>
      <c r="C61" s="70">
        <v>25327</v>
      </c>
      <c r="D61" s="70">
        <v>26613</v>
      </c>
      <c r="E61" s="70">
        <v>26756</v>
      </c>
      <c r="F61" s="70"/>
      <c r="G61" s="70"/>
      <c r="H61" s="70"/>
      <c r="I61" s="73">
        <f t="shared" si="0"/>
        <v>5.6820040000832468E-3</v>
      </c>
      <c r="J61" s="73">
        <f t="shared" si="1"/>
        <v>5.6422000236901332E-2</v>
      </c>
      <c r="K61" s="70">
        <f t="shared" si="2"/>
        <v>1429</v>
      </c>
      <c r="L61" s="74">
        <f t="shared" si="4"/>
        <v>5.7268581230012104E-3</v>
      </c>
      <c r="M61" s="71">
        <f t="shared" si="3"/>
        <v>143</v>
      </c>
    </row>
    <row r="62" spans="1:13">
      <c r="A62" s="75">
        <v>68</v>
      </c>
      <c r="B62" s="72" t="s">
        <v>60</v>
      </c>
      <c r="C62" s="70">
        <v>35794</v>
      </c>
      <c r="D62" s="70">
        <v>40763</v>
      </c>
      <c r="E62" s="70">
        <v>41398</v>
      </c>
      <c r="F62" s="70"/>
      <c r="G62" s="70"/>
      <c r="H62" s="70"/>
      <c r="I62" s="73">
        <f t="shared" si="0"/>
        <v>8.7914337567441408E-3</v>
      </c>
      <c r="J62" s="73">
        <f t="shared" si="1"/>
        <v>0.15656255238308095</v>
      </c>
      <c r="K62" s="70">
        <f t="shared" si="2"/>
        <v>5604</v>
      </c>
      <c r="L62" s="74">
        <f t="shared" si="4"/>
        <v>2.2458581470468007E-2</v>
      </c>
      <c r="M62" s="71">
        <f t="shared" si="3"/>
        <v>635</v>
      </c>
    </row>
    <row r="63" spans="1:13">
      <c r="A63" s="75">
        <v>69</v>
      </c>
      <c r="B63" s="72" t="s">
        <v>61</v>
      </c>
      <c r="C63" s="70">
        <v>85602</v>
      </c>
      <c r="D63" s="70">
        <v>89555</v>
      </c>
      <c r="E63" s="70">
        <v>90062</v>
      </c>
      <c r="F63" s="70"/>
      <c r="G63" s="70"/>
      <c r="H63" s="70"/>
      <c r="I63" s="73">
        <f t="shared" si="0"/>
        <v>1.9125902386586086E-2</v>
      </c>
      <c r="J63" s="73">
        <f t="shared" si="1"/>
        <v>5.2101586411532438E-2</v>
      </c>
      <c r="K63" s="70">
        <f t="shared" si="2"/>
        <v>4460</v>
      </c>
      <c r="L63" s="74">
        <f t="shared" si="4"/>
        <v>1.7873888893341777E-2</v>
      </c>
      <c r="M63" s="71">
        <f t="shared" si="3"/>
        <v>507</v>
      </c>
    </row>
    <row r="64" spans="1:13">
      <c r="A64" s="75">
        <v>70</v>
      </c>
      <c r="B64" s="72" t="s">
        <v>62</v>
      </c>
      <c r="C64" s="70">
        <v>86929</v>
      </c>
      <c r="D64" s="70">
        <v>87962</v>
      </c>
      <c r="E64" s="70">
        <v>90954</v>
      </c>
      <c r="F64" s="70"/>
      <c r="G64" s="70"/>
      <c r="H64" s="70"/>
      <c r="I64" s="73">
        <f t="shared" si="0"/>
        <v>1.9315330835086394E-2</v>
      </c>
      <c r="J64" s="73">
        <f t="shared" si="1"/>
        <v>4.6302154631941012E-2</v>
      </c>
      <c r="K64" s="70">
        <f t="shared" si="2"/>
        <v>4025</v>
      </c>
      <c r="L64" s="74">
        <f t="shared" si="4"/>
        <v>1.6130583586479966E-2</v>
      </c>
      <c r="M64" s="71">
        <f t="shared" si="3"/>
        <v>2992</v>
      </c>
    </row>
    <row r="65" spans="1:13">
      <c r="A65" s="75">
        <v>71</v>
      </c>
      <c r="B65" s="72" t="s">
        <v>63</v>
      </c>
      <c r="C65" s="70">
        <v>45687</v>
      </c>
      <c r="D65" s="70">
        <v>47768</v>
      </c>
      <c r="E65" s="70">
        <v>49433</v>
      </c>
      <c r="F65" s="70"/>
      <c r="G65" s="70"/>
      <c r="H65" s="70"/>
      <c r="I65" s="73">
        <f t="shared" si="0"/>
        <v>1.0497776339367437E-2</v>
      </c>
      <c r="J65" s="73">
        <f t="shared" si="1"/>
        <v>8.1992689386477552E-2</v>
      </c>
      <c r="K65" s="70">
        <f t="shared" si="2"/>
        <v>3746</v>
      </c>
      <c r="L65" s="74">
        <f t="shared" si="4"/>
        <v>1.501246363104446E-2</v>
      </c>
      <c r="M65" s="71">
        <f t="shared" si="3"/>
        <v>1665</v>
      </c>
    </row>
    <row r="66" spans="1:13">
      <c r="A66" s="75">
        <v>72</v>
      </c>
      <c r="B66" s="72" t="s">
        <v>64</v>
      </c>
      <c r="C66" s="70">
        <v>4718</v>
      </c>
      <c r="D66" s="70">
        <v>5222</v>
      </c>
      <c r="E66" s="70">
        <v>5452</v>
      </c>
      <c r="F66" s="70"/>
      <c r="G66" s="70"/>
      <c r="H66" s="70"/>
      <c r="I66" s="73">
        <f t="shared" si="0"/>
        <v>1.1578070641521101E-3</v>
      </c>
      <c r="J66" s="73">
        <f t="shared" si="1"/>
        <v>0.155574395930479</v>
      </c>
      <c r="K66" s="70">
        <f t="shared" si="2"/>
        <v>734</v>
      </c>
      <c r="L66" s="74">
        <f t="shared" si="4"/>
        <v>2.9415772304288933E-3</v>
      </c>
      <c r="M66" s="71">
        <f t="shared" si="3"/>
        <v>230</v>
      </c>
    </row>
    <row r="67" spans="1:13">
      <c r="A67" s="75">
        <v>73</v>
      </c>
      <c r="B67" s="72" t="s">
        <v>65</v>
      </c>
      <c r="C67" s="70">
        <v>24218</v>
      </c>
      <c r="D67" s="70">
        <v>23019</v>
      </c>
      <c r="E67" s="70">
        <v>23299</v>
      </c>
      <c r="F67" s="70"/>
      <c r="G67" s="70"/>
      <c r="H67" s="70"/>
      <c r="I67" s="73">
        <f t="shared" ref="I67:I92" si="5">E67/$E$92</f>
        <v>4.9478625802787998E-3</v>
      </c>
      <c r="J67" s="73">
        <f t="shared" ref="J67:J92" si="6">(E67-C67)/C67</f>
        <v>-3.7946981583945827E-2</v>
      </c>
      <c r="K67" s="70">
        <f t="shared" ref="K67:K92" si="7">E67-C67</f>
        <v>-919</v>
      </c>
      <c r="L67" s="74">
        <f t="shared" si="4"/>
        <v>-3.6829829356459847E-3</v>
      </c>
      <c r="M67" s="71">
        <f t="shared" ref="M67:M92" si="8">E67-D67</f>
        <v>280</v>
      </c>
    </row>
    <row r="68" spans="1:13">
      <c r="A68" s="75">
        <v>74</v>
      </c>
      <c r="B68" s="72" t="s">
        <v>66</v>
      </c>
      <c r="C68" s="70">
        <v>16827</v>
      </c>
      <c r="D68" s="70">
        <v>17843</v>
      </c>
      <c r="E68" s="70">
        <v>18205</v>
      </c>
      <c r="F68" s="70"/>
      <c r="G68" s="70"/>
      <c r="H68" s="70"/>
      <c r="I68" s="73">
        <f t="shared" si="5"/>
        <v>3.8660817320046162E-3</v>
      </c>
      <c r="J68" s="73">
        <f t="shared" si="6"/>
        <v>8.1892197064241987E-2</v>
      </c>
      <c r="K68" s="70">
        <f t="shared" si="7"/>
        <v>1378</v>
      </c>
      <c r="L68" s="74">
        <f t="shared" ref="L68:L92" si="9">K68/$K$92</f>
        <v>5.5224706042656876E-3</v>
      </c>
      <c r="M68" s="71">
        <f t="shared" si="8"/>
        <v>362</v>
      </c>
    </row>
    <row r="69" spans="1:13">
      <c r="A69" s="75">
        <v>75</v>
      </c>
      <c r="B69" s="72" t="s">
        <v>67</v>
      </c>
      <c r="C69" s="70">
        <v>3399</v>
      </c>
      <c r="D69" s="70">
        <v>4039</v>
      </c>
      <c r="E69" s="70">
        <v>4135</v>
      </c>
      <c r="F69" s="70"/>
      <c r="G69" s="70"/>
      <c r="H69" s="70"/>
      <c r="I69" s="73">
        <f t="shared" si="5"/>
        <v>8.7812402976320165E-4</v>
      </c>
      <c r="J69" s="73">
        <f t="shared" si="6"/>
        <v>0.21653427478670198</v>
      </c>
      <c r="K69" s="70">
        <f t="shared" si="7"/>
        <v>736</v>
      </c>
      <c r="L69" s="74">
        <f t="shared" si="9"/>
        <v>2.9495924272420508E-3</v>
      </c>
      <c r="M69" s="71">
        <f t="shared" si="8"/>
        <v>96</v>
      </c>
    </row>
    <row r="70" spans="1:13">
      <c r="A70" s="75">
        <v>77</v>
      </c>
      <c r="B70" s="72" t="s">
        <v>68</v>
      </c>
      <c r="C70" s="70">
        <v>6145</v>
      </c>
      <c r="D70" s="70">
        <v>6701</v>
      </c>
      <c r="E70" s="70">
        <v>6821</v>
      </c>
      <c r="F70" s="70"/>
      <c r="G70" s="70"/>
      <c r="H70" s="70"/>
      <c r="I70" s="73">
        <f t="shared" si="5"/>
        <v>1.4485330125791533E-3</v>
      </c>
      <c r="J70" s="73">
        <f t="shared" si="6"/>
        <v>0.11000813669650122</v>
      </c>
      <c r="K70" s="70">
        <f t="shared" si="7"/>
        <v>676</v>
      </c>
      <c r="L70" s="74">
        <f t="shared" si="9"/>
        <v>2.7091365228473184E-3</v>
      </c>
      <c r="M70" s="71">
        <f t="shared" si="8"/>
        <v>120</v>
      </c>
    </row>
    <row r="71" spans="1:13">
      <c r="A71" s="75">
        <v>78</v>
      </c>
      <c r="B71" s="72" t="s">
        <v>69</v>
      </c>
      <c r="C71" s="70">
        <v>23474</v>
      </c>
      <c r="D71" s="70">
        <v>26069</v>
      </c>
      <c r="E71" s="70">
        <v>26237</v>
      </c>
      <c r="F71" s="70"/>
      <c r="G71" s="70"/>
      <c r="H71" s="70"/>
      <c r="I71" s="73">
        <f t="shared" si="5"/>
        <v>5.5717872234334036E-3</v>
      </c>
      <c r="J71" s="73">
        <f t="shared" si="6"/>
        <v>0.11770469455567863</v>
      </c>
      <c r="K71" s="70">
        <f t="shared" si="7"/>
        <v>2763</v>
      </c>
      <c r="L71" s="74">
        <f t="shared" si="9"/>
        <v>1.1072994397377427E-2</v>
      </c>
      <c r="M71" s="71">
        <f t="shared" si="8"/>
        <v>168</v>
      </c>
    </row>
    <row r="72" spans="1:13">
      <c r="A72" s="75">
        <v>79</v>
      </c>
      <c r="B72" s="72" t="s">
        <v>70</v>
      </c>
      <c r="C72" s="70">
        <v>22085</v>
      </c>
      <c r="D72" s="70">
        <v>19424</v>
      </c>
      <c r="E72" s="70">
        <v>19026</v>
      </c>
      <c r="F72" s="70"/>
      <c r="G72" s="70"/>
      <c r="H72" s="70"/>
      <c r="I72" s="73">
        <f t="shared" si="5"/>
        <v>4.0404323555682407E-3</v>
      </c>
      <c r="J72" s="73">
        <f t="shared" si="6"/>
        <v>-0.13851030110935023</v>
      </c>
      <c r="K72" s="70">
        <f t="shared" si="7"/>
        <v>-3059</v>
      </c>
      <c r="L72" s="74">
        <f t="shared" si="9"/>
        <v>-1.2259243525724774E-2</v>
      </c>
      <c r="M72" s="71">
        <f t="shared" si="8"/>
        <v>-398</v>
      </c>
    </row>
    <row r="73" spans="1:13">
      <c r="A73" s="75">
        <v>80</v>
      </c>
      <c r="B73" s="72" t="s">
        <v>71</v>
      </c>
      <c r="C73" s="70">
        <v>45474</v>
      </c>
      <c r="D73" s="70">
        <v>34169</v>
      </c>
      <c r="E73" s="70">
        <v>36258</v>
      </c>
      <c r="F73" s="70"/>
      <c r="G73" s="70"/>
      <c r="H73" s="70"/>
      <c r="I73" s="73">
        <f t="shared" si="5"/>
        <v>7.6998841768208381E-3</v>
      </c>
      <c r="J73" s="73">
        <f t="shared" si="6"/>
        <v>-0.20266525926903287</v>
      </c>
      <c r="K73" s="70">
        <f t="shared" si="7"/>
        <v>-9216</v>
      </c>
      <c r="L73" s="74">
        <f t="shared" si="9"/>
        <v>-3.69340269150309E-2</v>
      </c>
      <c r="M73" s="71">
        <f t="shared" si="8"/>
        <v>2089</v>
      </c>
    </row>
    <row r="74" spans="1:13">
      <c r="A74" s="75">
        <v>81</v>
      </c>
      <c r="B74" s="72" t="s">
        <v>72</v>
      </c>
      <c r="C74" s="70">
        <v>250517</v>
      </c>
      <c r="D74" s="70">
        <v>193357</v>
      </c>
      <c r="E74" s="70">
        <v>228699</v>
      </c>
      <c r="F74" s="70"/>
      <c r="G74" s="70"/>
      <c r="H74" s="70"/>
      <c r="I74" s="73">
        <f t="shared" si="5"/>
        <v>4.8567373030910389E-2</v>
      </c>
      <c r="J74" s="73">
        <f t="shared" si="6"/>
        <v>-8.7091893963283928E-2</v>
      </c>
      <c r="K74" s="70">
        <f t="shared" si="7"/>
        <v>-21818</v>
      </c>
      <c r="L74" s="74">
        <f t="shared" si="9"/>
        <v>-8.7437782034737857E-2</v>
      </c>
      <c r="M74" s="71">
        <f t="shared" si="8"/>
        <v>35342</v>
      </c>
    </row>
    <row r="75" spans="1:13">
      <c r="A75" s="75">
        <v>82</v>
      </c>
      <c r="B75" s="72" t="s">
        <v>73</v>
      </c>
      <c r="C75" s="70">
        <v>197515</v>
      </c>
      <c r="D75" s="70">
        <v>202512</v>
      </c>
      <c r="E75" s="70">
        <v>213796</v>
      </c>
      <c r="F75" s="70"/>
      <c r="G75" s="70"/>
      <c r="H75" s="70"/>
      <c r="I75" s="73">
        <f t="shared" si="5"/>
        <v>4.5402516340327319E-2</v>
      </c>
      <c r="J75" s="73">
        <f t="shared" si="6"/>
        <v>8.2429182593727057E-2</v>
      </c>
      <c r="K75" s="70">
        <f t="shared" si="7"/>
        <v>16281</v>
      </c>
      <c r="L75" s="74">
        <f t="shared" si="9"/>
        <v>6.5247709657510644E-2</v>
      </c>
      <c r="M75" s="71">
        <f t="shared" si="8"/>
        <v>11284</v>
      </c>
    </row>
    <row r="76" spans="1:13">
      <c r="A76" s="75">
        <v>84</v>
      </c>
      <c r="B76" s="72" t="s">
        <v>74</v>
      </c>
      <c r="C76" s="70">
        <v>50874</v>
      </c>
      <c r="D76" s="70">
        <v>53594</v>
      </c>
      <c r="E76" s="70">
        <v>59692</v>
      </c>
      <c r="F76" s="70"/>
      <c r="G76" s="70"/>
      <c r="H76" s="70"/>
      <c r="I76" s="73">
        <f t="shared" si="5"/>
        <v>1.2676415860852488E-2</v>
      </c>
      <c r="J76" s="73">
        <f t="shared" si="6"/>
        <v>0.17333018830836969</v>
      </c>
      <c r="K76" s="70">
        <f t="shared" si="7"/>
        <v>8818</v>
      </c>
      <c r="L76" s="74">
        <f t="shared" si="9"/>
        <v>3.5339002749212506E-2</v>
      </c>
      <c r="M76" s="71">
        <f t="shared" si="8"/>
        <v>6098</v>
      </c>
    </row>
    <row r="77" spans="1:13">
      <c r="A77" s="75">
        <v>85</v>
      </c>
      <c r="B77" s="72" t="s">
        <v>75</v>
      </c>
      <c r="C77" s="70">
        <v>406091</v>
      </c>
      <c r="D77" s="70">
        <v>346976</v>
      </c>
      <c r="E77" s="70">
        <v>383124</v>
      </c>
      <c r="F77" s="70"/>
      <c r="G77" s="70"/>
      <c r="H77" s="70"/>
      <c r="I77" s="73">
        <f t="shared" si="5"/>
        <v>8.1361642268197559E-2</v>
      </c>
      <c r="J77" s="73">
        <f t="shared" si="6"/>
        <v>-5.6556289107613809E-2</v>
      </c>
      <c r="K77" s="70">
        <f t="shared" si="7"/>
        <v>-22967</v>
      </c>
      <c r="L77" s="74">
        <f t="shared" si="9"/>
        <v>-9.2042512603896995E-2</v>
      </c>
      <c r="M77" s="71">
        <f t="shared" si="8"/>
        <v>36148</v>
      </c>
    </row>
    <row r="78" spans="1:13">
      <c r="A78" s="75">
        <v>86</v>
      </c>
      <c r="B78" s="72" t="s">
        <v>76</v>
      </c>
      <c r="C78" s="70">
        <v>355091</v>
      </c>
      <c r="D78" s="70">
        <v>438698</v>
      </c>
      <c r="E78" s="70">
        <v>494728</v>
      </c>
      <c r="F78" s="70"/>
      <c r="G78" s="70"/>
      <c r="H78" s="70"/>
      <c r="I78" s="73">
        <f t="shared" si="5"/>
        <v>0.1050622841588124</v>
      </c>
      <c r="J78" s="73">
        <f t="shared" si="6"/>
        <v>0.39324285887279598</v>
      </c>
      <c r="K78" s="70">
        <f t="shared" si="7"/>
        <v>139637</v>
      </c>
      <c r="L78" s="74">
        <f t="shared" si="9"/>
        <v>0.55960901869945412</v>
      </c>
      <c r="M78" s="71">
        <f t="shared" si="8"/>
        <v>56030</v>
      </c>
    </row>
    <row r="79" spans="1:13">
      <c r="A79" s="75">
        <v>87</v>
      </c>
      <c r="B79" s="72" t="s">
        <v>77</v>
      </c>
      <c r="C79" s="71">
        <v>23716</v>
      </c>
      <c r="D79" s="71">
        <v>27349</v>
      </c>
      <c r="E79" s="71">
        <v>31144</v>
      </c>
      <c r="F79" s="71"/>
      <c r="G79" s="71"/>
      <c r="H79" s="71"/>
      <c r="I79" s="73">
        <f t="shared" si="5"/>
        <v>6.6138560539166034E-3</v>
      </c>
      <c r="J79" s="73">
        <f t="shared" si="6"/>
        <v>0.31320627424523528</v>
      </c>
      <c r="K79" s="70">
        <f t="shared" si="7"/>
        <v>7428</v>
      </c>
      <c r="L79" s="74">
        <f t="shared" si="9"/>
        <v>2.9768440964067874E-2</v>
      </c>
      <c r="M79" s="71">
        <f t="shared" si="8"/>
        <v>3795</v>
      </c>
    </row>
    <row r="80" spans="1:13">
      <c r="A80" s="75">
        <v>88</v>
      </c>
      <c r="B80" s="72" t="s">
        <v>78</v>
      </c>
      <c r="C80" s="71">
        <v>41808</v>
      </c>
      <c r="D80" s="71">
        <v>43976</v>
      </c>
      <c r="E80" s="71">
        <v>45130</v>
      </c>
      <c r="F80" s="71"/>
      <c r="G80" s="71"/>
      <c r="H80" s="71"/>
      <c r="I80" s="73">
        <f t="shared" si="5"/>
        <v>9.5839752027118003E-3</v>
      </c>
      <c r="J80" s="73">
        <f t="shared" si="6"/>
        <v>7.9458476846536549E-2</v>
      </c>
      <c r="K80" s="70">
        <f t="shared" si="7"/>
        <v>3322</v>
      </c>
      <c r="L80" s="74">
        <f t="shared" si="9"/>
        <v>1.3313241906655018E-2</v>
      </c>
      <c r="M80" s="71">
        <f t="shared" si="8"/>
        <v>1154</v>
      </c>
    </row>
    <row r="81" spans="1:13">
      <c r="A81" s="75">
        <v>90</v>
      </c>
      <c r="B81" s="72" t="s">
        <v>79</v>
      </c>
      <c r="C81" s="71">
        <v>5559</v>
      </c>
      <c r="D81" s="71">
        <v>4714</v>
      </c>
      <c r="E81" s="71">
        <v>4633</v>
      </c>
      <c r="F81" s="71"/>
      <c r="G81" s="71"/>
      <c r="H81" s="71"/>
      <c r="I81" s="73">
        <f t="shared" si="5"/>
        <v>9.8388116805149051E-4</v>
      </c>
      <c r="J81" s="73">
        <f t="shared" si="6"/>
        <v>-0.16657672243209209</v>
      </c>
      <c r="K81" s="70">
        <f t="shared" si="7"/>
        <v>-926</v>
      </c>
      <c r="L81" s="74">
        <f t="shared" si="9"/>
        <v>-3.7110361244920369E-3</v>
      </c>
      <c r="M81" s="71">
        <f t="shared" si="8"/>
        <v>-81</v>
      </c>
    </row>
    <row r="82" spans="1:13">
      <c r="A82" s="75">
        <v>91</v>
      </c>
      <c r="B82" s="72" t="s">
        <v>80</v>
      </c>
      <c r="C82" s="71">
        <v>1359</v>
      </c>
      <c r="D82" s="71">
        <v>1656</v>
      </c>
      <c r="E82" s="71">
        <v>1724</v>
      </c>
      <c r="F82" s="71"/>
      <c r="G82" s="71"/>
      <c r="H82" s="71"/>
      <c r="I82" s="73">
        <f t="shared" si="5"/>
        <v>3.6611507311046183E-4</v>
      </c>
      <c r="J82" s="73">
        <f t="shared" si="6"/>
        <v>0.26857983811626196</v>
      </c>
      <c r="K82" s="70">
        <f t="shared" si="7"/>
        <v>365</v>
      </c>
      <c r="L82" s="74">
        <f t="shared" si="9"/>
        <v>1.4627734184012888E-3</v>
      </c>
      <c r="M82" s="71">
        <f t="shared" si="8"/>
        <v>68</v>
      </c>
    </row>
    <row r="83" spans="1:13">
      <c r="A83" s="75">
        <v>92</v>
      </c>
      <c r="B83" s="72" t="s">
        <v>81</v>
      </c>
      <c r="C83" s="71">
        <v>1799</v>
      </c>
      <c r="D83" s="71">
        <v>1499</v>
      </c>
      <c r="E83" s="71">
        <v>1509</v>
      </c>
      <c r="F83" s="71"/>
      <c r="G83" s="71"/>
      <c r="H83" s="71"/>
      <c r="I83" s="73">
        <f t="shared" si="5"/>
        <v>3.2045687083740538E-4</v>
      </c>
      <c r="J83" s="73">
        <f t="shared" si="6"/>
        <v>-0.16120066703724292</v>
      </c>
      <c r="K83" s="70">
        <f t="shared" si="7"/>
        <v>-290</v>
      </c>
      <c r="L83" s="74">
        <f t="shared" si="9"/>
        <v>-1.1622035379078733E-3</v>
      </c>
      <c r="M83" s="71">
        <f t="shared" si="8"/>
        <v>10</v>
      </c>
    </row>
    <row r="84" spans="1:13">
      <c r="A84" s="75">
        <v>93</v>
      </c>
      <c r="B84" s="72" t="s">
        <v>82</v>
      </c>
      <c r="C84" s="71">
        <v>18144</v>
      </c>
      <c r="D84" s="71">
        <v>17298</v>
      </c>
      <c r="E84" s="71">
        <v>17271</v>
      </c>
      <c r="F84" s="71"/>
      <c r="G84" s="71"/>
      <c r="H84" s="71"/>
      <c r="I84" s="73">
        <f t="shared" si="5"/>
        <v>3.6677340067811986E-3</v>
      </c>
      <c r="J84" s="73">
        <f t="shared" si="6"/>
        <v>-4.8115079365079368E-2</v>
      </c>
      <c r="K84" s="70">
        <f t="shared" si="7"/>
        <v>-873</v>
      </c>
      <c r="L84" s="74">
        <f t="shared" si="9"/>
        <v>-3.4986334089433567E-3</v>
      </c>
      <c r="M84" s="71">
        <f t="shared" si="8"/>
        <v>-27</v>
      </c>
    </row>
    <row r="85" spans="1:13">
      <c r="A85" s="75">
        <v>94</v>
      </c>
      <c r="B85" s="72" t="s">
        <v>83</v>
      </c>
      <c r="C85" s="71">
        <v>24243</v>
      </c>
      <c r="D85" s="71">
        <v>21077</v>
      </c>
      <c r="E85" s="71">
        <v>21686</v>
      </c>
      <c r="F85" s="71"/>
      <c r="G85" s="71"/>
      <c r="H85" s="71"/>
      <c r="I85" s="73">
        <f t="shared" si="5"/>
        <v>4.6053198813651251E-3</v>
      </c>
      <c r="J85" s="73">
        <f t="shared" si="6"/>
        <v>-0.10547374499855629</v>
      </c>
      <c r="K85" s="70">
        <f t="shared" si="7"/>
        <v>-2557</v>
      </c>
      <c r="L85" s="74">
        <f t="shared" si="9"/>
        <v>-1.024742912562218E-2</v>
      </c>
      <c r="M85" s="71">
        <f t="shared" si="8"/>
        <v>609</v>
      </c>
    </row>
    <row r="86" spans="1:13">
      <c r="A86" s="75">
        <v>95</v>
      </c>
      <c r="B86" s="72" t="s">
        <v>84</v>
      </c>
      <c r="C86" s="71">
        <v>12167</v>
      </c>
      <c r="D86" s="71">
        <v>12638</v>
      </c>
      <c r="E86" s="71">
        <v>12608</v>
      </c>
      <c r="F86" s="71"/>
      <c r="G86" s="71"/>
      <c r="H86" s="71"/>
      <c r="I86" s="73">
        <f t="shared" si="5"/>
        <v>2.6774819267846306E-3</v>
      </c>
      <c r="J86" s="73">
        <f t="shared" si="6"/>
        <v>3.624558231281335E-2</v>
      </c>
      <c r="K86" s="70">
        <f t="shared" si="7"/>
        <v>441</v>
      </c>
      <c r="L86" s="74">
        <f t="shared" si="9"/>
        <v>1.7673508973012832E-3</v>
      </c>
      <c r="M86" s="71">
        <f t="shared" si="8"/>
        <v>-30</v>
      </c>
    </row>
    <row r="87" spans="1:13">
      <c r="A87" s="75">
        <v>96</v>
      </c>
      <c r="B87" s="72" t="s">
        <v>85</v>
      </c>
      <c r="C87" s="71">
        <v>57486</v>
      </c>
      <c r="D87" s="71">
        <v>58706</v>
      </c>
      <c r="E87" s="71">
        <v>58769</v>
      </c>
      <c r="F87" s="71"/>
      <c r="G87" s="71"/>
      <c r="H87" s="71"/>
      <c r="I87" s="73">
        <f t="shared" si="5"/>
        <v>1.2480404136675598E-2</v>
      </c>
      <c r="J87" s="73">
        <f t="shared" si="6"/>
        <v>2.2318477542358141E-2</v>
      </c>
      <c r="K87" s="70">
        <f t="shared" si="7"/>
        <v>1283</v>
      </c>
      <c r="L87" s="74">
        <f t="shared" si="9"/>
        <v>5.1417487556406948E-3</v>
      </c>
      <c r="M87" s="71">
        <f t="shared" si="8"/>
        <v>63</v>
      </c>
    </row>
    <row r="88" spans="1:13">
      <c r="A88" s="75">
        <v>97</v>
      </c>
      <c r="B88" s="72" t="s">
        <v>86</v>
      </c>
      <c r="C88" s="71">
        <v>9947</v>
      </c>
      <c r="D88" s="71">
        <v>4446</v>
      </c>
      <c r="E88" s="71">
        <v>4351</v>
      </c>
      <c r="F88" s="71"/>
      <c r="G88" s="71"/>
      <c r="H88" s="71"/>
      <c r="I88" s="73">
        <f t="shared" si="5"/>
        <v>9.2399459576776068E-4</v>
      </c>
      <c r="J88" s="73">
        <f t="shared" si="6"/>
        <v>-0.56258168291947319</v>
      </c>
      <c r="K88" s="70">
        <f t="shared" si="7"/>
        <v>-5596</v>
      </c>
      <c r="L88" s="74">
        <f t="shared" si="9"/>
        <v>-2.2426520683215375E-2</v>
      </c>
      <c r="M88" s="71">
        <f t="shared" si="8"/>
        <v>-95</v>
      </c>
    </row>
    <row r="89" spans="1:13">
      <c r="A89" s="75">
        <v>98</v>
      </c>
      <c r="B89" s="72" t="s">
        <v>87</v>
      </c>
      <c r="C89" s="71">
        <v>248</v>
      </c>
      <c r="D89" s="71">
        <v>158</v>
      </c>
      <c r="E89" s="71">
        <v>154</v>
      </c>
      <c r="F89" s="71"/>
      <c r="G89" s="71"/>
      <c r="H89" s="71"/>
      <c r="I89" s="73">
        <f t="shared" si="5"/>
        <v>3.2704014651398561E-5</v>
      </c>
      <c r="J89" s="73">
        <f t="shared" si="6"/>
        <v>-0.37903225806451613</v>
      </c>
      <c r="K89" s="70">
        <f t="shared" si="7"/>
        <v>-94</v>
      </c>
      <c r="L89" s="74">
        <f t="shared" si="9"/>
        <v>-3.7671425021841413E-4</v>
      </c>
      <c r="M89" s="71">
        <f t="shared" si="8"/>
        <v>-4</v>
      </c>
    </row>
    <row r="90" spans="1:13">
      <c r="A90" s="75">
        <v>99</v>
      </c>
      <c r="B90" s="72" t="s">
        <v>88</v>
      </c>
      <c r="C90" s="71">
        <v>2013</v>
      </c>
      <c r="D90" s="71">
        <v>2032</v>
      </c>
      <c r="E90" s="71">
        <v>2033</v>
      </c>
      <c r="F90" s="71"/>
      <c r="G90" s="71"/>
      <c r="H90" s="71"/>
      <c r="I90" s="73">
        <f t="shared" si="5"/>
        <v>4.3173546614476156E-4</v>
      </c>
      <c r="J90" s="73">
        <f t="shared" si="6"/>
        <v>9.9354197714853452E-3</v>
      </c>
      <c r="K90" s="70">
        <f t="shared" si="7"/>
        <v>20</v>
      </c>
      <c r="L90" s="74">
        <f t="shared" si="9"/>
        <v>8.0151968131577468E-5</v>
      </c>
      <c r="M90" s="71">
        <f t="shared" si="8"/>
        <v>1</v>
      </c>
    </row>
    <row r="91" spans="1:13">
      <c r="A91" s="75"/>
      <c r="B91" s="72" t="s">
        <v>277</v>
      </c>
      <c r="C91" s="71">
        <v>46143</v>
      </c>
      <c r="D91" s="71">
        <v>58354</v>
      </c>
      <c r="E91" s="71">
        <v>59715</v>
      </c>
      <c r="F91" s="71"/>
      <c r="G91" s="71"/>
      <c r="H91" s="71"/>
      <c r="I91" s="73">
        <f>E91/$E$92</f>
        <v>1.2681300226677046E-2</v>
      </c>
      <c r="J91" s="73">
        <f>(E91-C91)/C91</f>
        <v>0.29412912034328065</v>
      </c>
      <c r="K91" s="70">
        <f>E91-C91</f>
        <v>13572</v>
      </c>
      <c r="L91" s="74">
        <f>K91/$K$92</f>
        <v>5.439112557408847E-2</v>
      </c>
      <c r="M91" s="71">
        <f>E91-D91</f>
        <v>1361</v>
      </c>
    </row>
    <row r="92" spans="1:13" s="82" customFormat="1">
      <c r="A92" s="150" t="s">
        <v>89</v>
      </c>
      <c r="B92" s="150"/>
      <c r="C92" s="37">
        <v>4459376</v>
      </c>
      <c r="D92" s="37">
        <v>4524861</v>
      </c>
      <c r="E92" s="37">
        <v>4708902</v>
      </c>
      <c r="F92" s="37"/>
      <c r="G92" s="37"/>
      <c r="H92" s="37"/>
      <c r="I92" s="73">
        <f t="shared" si="5"/>
        <v>1</v>
      </c>
      <c r="J92" s="73">
        <f t="shared" si="6"/>
        <v>5.5955362364599893E-2</v>
      </c>
      <c r="K92" s="70">
        <f t="shared" si="7"/>
        <v>249526</v>
      </c>
      <c r="L92" s="74">
        <f t="shared" si="9"/>
        <v>1</v>
      </c>
      <c r="M92" s="70">
        <f t="shared" si="8"/>
        <v>184041</v>
      </c>
    </row>
    <row r="93" spans="1:13" s="4" customFormat="1">
      <c r="C93" s="111"/>
      <c r="D93" s="110"/>
      <c r="E93" s="112"/>
      <c r="F93" s="134"/>
      <c r="G93" s="134"/>
      <c r="H93" s="134"/>
      <c r="K93" s="11"/>
      <c r="L93" s="11"/>
    </row>
    <row r="94" spans="1:13">
      <c r="C94" s="111"/>
      <c r="D94" s="110"/>
      <c r="E94" s="112"/>
      <c r="F94" s="112"/>
      <c r="G94" s="112"/>
      <c r="H94" s="112"/>
      <c r="I94" s="7"/>
    </row>
    <row r="95" spans="1:13">
      <c r="E95" s="112"/>
      <c r="F95" s="112"/>
      <c r="H95" s="112"/>
    </row>
    <row r="97" spans="5:8">
      <c r="E97" s="112"/>
      <c r="G97" s="129"/>
      <c r="H97" s="129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30"/>
  <sheetViews>
    <sheetView zoomScale="80" zoomScaleNormal="80" workbookViewId="0">
      <pane ySplit="2" topLeftCell="A3" activePane="bottomLeft" state="frozen"/>
      <selection pane="bottomLeft" activeCell="B2" sqref="B2"/>
    </sheetView>
  </sheetViews>
  <sheetFormatPr defaultColWidth="8.88671875" defaultRowHeight="14.4"/>
  <cols>
    <col min="1" max="1" width="13.6640625" style="3" bestFit="1" customWidth="1"/>
    <col min="2" max="2" width="34.44140625" style="3" bestFit="1" customWidth="1"/>
    <col min="3" max="5" width="12" style="3" bestFit="1" customWidth="1"/>
    <col min="6" max="8" width="12" style="3" customWidth="1"/>
    <col min="9" max="9" width="22.5546875" style="3" customWidth="1"/>
    <col min="10" max="10" width="28.44140625" style="3" customWidth="1"/>
    <col min="11" max="11" width="26.6640625" style="3" customWidth="1"/>
    <col min="12" max="12" width="20.33203125" style="3" customWidth="1"/>
    <col min="13" max="13" width="29" style="3" customWidth="1"/>
    <col min="14" max="16384" width="8.88671875" style="3"/>
  </cols>
  <sheetData>
    <row r="1" spans="1:13" ht="15" thickBot="1">
      <c r="C1" s="151" t="s">
        <v>274</v>
      </c>
      <c r="D1" s="151"/>
      <c r="E1" s="152"/>
      <c r="F1" s="153" t="s">
        <v>273</v>
      </c>
      <c r="G1" s="151"/>
      <c r="H1" s="152"/>
    </row>
    <row r="2" spans="1:13" ht="43.2">
      <c r="A2" s="68" t="s">
        <v>1</v>
      </c>
      <c r="B2" s="67" t="s">
        <v>90</v>
      </c>
      <c r="C2" s="66">
        <v>43739</v>
      </c>
      <c r="D2" s="66">
        <v>44075</v>
      </c>
      <c r="E2" s="66">
        <v>44105</v>
      </c>
      <c r="F2" s="66">
        <v>43739</v>
      </c>
      <c r="G2" s="66">
        <v>44075</v>
      </c>
      <c r="H2" s="66">
        <v>44105</v>
      </c>
      <c r="I2" s="65" t="s">
        <v>316</v>
      </c>
      <c r="J2" s="65" t="s">
        <v>301</v>
      </c>
      <c r="K2" s="65" t="s">
        <v>302</v>
      </c>
      <c r="L2" s="65" t="s">
        <v>303</v>
      </c>
      <c r="M2" s="69" t="s">
        <v>317</v>
      </c>
    </row>
    <row r="3" spans="1:13">
      <c r="A3" s="75">
        <v>10</v>
      </c>
      <c r="B3" s="72" t="s">
        <v>9</v>
      </c>
      <c r="C3" s="70">
        <v>153657</v>
      </c>
      <c r="D3" s="70">
        <v>164997</v>
      </c>
      <c r="E3" s="70">
        <v>164092</v>
      </c>
      <c r="F3" s="70"/>
      <c r="G3" s="70"/>
      <c r="H3" s="70"/>
      <c r="I3" s="73">
        <f t="shared" ref="I3:I27" si="0">E3/$E$27</f>
        <v>0.15893518886217778</v>
      </c>
      <c r="J3" s="73">
        <f t="shared" ref="J3:J27" si="1">(E3-C3)/C3</f>
        <v>6.7910996570283169E-2</v>
      </c>
      <c r="K3" s="70">
        <f t="shared" ref="K3:K27" si="2">E3-C3</f>
        <v>10435</v>
      </c>
      <c r="L3" s="74">
        <f t="shared" ref="L3:L27" si="3">K3/$K$27</f>
        <v>0.12367847153083962</v>
      </c>
      <c r="M3" s="71">
        <f t="shared" ref="M3:M27" si="4">E3-D3</f>
        <v>-905</v>
      </c>
    </row>
    <row r="4" spans="1:13">
      <c r="A4" s="75">
        <v>11</v>
      </c>
      <c r="B4" s="72" t="s">
        <v>10</v>
      </c>
      <c r="C4" s="70">
        <v>2724</v>
      </c>
      <c r="D4" s="70">
        <v>3138</v>
      </c>
      <c r="E4" s="70">
        <v>3078</v>
      </c>
      <c r="F4" s="70"/>
      <c r="G4" s="70"/>
      <c r="H4" s="70"/>
      <c r="I4" s="73">
        <f t="shared" si="0"/>
        <v>2.9812697225811324E-3</v>
      </c>
      <c r="J4" s="73">
        <f t="shared" si="1"/>
        <v>0.12995594713656389</v>
      </c>
      <c r="K4" s="70">
        <f t="shared" si="2"/>
        <v>354</v>
      </c>
      <c r="L4" s="74">
        <f t="shared" si="3"/>
        <v>4.1957047361683968E-3</v>
      </c>
      <c r="M4" s="71">
        <f t="shared" si="4"/>
        <v>-60</v>
      </c>
    </row>
    <row r="5" spans="1:13">
      <c r="A5" s="75">
        <v>12</v>
      </c>
      <c r="B5" s="72" t="s">
        <v>11</v>
      </c>
      <c r="C5" s="70">
        <v>1115</v>
      </c>
      <c r="D5" s="70">
        <v>1621</v>
      </c>
      <c r="E5" s="70">
        <v>1546</v>
      </c>
      <c r="F5" s="70"/>
      <c r="G5" s="70"/>
      <c r="H5" s="70"/>
      <c r="I5" s="73">
        <f t="shared" si="0"/>
        <v>1.4974148769039738E-3</v>
      </c>
      <c r="J5" s="73">
        <f t="shared" si="1"/>
        <v>0.38654708520179371</v>
      </c>
      <c r="K5" s="70">
        <f t="shared" si="2"/>
        <v>431</v>
      </c>
      <c r="L5" s="74">
        <f t="shared" si="3"/>
        <v>5.1083297776513539E-3</v>
      </c>
      <c r="M5" s="71">
        <f t="shared" si="4"/>
        <v>-75</v>
      </c>
    </row>
    <row r="6" spans="1:13">
      <c r="A6" s="75">
        <v>13</v>
      </c>
      <c r="B6" s="72" t="s">
        <v>12</v>
      </c>
      <c r="C6" s="70">
        <v>116354</v>
      </c>
      <c r="D6" s="70">
        <v>121666</v>
      </c>
      <c r="E6" s="70">
        <v>122698</v>
      </c>
      <c r="F6" s="70"/>
      <c r="G6" s="70"/>
      <c r="H6" s="70"/>
      <c r="I6" s="73">
        <f t="shared" si="0"/>
        <v>0.11884205081912275</v>
      </c>
      <c r="J6" s="73">
        <f t="shared" si="1"/>
        <v>5.4523265207900032E-2</v>
      </c>
      <c r="K6" s="70">
        <f t="shared" si="2"/>
        <v>6344</v>
      </c>
      <c r="L6" s="74">
        <f t="shared" si="3"/>
        <v>7.5190821599582805E-2</v>
      </c>
      <c r="M6" s="71">
        <f t="shared" si="4"/>
        <v>1032</v>
      </c>
    </row>
    <row r="7" spans="1:13">
      <c r="A7" s="75">
        <v>14</v>
      </c>
      <c r="B7" s="72" t="s">
        <v>13</v>
      </c>
      <c r="C7" s="70">
        <v>291074</v>
      </c>
      <c r="D7" s="70">
        <v>310059</v>
      </c>
      <c r="E7" s="70">
        <v>310594</v>
      </c>
      <c r="F7" s="70"/>
      <c r="G7" s="70"/>
      <c r="H7" s="70"/>
      <c r="I7" s="73">
        <f t="shared" si="0"/>
        <v>0.30083316706152186</v>
      </c>
      <c r="J7" s="73">
        <f t="shared" si="1"/>
        <v>6.7061984237685265E-2</v>
      </c>
      <c r="K7" s="70">
        <f t="shared" si="2"/>
        <v>19520</v>
      </c>
      <c r="L7" s="74">
        <f t="shared" si="3"/>
        <v>0.23135637415256247</v>
      </c>
      <c r="M7" s="71">
        <f t="shared" si="4"/>
        <v>535</v>
      </c>
    </row>
    <row r="8" spans="1:13">
      <c r="A8" s="75">
        <v>15</v>
      </c>
      <c r="B8" s="72" t="s">
        <v>14</v>
      </c>
      <c r="C8" s="70">
        <v>14986</v>
      </c>
      <c r="D8" s="70">
        <v>16080</v>
      </c>
      <c r="E8" s="70">
        <v>16164</v>
      </c>
      <c r="F8" s="70"/>
      <c r="G8" s="70"/>
      <c r="H8" s="70"/>
      <c r="I8" s="73">
        <f t="shared" si="0"/>
        <v>1.565602462501671E-2</v>
      </c>
      <c r="J8" s="73">
        <f t="shared" si="1"/>
        <v>7.8606699586280526E-2</v>
      </c>
      <c r="K8" s="70">
        <f t="shared" si="2"/>
        <v>1178</v>
      </c>
      <c r="L8" s="74">
        <f t="shared" si="3"/>
        <v>1.3961977907362632E-2</v>
      </c>
      <c r="M8" s="71">
        <f t="shared" si="4"/>
        <v>84</v>
      </c>
    </row>
    <row r="9" spans="1:13">
      <c r="A9" s="75">
        <v>16</v>
      </c>
      <c r="B9" s="72" t="s">
        <v>15</v>
      </c>
      <c r="C9" s="70">
        <v>7983</v>
      </c>
      <c r="D9" s="70">
        <v>8852</v>
      </c>
      <c r="E9" s="70">
        <v>8989</v>
      </c>
      <c r="F9" s="70"/>
      <c r="G9" s="70"/>
      <c r="H9" s="70"/>
      <c r="I9" s="73">
        <f t="shared" si="0"/>
        <v>8.7065086212741397E-3</v>
      </c>
      <c r="J9" s="73">
        <f t="shared" si="1"/>
        <v>0.12601778779907302</v>
      </c>
      <c r="K9" s="70">
        <f t="shared" si="2"/>
        <v>1006</v>
      </c>
      <c r="L9" s="74">
        <f t="shared" si="3"/>
        <v>1.1923386905608496E-2</v>
      </c>
      <c r="M9" s="71">
        <f t="shared" si="4"/>
        <v>137</v>
      </c>
    </row>
    <row r="10" spans="1:13">
      <c r="A10" s="75">
        <v>17</v>
      </c>
      <c r="B10" s="72" t="s">
        <v>16</v>
      </c>
      <c r="C10" s="70">
        <v>11237</v>
      </c>
      <c r="D10" s="70">
        <v>12683</v>
      </c>
      <c r="E10" s="70">
        <v>12677</v>
      </c>
      <c r="F10" s="70"/>
      <c r="G10" s="70"/>
      <c r="H10" s="70"/>
      <c r="I10" s="73">
        <f t="shared" si="0"/>
        <v>1.2278608275880773E-2</v>
      </c>
      <c r="J10" s="73">
        <f t="shared" si="1"/>
        <v>0.12814808222835275</v>
      </c>
      <c r="K10" s="70">
        <f t="shared" si="2"/>
        <v>1440</v>
      </c>
      <c r="L10" s="74">
        <f t="shared" si="3"/>
        <v>1.7067273503057888E-2</v>
      </c>
      <c r="M10" s="71">
        <f t="shared" si="4"/>
        <v>-6</v>
      </c>
    </row>
    <row r="11" spans="1:13">
      <c r="A11" s="75">
        <v>18</v>
      </c>
      <c r="B11" s="72" t="s">
        <v>17</v>
      </c>
      <c r="C11" s="70">
        <v>11245</v>
      </c>
      <c r="D11" s="70">
        <v>11620</v>
      </c>
      <c r="E11" s="70">
        <v>11545</v>
      </c>
      <c r="F11" s="70"/>
      <c r="G11" s="70"/>
      <c r="H11" s="70"/>
      <c r="I11" s="73">
        <f t="shared" si="0"/>
        <v>1.1182182893826893E-2</v>
      </c>
      <c r="J11" s="73">
        <f t="shared" si="1"/>
        <v>2.6678523788350377E-2</v>
      </c>
      <c r="K11" s="70">
        <f t="shared" si="2"/>
        <v>300</v>
      </c>
      <c r="L11" s="74">
        <f t="shared" si="3"/>
        <v>3.5556819798037262E-3</v>
      </c>
      <c r="M11" s="71">
        <f t="shared" si="4"/>
        <v>-75</v>
      </c>
    </row>
    <row r="12" spans="1:13">
      <c r="A12" s="75">
        <v>19</v>
      </c>
      <c r="B12" s="72" t="s">
        <v>18</v>
      </c>
      <c r="C12" s="70">
        <v>1072</v>
      </c>
      <c r="D12" s="70">
        <v>1160</v>
      </c>
      <c r="E12" s="70">
        <v>1179</v>
      </c>
      <c r="F12" s="70"/>
      <c r="G12" s="70"/>
      <c r="H12" s="70"/>
      <c r="I12" s="73">
        <f t="shared" si="0"/>
        <v>1.1419483440296152E-3</v>
      </c>
      <c r="J12" s="73">
        <f t="shared" si="1"/>
        <v>9.9813432835820892E-2</v>
      </c>
      <c r="K12" s="70">
        <f t="shared" si="2"/>
        <v>107</v>
      </c>
      <c r="L12" s="74">
        <f t="shared" si="3"/>
        <v>1.2681932394633291E-3</v>
      </c>
      <c r="M12" s="71">
        <f t="shared" si="4"/>
        <v>19</v>
      </c>
    </row>
    <row r="13" spans="1:13">
      <c r="A13" s="75">
        <v>20</v>
      </c>
      <c r="B13" s="72" t="s">
        <v>19</v>
      </c>
      <c r="C13" s="70">
        <v>20290</v>
      </c>
      <c r="D13" s="70">
        <v>23105</v>
      </c>
      <c r="E13" s="70">
        <v>23443</v>
      </c>
      <c r="F13" s="70"/>
      <c r="G13" s="70"/>
      <c r="H13" s="70"/>
      <c r="I13" s="73">
        <f t="shared" si="0"/>
        <v>2.2706272289301329E-2</v>
      </c>
      <c r="J13" s="73">
        <f t="shared" si="1"/>
        <v>0.15539674716609167</v>
      </c>
      <c r="K13" s="70">
        <f t="shared" si="2"/>
        <v>3153</v>
      </c>
      <c r="L13" s="74">
        <f t="shared" si="3"/>
        <v>3.7370217607737163E-2</v>
      </c>
      <c r="M13" s="71">
        <f t="shared" si="4"/>
        <v>338</v>
      </c>
    </row>
    <row r="14" spans="1:13">
      <c r="A14" s="75">
        <v>21</v>
      </c>
      <c r="B14" s="72" t="s">
        <v>20</v>
      </c>
      <c r="C14" s="70">
        <v>10150</v>
      </c>
      <c r="D14" s="70">
        <v>11877</v>
      </c>
      <c r="E14" s="70">
        <v>12044</v>
      </c>
      <c r="F14" s="70"/>
      <c r="G14" s="70"/>
      <c r="H14" s="70"/>
      <c r="I14" s="73">
        <f t="shared" si="0"/>
        <v>1.1665501149696934E-2</v>
      </c>
      <c r="J14" s="73">
        <f t="shared" si="1"/>
        <v>0.18660098522167487</v>
      </c>
      <c r="K14" s="70">
        <f t="shared" si="2"/>
        <v>1894</v>
      </c>
      <c r="L14" s="74">
        <f t="shared" si="3"/>
        <v>2.2448205565827526E-2</v>
      </c>
      <c r="M14" s="71">
        <f t="shared" si="4"/>
        <v>167</v>
      </c>
    </row>
    <row r="15" spans="1:13">
      <c r="A15" s="75">
        <v>22</v>
      </c>
      <c r="B15" s="72" t="s">
        <v>21</v>
      </c>
      <c r="C15" s="70">
        <v>43805</v>
      </c>
      <c r="D15" s="70">
        <v>47463</v>
      </c>
      <c r="E15" s="70">
        <v>47999</v>
      </c>
      <c r="F15" s="70"/>
      <c r="G15" s="70"/>
      <c r="H15" s="70"/>
      <c r="I15" s="73">
        <f t="shared" si="0"/>
        <v>4.6490567061134434E-2</v>
      </c>
      <c r="J15" s="73">
        <f t="shared" si="1"/>
        <v>9.5742495148955595E-2</v>
      </c>
      <c r="K15" s="70">
        <f t="shared" si="2"/>
        <v>4194</v>
      </c>
      <c r="L15" s="74">
        <f t="shared" si="3"/>
        <v>4.9708434077656093E-2</v>
      </c>
      <c r="M15" s="71">
        <f t="shared" si="4"/>
        <v>536</v>
      </c>
    </row>
    <row r="16" spans="1:13">
      <c r="A16" s="75">
        <v>23</v>
      </c>
      <c r="B16" s="72" t="s">
        <v>22</v>
      </c>
      <c r="C16" s="70">
        <v>27813</v>
      </c>
      <c r="D16" s="70">
        <v>30066</v>
      </c>
      <c r="E16" s="70">
        <v>30535</v>
      </c>
      <c r="F16" s="70"/>
      <c r="G16" s="70"/>
      <c r="H16" s="70"/>
      <c r="I16" s="73">
        <f t="shared" si="0"/>
        <v>2.9575396679342066E-2</v>
      </c>
      <c r="J16" s="73">
        <f t="shared" si="1"/>
        <v>9.7867903498364078E-2</v>
      </c>
      <c r="K16" s="70">
        <f t="shared" si="2"/>
        <v>2722</v>
      </c>
      <c r="L16" s="74">
        <f t="shared" si="3"/>
        <v>3.2261887830085809E-2</v>
      </c>
      <c r="M16" s="71">
        <f t="shared" si="4"/>
        <v>469</v>
      </c>
    </row>
    <row r="17" spans="1:13">
      <c r="A17" s="75">
        <v>24</v>
      </c>
      <c r="B17" s="72" t="s">
        <v>23</v>
      </c>
      <c r="C17" s="70">
        <v>12016</v>
      </c>
      <c r="D17" s="70">
        <v>12967</v>
      </c>
      <c r="E17" s="70">
        <v>13088</v>
      </c>
      <c r="F17" s="70"/>
      <c r="G17" s="70"/>
      <c r="H17" s="70"/>
      <c r="I17" s="73">
        <f t="shared" si="0"/>
        <v>1.2676692049753692E-2</v>
      </c>
      <c r="J17" s="73">
        <f t="shared" si="1"/>
        <v>8.9214380825565917E-2</v>
      </c>
      <c r="K17" s="70">
        <f t="shared" si="2"/>
        <v>1072</v>
      </c>
      <c r="L17" s="74">
        <f t="shared" si="3"/>
        <v>1.2705636941165315E-2</v>
      </c>
      <c r="M17" s="71">
        <f t="shared" si="4"/>
        <v>121</v>
      </c>
    </row>
    <row r="18" spans="1:13">
      <c r="A18" s="75">
        <v>25</v>
      </c>
      <c r="B18" s="72" t="s">
        <v>24</v>
      </c>
      <c r="C18" s="70">
        <v>55527</v>
      </c>
      <c r="D18" s="70">
        <v>59443</v>
      </c>
      <c r="E18" s="70">
        <v>60352</v>
      </c>
      <c r="F18" s="70"/>
      <c r="G18" s="70"/>
      <c r="H18" s="70"/>
      <c r="I18" s="73">
        <f t="shared" si="0"/>
        <v>5.8455357471480347E-2</v>
      </c>
      <c r="J18" s="73">
        <f t="shared" si="1"/>
        <v>8.6894663857222609E-2</v>
      </c>
      <c r="K18" s="70">
        <f t="shared" si="2"/>
        <v>4825</v>
      </c>
      <c r="L18" s="74">
        <f t="shared" si="3"/>
        <v>5.7187218508509934E-2</v>
      </c>
      <c r="M18" s="71">
        <f t="shared" si="4"/>
        <v>909</v>
      </c>
    </row>
    <row r="19" spans="1:13">
      <c r="A19" s="75">
        <v>26</v>
      </c>
      <c r="B19" s="72" t="s">
        <v>25</v>
      </c>
      <c r="C19" s="70">
        <v>12284</v>
      </c>
      <c r="D19" s="70">
        <v>13851</v>
      </c>
      <c r="E19" s="70">
        <v>14074</v>
      </c>
      <c r="F19" s="70"/>
      <c r="G19" s="70"/>
      <c r="H19" s="70"/>
      <c r="I19" s="73">
        <f t="shared" si="0"/>
        <v>1.3631705677585074E-2</v>
      </c>
      <c r="J19" s="73">
        <f t="shared" si="1"/>
        <v>0.1457180071637903</v>
      </c>
      <c r="K19" s="70">
        <f t="shared" si="2"/>
        <v>1790</v>
      </c>
      <c r="L19" s="74">
        <f t="shared" si="3"/>
        <v>2.1215569146162235E-2</v>
      </c>
      <c r="M19" s="71">
        <f t="shared" si="4"/>
        <v>223</v>
      </c>
    </row>
    <row r="20" spans="1:13">
      <c r="A20" s="75">
        <v>27</v>
      </c>
      <c r="B20" s="72" t="s">
        <v>26</v>
      </c>
      <c r="C20" s="70">
        <v>33352</v>
      </c>
      <c r="D20" s="70">
        <v>39506</v>
      </c>
      <c r="E20" s="70">
        <v>40227</v>
      </c>
      <c r="F20" s="70"/>
      <c r="G20" s="70"/>
      <c r="H20" s="70"/>
      <c r="I20" s="73">
        <f t="shared" si="0"/>
        <v>3.8962812582934117E-2</v>
      </c>
      <c r="J20" s="73">
        <f t="shared" si="1"/>
        <v>0.20613456464379948</v>
      </c>
      <c r="K20" s="70">
        <f t="shared" si="2"/>
        <v>6875</v>
      </c>
      <c r="L20" s="74">
        <f t="shared" si="3"/>
        <v>8.1484378703835389E-2</v>
      </c>
      <c r="M20" s="71">
        <f t="shared" si="4"/>
        <v>721</v>
      </c>
    </row>
    <row r="21" spans="1:13">
      <c r="A21" s="75">
        <v>28</v>
      </c>
      <c r="B21" s="72" t="s">
        <v>27</v>
      </c>
      <c r="C21" s="70">
        <v>22282</v>
      </c>
      <c r="D21" s="70">
        <v>24720</v>
      </c>
      <c r="E21" s="70">
        <v>24975</v>
      </c>
      <c r="F21" s="70"/>
      <c r="G21" s="70"/>
      <c r="H21" s="70"/>
      <c r="I21" s="73">
        <f t="shared" si="0"/>
        <v>2.4190127134978489E-2</v>
      </c>
      <c r="J21" s="73">
        <f t="shared" si="1"/>
        <v>0.12085988690422762</v>
      </c>
      <c r="K21" s="70">
        <f t="shared" si="2"/>
        <v>2693</v>
      </c>
      <c r="L21" s="74">
        <f t="shared" si="3"/>
        <v>3.1918171905371454E-2</v>
      </c>
      <c r="M21" s="71">
        <f t="shared" si="4"/>
        <v>255</v>
      </c>
    </row>
    <row r="22" spans="1:13">
      <c r="A22" s="75">
        <v>29</v>
      </c>
      <c r="B22" s="72" t="s">
        <v>28</v>
      </c>
      <c r="C22" s="70">
        <v>34422</v>
      </c>
      <c r="D22" s="70">
        <v>36693</v>
      </c>
      <c r="E22" s="70">
        <v>37369</v>
      </c>
      <c r="F22" s="70"/>
      <c r="G22" s="70"/>
      <c r="H22" s="70"/>
      <c r="I22" s="73">
        <f t="shared" si="0"/>
        <v>3.619462906534579E-2</v>
      </c>
      <c r="J22" s="73">
        <f t="shared" si="1"/>
        <v>8.5613851606530705E-2</v>
      </c>
      <c r="K22" s="70">
        <f t="shared" si="2"/>
        <v>2947</v>
      </c>
      <c r="L22" s="74">
        <f t="shared" si="3"/>
        <v>3.4928649314938602E-2</v>
      </c>
      <c r="M22" s="71">
        <f t="shared" si="4"/>
        <v>676</v>
      </c>
    </row>
    <row r="23" spans="1:13">
      <c r="A23" s="75">
        <v>30</v>
      </c>
      <c r="B23" s="72" t="s">
        <v>29</v>
      </c>
      <c r="C23" s="70">
        <v>4848</v>
      </c>
      <c r="D23" s="70">
        <v>5388</v>
      </c>
      <c r="E23" s="70">
        <v>5443</v>
      </c>
      <c r="F23" s="70"/>
      <c r="G23" s="70"/>
      <c r="H23" s="70"/>
      <c r="I23" s="73">
        <f t="shared" si="0"/>
        <v>5.2719464262537706E-3</v>
      </c>
      <c r="J23" s="73">
        <f t="shared" si="1"/>
        <v>0.12273102310231022</v>
      </c>
      <c r="K23" s="70">
        <f t="shared" si="2"/>
        <v>595</v>
      </c>
      <c r="L23" s="74">
        <f t="shared" si="3"/>
        <v>7.052102593277391E-3</v>
      </c>
      <c r="M23" s="71">
        <f t="shared" si="4"/>
        <v>55</v>
      </c>
    </row>
    <row r="24" spans="1:13">
      <c r="A24" s="75">
        <v>31</v>
      </c>
      <c r="B24" s="72" t="s">
        <v>30</v>
      </c>
      <c r="C24" s="70">
        <v>22140</v>
      </c>
      <c r="D24" s="70">
        <v>25930</v>
      </c>
      <c r="E24" s="70">
        <v>26450</v>
      </c>
      <c r="F24" s="70"/>
      <c r="G24" s="70"/>
      <c r="H24" s="70"/>
      <c r="I24" s="73">
        <f t="shared" si="0"/>
        <v>2.5618773282089329E-2</v>
      </c>
      <c r="J24" s="73">
        <f t="shared" si="1"/>
        <v>0.19467028003613371</v>
      </c>
      <c r="K24" s="70">
        <f t="shared" si="2"/>
        <v>4310</v>
      </c>
      <c r="L24" s="74">
        <f t="shared" si="3"/>
        <v>5.1083297776513534E-2</v>
      </c>
      <c r="M24" s="71">
        <f t="shared" si="4"/>
        <v>520</v>
      </c>
    </row>
    <row r="25" spans="1:13">
      <c r="A25" s="75">
        <v>32</v>
      </c>
      <c r="B25" s="72" t="s">
        <v>31</v>
      </c>
      <c r="C25" s="70">
        <v>19812</v>
      </c>
      <c r="D25" s="70">
        <v>23784</v>
      </c>
      <c r="E25" s="70">
        <v>24330</v>
      </c>
      <c r="F25" s="70"/>
      <c r="G25" s="70"/>
      <c r="H25" s="70"/>
      <c r="I25" s="73">
        <f t="shared" si="0"/>
        <v>2.3565397124885951E-2</v>
      </c>
      <c r="J25" s="73">
        <f t="shared" si="1"/>
        <v>0.22804360993337372</v>
      </c>
      <c r="K25" s="70">
        <f t="shared" si="2"/>
        <v>4518</v>
      </c>
      <c r="L25" s="74">
        <f t="shared" si="3"/>
        <v>5.3548570615844115E-2</v>
      </c>
      <c r="M25" s="71">
        <f t="shared" si="4"/>
        <v>546</v>
      </c>
    </row>
    <row r="26" spans="1:13">
      <c r="A26" s="75">
        <v>33</v>
      </c>
      <c r="B26" s="72" t="s">
        <v>32</v>
      </c>
      <c r="C26" s="70">
        <v>17886</v>
      </c>
      <c r="D26" s="70">
        <v>19346</v>
      </c>
      <c r="E26" s="70">
        <v>19555</v>
      </c>
      <c r="F26" s="70"/>
      <c r="G26" s="70"/>
      <c r="H26" s="70"/>
      <c r="I26" s="73">
        <f t="shared" si="0"/>
        <v>1.8940457902883057E-2</v>
      </c>
      <c r="J26" s="73">
        <f t="shared" si="1"/>
        <v>9.3313205859331325E-2</v>
      </c>
      <c r="K26" s="70">
        <f t="shared" si="2"/>
        <v>1669</v>
      </c>
      <c r="L26" s="74">
        <f t="shared" si="3"/>
        <v>1.9781444080974733E-2</v>
      </c>
      <c r="M26" s="71">
        <f t="shared" si="4"/>
        <v>209</v>
      </c>
    </row>
    <row r="27" spans="1:13" s="82" customFormat="1" ht="14.4" customHeight="1">
      <c r="A27" s="150" t="s">
        <v>89</v>
      </c>
      <c r="B27" s="150"/>
      <c r="C27" s="37">
        <v>948074</v>
      </c>
      <c r="D27" s="37">
        <v>1026015</v>
      </c>
      <c r="E27" s="37">
        <v>1032446</v>
      </c>
      <c r="F27" s="37"/>
      <c r="G27" s="37"/>
      <c r="H27" s="37"/>
      <c r="I27" s="73">
        <f t="shared" si="0"/>
        <v>1</v>
      </c>
      <c r="J27" s="73">
        <f t="shared" si="1"/>
        <v>8.8993053284870172E-2</v>
      </c>
      <c r="K27" s="70">
        <f t="shared" si="2"/>
        <v>84372</v>
      </c>
      <c r="L27" s="74">
        <f t="shared" si="3"/>
        <v>1</v>
      </c>
      <c r="M27" s="70">
        <f t="shared" si="4"/>
        <v>6431</v>
      </c>
    </row>
    <row r="29" spans="1:13">
      <c r="E29" s="112"/>
      <c r="F29" s="112"/>
    </row>
    <row r="30" spans="1:13">
      <c r="E30" s="112"/>
      <c r="F30" s="112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90"/>
  <sheetViews>
    <sheetView zoomScale="80" zoomScaleNormal="80" workbookViewId="0">
      <selection activeCell="N2" sqref="N2"/>
    </sheetView>
  </sheetViews>
  <sheetFormatPr defaultColWidth="9.109375" defaultRowHeight="14.4"/>
  <cols>
    <col min="1" max="1" width="11.88671875" style="3" customWidth="1"/>
    <col min="2" max="2" width="16.44140625" style="3" bestFit="1" customWidth="1"/>
    <col min="3" max="8" width="12.5546875" style="3" customWidth="1"/>
    <col min="9" max="9" width="19.33203125" style="3" customWidth="1"/>
    <col min="10" max="10" width="18.109375" style="3" customWidth="1"/>
    <col min="11" max="11" width="30.44140625" style="3" customWidth="1"/>
    <col min="12" max="12" width="27.44140625" style="3" customWidth="1"/>
    <col min="13" max="13" width="22.33203125" style="3" customWidth="1"/>
    <col min="14" max="14" width="30.44140625" style="3" customWidth="1"/>
    <col min="15" max="16384" width="9.109375" style="3"/>
  </cols>
  <sheetData>
    <row r="1" spans="1:14" ht="15" thickBot="1">
      <c r="C1" s="151" t="s">
        <v>274</v>
      </c>
      <c r="D1" s="151"/>
      <c r="E1" s="152"/>
      <c r="F1" s="153" t="s">
        <v>273</v>
      </c>
      <c r="G1" s="151"/>
      <c r="H1" s="152"/>
    </row>
    <row r="2" spans="1:14" ht="57.6">
      <c r="A2" s="66" t="s">
        <v>91</v>
      </c>
      <c r="B2" s="66" t="s">
        <v>174</v>
      </c>
      <c r="C2" s="66">
        <v>43739</v>
      </c>
      <c r="D2" s="66">
        <v>44075</v>
      </c>
      <c r="E2" s="66">
        <v>44105</v>
      </c>
      <c r="F2" s="66">
        <v>43739</v>
      </c>
      <c r="G2" s="66">
        <v>44075</v>
      </c>
      <c r="H2" s="66">
        <v>44105</v>
      </c>
      <c r="I2" s="65" t="s">
        <v>318</v>
      </c>
      <c r="J2" s="65" t="s">
        <v>295</v>
      </c>
      <c r="K2" s="65" t="s">
        <v>319</v>
      </c>
      <c r="L2" s="65" t="s">
        <v>320</v>
      </c>
      <c r="M2" s="65" t="s">
        <v>306</v>
      </c>
      <c r="N2" s="69" t="s">
        <v>321</v>
      </c>
    </row>
    <row r="3" spans="1:14">
      <c r="A3" s="48">
        <v>1</v>
      </c>
      <c r="B3" s="62" t="s">
        <v>92</v>
      </c>
      <c r="C3" s="49">
        <v>83965</v>
      </c>
      <c r="D3" s="49">
        <v>84469</v>
      </c>
      <c r="E3" s="49">
        <v>89583</v>
      </c>
      <c r="F3" s="49"/>
      <c r="G3" s="49"/>
      <c r="H3" s="49"/>
      <c r="I3" s="63"/>
      <c r="J3" s="73">
        <f t="shared" ref="J3:J66" si="0">E3/$E$84</f>
        <v>1.9024180159196349E-2</v>
      </c>
      <c r="K3" s="73">
        <f t="shared" ref="K3:K66" si="1">(E3-C3)/C3</f>
        <v>6.6908831060560947E-2</v>
      </c>
      <c r="L3" s="70">
        <f t="shared" ref="L3:L66" si="2">E3-C3</f>
        <v>5618</v>
      </c>
      <c r="M3" s="74">
        <f>L3/$L$84</f>
        <v>2.251468784816011E-2</v>
      </c>
      <c r="N3" s="71">
        <f t="shared" ref="N3:N66" si="3">E3-D3</f>
        <v>5114</v>
      </c>
    </row>
    <row r="4" spans="1:14">
      <c r="A4" s="48">
        <v>2</v>
      </c>
      <c r="B4" s="62" t="s">
        <v>93</v>
      </c>
      <c r="C4" s="49">
        <v>15242</v>
      </c>
      <c r="D4" s="49">
        <v>13707</v>
      </c>
      <c r="E4" s="49">
        <v>15199</v>
      </c>
      <c r="F4" s="49"/>
      <c r="G4" s="49"/>
      <c r="H4" s="49"/>
      <c r="I4" s="63"/>
      <c r="J4" s="73">
        <f t="shared" si="0"/>
        <v>3.2277163551078362E-3</v>
      </c>
      <c r="K4" s="73">
        <f t="shared" si="1"/>
        <v>-2.8211520797795566E-3</v>
      </c>
      <c r="L4" s="70">
        <f t="shared" si="2"/>
        <v>-43</v>
      </c>
      <c r="M4" s="74">
        <f t="shared" ref="M4:M67" si="4">L4/$L$84</f>
        <v>-1.7232673148289155E-4</v>
      </c>
      <c r="N4" s="71">
        <f t="shared" si="3"/>
        <v>1492</v>
      </c>
    </row>
    <row r="5" spans="1:14">
      <c r="A5" s="48">
        <v>3</v>
      </c>
      <c r="B5" s="62" t="s">
        <v>94</v>
      </c>
      <c r="C5" s="49">
        <v>23195</v>
      </c>
      <c r="D5" s="49">
        <v>23513</v>
      </c>
      <c r="E5" s="49">
        <v>25821</v>
      </c>
      <c r="F5" s="49"/>
      <c r="G5" s="49"/>
      <c r="H5" s="49"/>
      <c r="I5" s="63"/>
      <c r="J5" s="73">
        <f t="shared" si="0"/>
        <v>5.4834439111283266E-3</v>
      </c>
      <c r="K5" s="73">
        <f t="shared" si="1"/>
        <v>0.11321405475317957</v>
      </c>
      <c r="L5" s="70">
        <f t="shared" si="2"/>
        <v>2626</v>
      </c>
      <c r="M5" s="74">
        <f t="shared" si="4"/>
        <v>1.0523953415676121E-2</v>
      </c>
      <c r="N5" s="71">
        <f t="shared" si="3"/>
        <v>2308</v>
      </c>
    </row>
    <row r="6" spans="1:14">
      <c r="A6" s="48">
        <v>4</v>
      </c>
      <c r="B6" s="62" t="s">
        <v>95</v>
      </c>
      <c r="C6" s="49">
        <v>8368</v>
      </c>
      <c r="D6" s="49">
        <v>7689</v>
      </c>
      <c r="E6" s="49">
        <v>8821</v>
      </c>
      <c r="F6" s="49"/>
      <c r="G6" s="49"/>
      <c r="H6" s="49"/>
      <c r="I6" s="63"/>
      <c r="J6" s="73">
        <f t="shared" si="0"/>
        <v>1.8732604755843294E-3</v>
      </c>
      <c r="K6" s="73">
        <f t="shared" si="1"/>
        <v>5.4134799235181642E-2</v>
      </c>
      <c r="L6" s="70">
        <f t="shared" si="2"/>
        <v>453</v>
      </c>
      <c r="M6" s="74">
        <f t="shared" si="4"/>
        <v>1.8154420781802297E-3</v>
      </c>
      <c r="N6" s="71">
        <f t="shared" si="3"/>
        <v>1132</v>
      </c>
    </row>
    <row r="7" spans="1:14">
      <c r="A7" s="48">
        <v>5</v>
      </c>
      <c r="B7" s="62" t="s">
        <v>96</v>
      </c>
      <c r="C7" s="49">
        <v>10862</v>
      </c>
      <c r="D7" s="49">
        <v>11134</v>
      </c>
      <c r="E7" s="49">
        <v>12494</v>
      </c>
      <c r="F7" s="49"/>
      <c r="G7" s="49"/>
      <c r="H7" s="49"/>
      <c r="I7" s="63"/>
      <c r="J7" s="73">
        <f t="shared" si="0"/>
        <v>2.6532724613933354E-3</v>
      </c>
      <c r="K7" s="73">
        <f t="shared" si="1"/>
        <v>0.15024857300681274</v>
      </c>
      <c r="L7" s="70">
        <f t="shared" si="2"/>
        <v>1632</v>
      </c>
      <c r="M7" s="74">
        <f t="shared" si="4"/>
        <v>6.5404005995367215E-3</v>
      </c>
      <c r="N7" s="71">
        <f t="shared" si="3"/>
        <v>1360</v>
      </c>
    </row>
    <row r="8" spans="1:14">
      <c r="A8" s="48">
        <v>6</v>
      </c>
      <c r="B8" s="62" t="s">
        <v>97</v>
      </c>
      <c r="C8" s="49">
        <v>358255</v>
      </c>
      <c r="D8" s="49">
        <v>357843</v>
      </c>
      <c r="E8" s="49">
        <v>372826</v>
      </c>
      <c r="F8" s="49"/>
      <c r="G8" s="49"/>
      <c r="H8" s="49"/>
      <c r="I8" s="63"/>
      <c r="J8" s="73">
        <f t="shared" si="0"/>
        <v>7.9174720561183909E-2</v>
      </c>
      <c r="K8" s="73">
        <f t="shared" si="1"/>
        <v>4.0672146934446138E-2</v>
      </c>
      <c r="L8" s="70">
        <f t="shared" si="2"/>
        <v>14571</v>
      </c>
      <c r="M8" s="74">
        <f t="shared" si="4"/>
        <v>5.8394716382260764E-2</v>
      </c>
      <c r="N8" s="71">
        <f t="shared" si="3"/>
        <v>14983</v>
      </c>
    </row>
    <row r="9" spans="1:14">
      <c r="A9" s="48">
        <v>7</v>
      </c>
      <c r="B9" s="62" t="s">
        <v>98</v>
      </c>
      <c r="C9" s="49">
        <v>210697</v>
      </c>
      <c r="D9" s="49">
        <v>196470</v>
      </c>
      <c r="E9" s="49">
        <v>198043</v>
      </c>
      <c r="F9" s="49"/>
      <c r="G9" s="49"/>
      <c r="H9" s="49"/>
      <c r="I9" s="63"/>
      <c r="J9" s="73">
        <f t="shared" si="0"/>
        <v>4.2057150477967049E-2</v>
      </c>
      <c r="K9" s="73">
        <f t="shared" si="1"/>
        <v>-6.0057808132056932E-2</v>
      </c>
      <c r="L9" s="70">
        <f t="shared" si="2"/>
        <v>-12654</v>
      </c>
      <c r="M9" s="74">
        <f t="shared" si="4"/>
        <v>-5.0712150236849066E-2</v>
      </c>
      <c r="N9" s="71">
        <f t="shared" si="3"/>
        <v>1573</v>
      </c>
    </row>
    <row r="10" spans="1:14">
      <c r="A10" s="48">
        <v>8</v>
      </c>
      <c r="B10" s="62" t="s">
        <v>99</v>
      </c>
      <c r="C10" s="49">
        <v>6150</v>
      </c>
      <c r="D10" s="49">
        <v>5754</v>
      </c>
      <c r="E10" s="49">
        <v>6902</v>
      </c>
      <c r="F10" s="49"/>
      <c r="G10" s="49"/>
      <c r="H10" s="49"/>
      <c r="I10" s="63"/>
      <c r="J10" s="73">
        <f t="shared" si="0"/>
        <v>1.465734474830863E-3</v>
      </c>
      <c r="K10" s="73">
        <f t="shared" si="1"/>
        <v>0.12227642276422765</v>
      </c>
      <c r="L10" s="70">
        <f t="shared" si="2"/>
        <v>752</v>
      </c>
      <c r="M10" s="74">
        <f t="shared" si="4"/>
        <v>3.013714001747313E-3</v>
      </c>
      <c r="N10" s="71">
        <f t="shared" si="3"/>
        <v>1148</v>
      </c>
    </row>
    <row r="11" spans="1:14">
      <c r="A11" s="48">
        <v>9</v>
      </c>
      <c r="B11" s="62" t="s">
        <v>100</v>
      </c>
      <c r="C11" s="49">
        <v>53950</v>
      </c>
      <c r="D11" s="49">
        <v>54010</v>
      </c>
      <c r="E11" s="49">
        <v>55723</v>
      </c>
      <c r="F11" s="49"/>
      <c r="G11" s="49"/>
      <c r="H11" s="49"/>
      <c r="I11" s="63"/>
      <c r="J11" s="73">
        <f t="shared" si="0"/>
        <v>1.1833544210518715E-2</v>
      </c>
      <c r="K11" s="73">
        <f t="shared" si="1"/>
        <v>3.2863762743280817E-2</v>
      </c>
      <c r="L11" s="70">
        <f t="shared" si="2"/>
        <v>1773</v>
      </c>
      <c r="M11" s="74">
        <f t="shared" si="4"/>
        <v>7.1054719748643424E-3</v>
      </c>
      <c r="N11" s="71">
        <f t="shared" si="3"/>
        <v>1713</v>
      </c>
    </row>
    <row r="12" spans="1:14">
      <c r="A12" s="48">
        <v>10</v>
      </c>
      <c r="B12" s="62" t="s">
        <v>101</v>
      </c>
      <c r="C12" s="49">
        <v>56103</v>
      </c>
      <c r="D12" s="49">
        <v>60831</v>
      </c>
      <c r="E12" s="49">
        <v>62027</v>
      </c>
      <c r="F12" s="49"/>
      <c r="G12" s="49"/>
      <c r="H12" s="49"/>
      <c r="I12" s="63"/>
      <c r="J12" s="73">
        <f t="shared" si="0"/>
        <v>1.317228517391103E-2</v>
      </c>
      <c r="K12" s="73">
        <f t="shared" si="1"/>
        <v>0.10559150134573908</v>
      </c>
      <c r="L12" s="70">
        <f t="shared" si="2"/>
        <v>5924</v>
      </c>
      <c r="M12" s="74">
        <f t="shared" si="4"/>
        <v>2.3741012960573248E-2</v>
      </c>
      <c r="N12" s="71">
        <f t="shared" si="3"/>
        <v>1196</v>
      </c>
    </row>
    <row r="13" spans="1:14">
      <c r="A13" s="48">
        <v>11</v>
      </c>
      <c r="B13" s="62" t="s">
        <v>102</v>
      </c>
      <c r="C13" s="49">
        <v>12299</v>
      </c>
      <c r="D13" s="49">
        <v>12346</v>
      </c>
      <c r="E13" s="49">
        <v>13312</v>
      </c>
      <c r="F13" s="49"/>
      <c r="G13" s="49"/>
      <c r="H13" s="49"/>
      <c r="I13" s="63"/>
      <c r="J13" s="73">
        <f t="shared" si="0"/>
        <v>2.8269859937624523E-3</v>
      </c>
      <c r="K13" s="73">
        <f t="shared" si="1"/>
        <v>8.236441987153427E-2</v>
      </c>
      <c r="L13" s="70">
        <f t="shared" si="2"/>
        <v>1013</v>
      </c>
      <c r="M13" s="74">
        <f t="shared" si="4"/>
        <v>4.0596971858643987E-3</v>
      </c>
      <c r="N13" s="71">
        <f t="shared" si="3"/>
        <v>966</v>
      </c>
    </row>
    <row r="14" spans="1:14">
      <c r="A14" s="48">
        <v>12</v>
      </c>
      <c r="B14" s="62" t="s">
        <v>103</v>
      </c>
      <c r="C14" s="49">
        <v>6104</v>
      </c>
      <c r="D14" s="49">
        <v>6145</v>
      </c>
      <c r="E14" s="49">
        <v>6923</v>
      </c>
      <c r="F14" s="49"/>
      <c r="G14" s="49"/>
      <c r="H14" s="49"/>
      <c r="I14" s="63"/>
      <c r="J14" s="73">
        <f t="shared" si="0"/>
        <v>1.4701941131924172E-3</v>
      </c>
      <c r="K14" s="73">
        <f t="shared" si="1"/>
        <v>0.13417431192660551</v>
      </c>
      <c r="L14" s="70">
        <f t="shared" si="2"/>
        <v>819</v>
      </c>
      <c r="M14" s="74">
        <f t="shared" si="4"/>
        <v>3.2822230949880976E-3</v>
      </c>
      <c r="N14" s="71">
        <f t="shared" si="3"/>
        <v>778</v>
      </c>
    </row>
    <row r="15" spans="1:14">
      <c r="A15" s="48">
        <v>13</v>
      </c>
      <c r="B15" s="62" t="s">
        <v>104</v>
      </c>
      <c r="C15" s="49">
        <v>6900</v>
      </c>
      <c r="D15" s="49">
        <v>6695</v>
      </c>
      <c r="E15" s="49">
        <v>7120</v>
      </c>
      <c r="F15" s="49"/>
      <c r="G15" s="49"/>
      <c r="H15" s="49"/>
      <c r="I15" s="63"/>
      <c r="J15" s="73">
        <f t="shared" si="0"/>
        <v>1.5120297682984271E-3</v>
      </c>
      <c r="K15" s="73">
        <f t="shared" si="1"/>
        <v>3.1884057971014491E-2</v>
      </c>
      <c r="L15" s="70">
        <f t="shared" si="2"/>
        <v>220</v>
      </c>
      <c r="M15" s="74">
        <f t="shared" si="4"/>
        <v>8.8167164944735223E-4</v>
      </c>
      <c r="N15" s="71">
        <f t="shared" si="3"/>
        <v>425</v>
      </c>
    </row>
    <row r="16" spans="1:14">
      <c r="A16" s="48">
        <v>14</v>
      </c>
      <c r="B16" s="62" t="s">
        <v>105</v>
      </c>
      <c r="C16" s="49">
        <v>19992</v>
      </c>
      <c r="D16" s="49">
        <v>19912</v>
      </c>
      <c r="E16" s="49">
        <v>21273</v>
      </c>
      <c r="F16" s="49"/>
      <c r="G16" s="49"/>
      <c r="H16" s="49"/>
      <c r="I16" s="63"/>
      <c r="J16" s="73">
        <f t="shared" si="0"/>
        <v>4.5176136602545561E-3</v>
      </c>
      <c r="K16" s="73">
        <f t="shared" si="1"/>
        <v>6.4075630252100835E-2</v>
      </c>
      <c r="L16" s="70">
        <f t="shared" si="2"/>
        <v>1281</v>
      </c>
      <c r="M16" s="74">
        <f t="shared" si="4"/>
        <v>5.1337335588275369E-3</v>
      </c>
      <c r="N16" s="71">
        <f t="shared" si="3"/>
        <v>1361</v>
      </c>
    </row>
    <row r="17" spans="1:14">
      <c r="A17" s="48">
        <v>15</v>
      </c>
      <c r="B17" s="62" t="s">
        <v>106</v>
      </c>
      <c r="C17" s="49">
        <v>9089</v>
      </c>
      <c r="D17" s="49">
        <v>9129</v>
      </c>
      <c r="E17" s="49">
        <v>9983</v>
      </c>
      <c r="F17" s="49"/>
      <c r="G17" s="49"/>
      <c r="H17" s="49"/>
      <c r="I17" s="63"/>
      <c r="J17" s="73">
        <f t="shared" si="0"/>
        <v>2.1200271315903367E-3</v>
      </c>
      <c r="K17" s="73">
        <f t="shared" si="1"/>
        <v>9.8360655737704916E-2</v>
      </c>
      <c r="L17" s="70">
        <f t="shared" si="2"/>
        <v>894</v>
      </c>
      <c r="M17" s="74">
        <f t="shared" si="4"/>
        <v>3.5827929754815128E-3</v>
      </c>
      <c r="N17" s="71">
        <f t="shared" si="3"/>
        <v>854</v>
      </c>
    </row>
    <row r="18" spans="1:14">
      <c r="A18" s="48">
        <v>16</v>
      </c>
      <c r="B18" s="62" t="s">
        <v>107</v>
      </c>
      <c r="C18" s="49">
        <v>225503</v>
      </c>
      <c r="D18" s="49">
        <v>233717</v>
      </c>
      <c r="E18" s="49">
        <v>240152</v>
      </c>
      <c r="F18" s="49"/>
      <c r="G18" s="49"/>
      <c r="H18" s="49"/>
      <c r="I18" s="63"/>
      <c r="J18" s="73">
        <f t="shared" si="0"/>
        <v>5.099957484780953E-2</v>
      </c>
      <c r="K18" s="73">
        <f t="shared" si="1"/>
        <v>6.4961441754655153E-2</v>
      </c>
      <c r="L18" s="70">
        <f t="shared" si="2"/>
        <v>14649</v>
      </c>
      <c r="M18" s="74">
        <f t="shared" si="4"/>
        <v>5.8707309057973917E-2</v>
      </c>
      <c r="N18" s="71">
        <f t="shared" si="3"/>
        <v>6435</v>
      </c>
    </row>
    <row r="19" spans="1:14">
      <c r="A19" s="48">
        <v>17</v>
      </c>
      <c r="B19" s="62" t="s">
        <v>108</v>
      </c>
      <c r="C19" s="49">
        <v>25919</v>
      </c>
      <c r="D19" s="49">
        <v>26693</v>
      </c>
      <c r="E19" s="49">
        <v>27218</v>
      </c>
      <c r="F19" s="49"/>
      <c r="G19" s="49"/>
      <c r="H19" s="49"/>
      <c r="I19" s="63"/>
      <c r="J19" s="73">
        <f t="shared" si="0"/>
        <v>5.7801160440374422E-3</v>
      </c>
      <c r="K19" s="73">
        <f t="shared" si="1"/>
        <v>5.0117674292989696E-2</v>
      </c>
      <c r="L19" s="70">
        <f t="shared" si="2"/>
        <v>1299</v>
      </c>
      <c r="M19" s="74">
        <f t="shared" si="4"/>
        <v>5.205870330145957E-3</v>
      </c>
      <c r="N19" s="71">
        <f t="shared" si="3"/>
        <v>525</v>
      </c>
    </row>
    <row r="20" spans="1:14">
      <c r="A20" s="48">
        <v>18</v>
      </c>
      <c r="B20" s="62" t="s">
        <v>109</v>
      </c>
      <c r="C20" s="49">
        <v>7482</v>
      </c>
      <c r="D20" s="49">
        <v>7648</v>
      </c>
      <c r="E20" s="49">
        <v>8298</v>
      </c>
      <c r="F20" s="49"/>
      <c r="G20" s="49"/>
      <c r="H20" s="49"/>
      <c r="I20" s="63"/>
      <c r="J20" s="73">
        <f t="shared" si="0"/>
        <v>1.7621942440084759E-3</v>
      </c>
      <c r="K20" s="73">
        <f t="shared" si="1"/>
        <v>0.10906174819566961</v>
      </c>
      <c r="L20" s="70">
        <f t="shared" si="2"/>
        <v>816</v>
      </c>
      <c r="M20" s="74">
        <f t="shared" si="4"/>
        <v>3.2702002997683608E-3</v>
      </c>
      <c r="N20" s="71">
        <f t="shared" si="3"/>
        <v>650</v>
      </c>
    </row>
    <row r="21" spans="1:14">
      <c r="A21" s="48">
        <v>19</v>
      </c>
      <c r="B21" s="62" t="s">
        <v>110</v>
      </c>
      <c r="C21" s="49">
        <v>16710</v>
      </c>
      <c r="D21" s="49">
        <v>17431</v>
      </c>
      <c r="E21" s="49">
        <v>18395</v>
      </c>
      <c r="F21" s="49"/>
      <c r="G21" s="49"/>
      <c r="H21" s="49"/>
      <c r="I21" s="63"/>
      <c r="J21" s="73">
        <f t="shared" si="0"/>
        <v>3.9064308409901081E-3</v>
      </c>
      <c r="K21" s="73">
        <f t="shared" si="1"/>
        <v>0.10083782166367444</v>
      </c>
      <c r="L21" s="70">
        <f t="shared" si="2"/>
        <v>1685</v>
      </c>
      <c r="M21" s="74">
        <f t="shared" si="4"/>
        <v>6.7528033150854021E-3</v>
      </c>
      <c r="N21" s="71">
        <f t="shared" si="3"/>
        <v>964</v>
      </c>
    </row>
    <row r="22" spans="1:14">
      <c r="A22" s="48">
        <v>20</v>
      </c>
      <c r="B22" s="62" t="s">
        <v>111</v>
      </c>
      <c r="C22" s="49">
        <v>68691</v>
      </c>
      <c r="D22" s="49">
        <v>70590</v>
      </c>
      <c r="E22" s="49">
        <v>73753</v>
      </c>
      <c r="F22" s="49"/>
      <c r="G22" s="49"/>
      <c r="H22" s="49"/>
      <c r="I22" s="63"/>
      <c r="J22" s="73">
        <f t="shared" si="0"/>
        <v>1.5662462289510379E-2</v>
      </c>
      <c r="K22" s="73">
        <f t="shared" si="1"/>
        <v>7.3692332328834931E-2</v>
      </c>
      <c r="L22" s="70">
        <f t="shared" si="2"/>
        <v>5062</v>
      </c>
      <c r="M22" s="74">
        <f t="shared" si="4"/>
        <v>2.0286463134102258E-2</v>
      </c>
      <c r="N22" s="71">
        <f t="shared" si="3"/>
        <v>3163</v>
      </c>
    </row>
    <row r="23" spans="1:14">
      <c r="A23" s="48">
        <v>21</v>
      </c>
      <c r="B23" s="62" t="s">
        <v>112</v>
      </c>
      <c r="C23" s="49">
        <v>36866</v>
      </c>
      <c r="D23" s="49">
        <v>35608</v>
      </c>
      <c r="E23" s="49">
        <v>39827</v>
      </c>
      <c r="F23" s="49"/>
      <c r="G23" s="49"/>
      <c r="H23" s="49"/>
      <c r="I23" s="63"/>
      <c r="J23" s="73">
        <f t="shared" si="0"/>
        <v>8.4578103345535754E-3</v>
      </c>
      <c r="K23" s="73">
        <f t="shared" si="1"/>
        <v>8.0317908099603971E-2</v>
      </c>
      <c r="L23" s="70">
        <f t="shared" si="2"/>
        <v>2961</v>
      </c>
      <c r="M23" s="74">
        <f t="shared" si="4"/>
        <v>1.1866498881880044E-2</v>
      </c>
      <c r="N23" s="71">
        <f t="shared" si="3"/>
        <v>4219</v>
      </c>
    </row>
    <row r="24" spans="1:14">
      <c r="A24" s="48">
        <v>22</v>
      </c>
      <c r="B24" s="62" t="s">
        <v>113</v>
      </c>
      <c r="C24" s="49">
        <v>23584</v>
      </c>
      <c r="D24" s="49">
        <v>24106</v>
      </c>
      <c r="E24" s="49">
        <v>24909</v>
      </c>
      <c r="F24" s="49"/>
      <c r="G24" s="49"/>
      <c r="H24" s="49"/>
      <c r="I24" s="63"/>
      <c r="J24" s="73">
        <f t="shared" si="0"/>
        <v>5.2897681879979664E-3</v>
      </c>
      <c r="K24" s="73">
        <f t="shared" si="1"/>
        <v>5.618215739484396E-2</v>
      </c>
      <c r="L24" s="70">
        <f t="shared" si="2"/>
        <v>1325</v>
      </c>
      <c r="M24" s="74">
        <f t="shared" si="4"/>
        <v>5.310067888717007E-3</v>
      </c>
      <c r="N24" s="71">
        <f t="shared" si="3"/>
        <v>803</v>
      </c>
    </row>
    <row r="25" spans="1:14">
      <c r="A25" s="48">
        <v>23</v>
      </c>
      <c r="B25" s="62" t="s">
        <v>114</v>
      </c>
      <c r="C25" s="49">
        <v>16081</v>
      </c>
      <c r="D25" s="49">
        <v>16626</v>
      </c>
      <c r="E25" s="49">
        <v>17576</v>
      </c>
      <c r="F25" s="49"/>
      <c r="G25" s="49"/>
      <c r="H25" s="49"/>
      <c r="I25" s="63"/>
      <c r="J25" s="73">
        <f t="shared" si="0"/>
        <v>3.732504944889488E-3</v>
      </c>
      <c r="K25" s="73">
        <f t="shared" si="1"/>
        <v>9.296685529506872E-2</v>
      </c>
      <c r="L25" s="70">
        <f t="shared" si="2"/>
        <v>1495</v>
      </c>
      <c r="M25" s="74">
        <f t="shared" si="4"/>
        <v>5.9913596178354156E-3</v>
      </c>
      <c r="N25" s="71">
        <f t="shared" si="3"/>
        <v>950</v>
      </c>
    </row>
    <row r="26" spans="1:14">
      <c r="A26" s="48">
        <v>24</v>
      </c>
      <c r="B26" s="62" t="s">
        <v>115</v>
      </c>
      <c r="C26" s="49">
        <v>7646</v>
      </c>
      <c r="D26" s="49">
        <v>7321</v>
      </c>
      <c r="E26" s="49">
        <v>8222</v>
      </c>
      <c r="F26" s="49"/>
      <c r="G26" s="49"/>
      <c r="H26" s="49"/>
      <c r="I26" s="63"/>
      <c r="J26" s="73">
        <f t="shared" si="0"/>
        <v>1.7460546004142792E-3</v>
      </c>
      <c r="K26" s="73">
        <f t="shared" si="1"/>
        <v>7.5333507716453044E-2</v>
      </c>
      <c r="L26" s="70">
        <f t="shared" si="2"/>
        <v>576</v>
      </c>
      <c r="M26" s="74">
        <f t="shared" si="4"/>
        <v>2.3083766821894313E-3</v>
      </c>
      <c r="N26" s="71">
        <f t="shared" si="3"/>
        <v>901</v>
      </c>
    </row>
    <row r="27" spans="1:14">
      <c r="A27" s="48">
        <v>25</v>
      </c>
      <c r="B27" s="62" t="s">
        <v>116</v>
      </c>
      <c r="C27" s="49">
        <v>19525</v>
      </c>
      <c r="D27" s="49">
        <v>19978</v>
      </c>
      <c r="E27" s="49">
        <v>21514</v>
      </c>
      <c r="F27" s="49"/>
      <c r="G27" s="49"/>
      <c r="H27" s="49"/>
      <c r="I27" s="63"/>
      <c r="J27" s="73">
        <f t="shared" si="0"/>
        <v>4.5687933195466797E-3</v>
      </c>
      <c r="K27" s="73">
        <f t="shared" si="1"/>
        <v>0.10186939820742638</v>
      </c>
      <c r="L27" s="70">
        <f t="shared" si="2"/>
        <v>1989</v>
      </c>
      <c r="M27" s="74">
        <f t="shared" si="4"/>
        <v>7.9711132306853789E-3</v>
      </c>
      <c r="N27" s="71">
        <f t="shared" si="3"/>
        <v>1536</v>
      </c>
    </row>
    <row r="28" spans="1:14">
      <c r="A28" s="48">
        <v>26</v>
      </c>
      <c r="B28" s="62" t="s">
        <v>117</v>
      </c>
      <c r="C28" s="49">
        <v>54655</v>
      </c>
      <c r="D28" s="49">
        <v>55418</v>
      </c>
      <c r="E28" s="49">
        <v>59677</v>
      </c>
      <c r="F28" s="49"/>
      <c r="G28" s="49"/>
      <c r="H28" s="49"/>
      <c r="I28" s="63"/>
      <c r="J28" s="73">
        <f t="shared" si="0"/>
        <v>1.2673230404879948E-2</v>
      </c>
      <c r="K28" s="73">
        <f t="shared" si="1"/>
        <v>9.1885463361083164E-2</v>
      </c>
      <c r="L28" s="70">
        <f t="shared" si="2"/>
        <v>5022</v>
      </c>
      <c r="M28" s="74">
        <f t="shared" si="4"/>
        <v>2.0126159197839104E-2</v>
      </c>
      <c r="N28" s="71">
        <f t="shared" si="3"/>
        <v>4259</v>
      </c>
    </row>
    <row r="29" spans="1:14">
      <c r="A29" s="48">
        <v>27</v>
      </c>
      <c r="B29" s="62" t="s">
        <v>118</v>
      </c>
      <c r="C29" s="49">
        <v>60373</v>
      </c>
      <c r="D29" s="49">
        <v>63893</v>
      </c>
      <c r="E29" s="49">
        <v>67838</v>
      </c>
      <c r="F29" s="49"/>
      <c r="G29" s="49"/>
      <c r="H29" s="49"/>
      <c r="I29" s="63"/>
      <c r="J29" s="73">
        <f t="shared" si="0"/>
        <v>1.440633081767257E-2</v>
      </c>
      <c r="K29" s="73">
        <f t="shared" si="1"/>
        <v>0.12364798833915823</v>
      </c>
      <c r="L29" s="70">
        <f t="shared" si="2"/>
        <v>7465</v>
      </c>
      <c r="M29" s="74">
        <f t="shared" si="4"/>
        <v>2.9916722105111291E-2</v>
      </c>
      <c r="N29" s="71">
        <f t="shared" si="3"/>
        <v>3945</v>
      </c>
    </row>
    <row r="30" spans="1:14">
      <c r="A30" s="48">
        <v>28</v>
      </c>
      <c r="B30" s="62" t="s">
        <v>119</v>
      </c>
      <c r="C30" s="49">
        <v>18676</v>
      </c>
      <c r="D30" s="49">
        <v>18699</v>
      </c>
      <c r="E30" s="49">
        <v>20443</v>
      </c>
      <c r="F30" s="49"/>
      <c r="G30" s="49"/>
      <c r="H30" s="49"/>
      <c r="I30" s="63"/>
      <c r="J30" s="73">
        <f t="shared" si="0"/>
        <v>4.3413517631074082E-3</v>
      </c>
      <c r="K30" s="73">
        <f t="shared" si="1"/>
        <v>9.4613407581923326E-2</v>
      </c>
      <c r="L30" s="70">
        <f t="shared" si="2"/>
        <v>1767</v>
      </c>
      <c r="M30" s="74">
        <f t="shared" si="4"/>
        <v>7.0814263844248696E-3</v>
      </c>
      <c r="N30" s="71">
        <f t="shared" si="3"/>
        <v>1744</v>
      </c>
    </row>
    <row r="31" spans="1:14">
      <c r="A31" s="48">
        <v>29</v>
      </c>
      <c r="B31" s="62" t="s">
        <v>120</v>
      </c>
      <c r="C31" s="49">
        <v>3954</v>
      </c>
      <c r="D31" s="49">
        <v>3596</v>
      </c>
      <c r="E31" s="49">
        <v>4406</v>
      </c>
      <c r="F31" s="49"/>
      <c r="G31" s="49"/>
      <c r="H31" s="49"/>
      <c r="I31" s="63"/>
      <c r="J31" s="73">
        <f t="shared" si="0"/>
        <v>9.3567460100040304E-4</v>
      </c>
      <c r="K31" s="73">
        <f t="shared" si="1"/>
        <v>0.11431461810824481</v>
      </c>
      <c r="L31" s="70">
        <f t="shared" si="2"/>
        <v>452</v>
      </c>
      <c r="M31" s="74">
        <f t="shared" si="4"/>
        <v>1.8114344797736509E-3</v>
      </c>
      <c r="N31" s="71">
        <f t="shared" si="3"/>
        <v>810</v>
      </c>
    </row>
    <row r="32" spans="1:14">
      <c r="A32" s="48">
        <v>30</v>
      </c>
      <c r="B32" s="62" t="s">
        <v>121</v>
      </c>
      <c r="C32" s="49">
        <v>4855</v>
      </c>
      <c r="D32" s="49">
        <v>4732</v>
      </c>
      <c r="E32" s="49">
        <v>5062</v>
      </c>
      <c r="F32" s="49"/>
      <c r="G32" s="49"/>
      <c r="H32" s="49"/>
      <c r="I32" s="63"/>
      <c r="J32" s="73">
        <f t="shared" si="0"/>
        <v>1.0749852088661009E-3</v>
      </c>
      <c r="K32" s="73">
        <f t="shared" si="1"/>
        <v>4.2636457260556128E-2</v>
      </c>
      <c r="L32" s="70">
        <f t="shared" si="2"/>
        <v>207</v>
      </c>
      <c r="M32" s="74">
        <f t="shared" si="4"/>
        <v>8.2957287016182681E-4</v>
      </c>
      <c r="N32" s="71">
        <f t="shared" si="3"/>
        <v>330</v>
      </c>
    </row>
    <row r="33" spans="1:14">
      <c r="A33" s="48">
        <v>31</v>
      </c>
      <c r="B33" s="62" t="s">
        <v>122</v>
      </c>
      <c r="C33" s="49">
        <v>44199</v>
      </c>
      <c r="D33" s="49">
        <v>44471</v>
      </c>
      <c r="E33" s="49">
        <v>47094</v>
      </c>
      <c r="F33" s="49"/>
      <c r="G33" s="49"/>
      <c r="H33" s="49"/>
      <c r="I33" s="63"/>
      <c r="J33" s="73">
        <f t="shared" si="0"/>
        <v>1.0001057571382883E-2</v>
      </c>
      <c r="K33" s="73">
        <f t="shared" si="1"/>
        <v>6.5499219439353829E-2</v>
      </c>
      <c r="L33" s="70">
        <f t="shared" si="2"/>
        <v>2895</v>
      </c>
      <c r="M33" s="74">
        <f t="shared" si="4"/>
        <v>1.1601997387045839E-2</v>
      </c>
      <c r="N33" s="71">
        <f t="shared" si="3"/>
        <v>2623</v>
      </c>
    </row>
    <row r="34" spans="1:14">
      <c r="A34" s="48">
        <v>32</v>
      </c>
      <c r="B34" s="62" t="s">
        <v>123</v>
      </c>
      <c r="C34" s="49">
        <v>18350</v>
      </c>
      <c r="D34" s="49">
        <v>18025</v>
      </c>
      <c r="E34" s="49">
        <v>19046</v>
      </c>
      <c r="F34" s="49"/>
      <c r="G34" s="49"/>
      <c r="H34" s="49"/>
      <c r="I34" s="63"/>
      <c r="J34" s="73">
        <f t="shared" si="0"/>
        <v>4.0446796301982927E-3</v>
      </c>
      <c r="K34" s="73">
        <f t="shared" si="1"/>
        <v>3.7929155313351497E-2</v>
      </c>
      <c r="L34" s="70">
        <f t="shared" si="2"/>
        <v>696</v>
      </c>
      <c r="M34" s="74">
        <f t="shared" si="4"/>
        <v>2.789288490978896E-3</v>
      </c>
      <c r="N34" s="71">
        <f t="shared" si="3"/>
        <v>1021</v>
      </c>
    </row>
    <row r="35" spans="1:14">
      <c r="A35" s="48">
        <v>33</v>
      </c>
      <c r="B35" s="62" t="s">
        <v>124</v>
      </c>
      <c r="C35" s="49">
        <v>72696</v>
      </c>
      <c r="D35" s="49">
        <v>71717</v>
      </c>
      <c r="E35" s="49">
        <v>75132</v>
      </c>
      <c r="F35" s="49"/>
      <c r="G35" s="49"/>
      <c r="H35" s="49"/>
      <c r="I35" s="63"/>
      <c r="J35" s="73">
        <f t="shared" si="0"/>
        <v>1.5955311875252447E-2</v>
      </c>
      <c r="K35" s="73">
        <f t="shared" si="1"/>
        <v>3.3509409045889733E-2</v>
      </c>
      <c r="L35" s="70">
        <f t="shared" si="2"/>
        <v>2436</v>
      </c>
      <c r="M35" s="74">
        <f t="shared" si="4"/>
        <v>9.7625097184261354E-3</v>
      </c>
      <c r="N35" s="71">
        <f t="shared" si="3"/>
        <v>3415</v>
      </c>
    </row>
    <row r="36" spans="1:14">
      <c r="A36" s="48">
        <v>34</v>
      </c>
      <c r="B36" s="62" t="s">
        <v>125</v>
      </c>
      <c r="C36" s="49">
        <v>1390529</v>
      </c>
      <c r="D36" s="49">
        <v>1415810</v>
      </c>
      <c r="E36" s="49">
        <v>1453389</v>
      </c>
      <c r="F36" s="49"/>
      <c r="G36" s="49"/>
      <c r="H36" s="49"/>
      <c r="I36" s="63"/>
      <c r="J36" s="73">
        <f t="shared" si="0"/>
        <v>0.30864711136481499</v>
      </c>
      <c r="K36" s="73">
        <f t="shared" si="1"/>
        <v>4.520581735440253E-2</v>
      </c>
      <c r="L36" s="70">
        <f t="shared" si="2"/>
        <v>62860</v>
      </c>
      <c r="M36" s="74">
        <f t="shared" si="4"/>
        <v>0.251917635837548</v>
      </c>
      <c r="N36" s="71">
        <f t="shared" si="3"/>
        <v>37579</v>
      </c>
    </row>
    <row r="37" spans="1:14">
      <c r="A37" s="48">
        <v>35</v>
      </c>
      <c r="B37" s="62" t="s">
        <v>126</v>
      </c>
      <c r="C37" s="49">
        <v>310467</v>
      </c>
      <c r="D37" s="49">
        <v>326358</v>
      </c>
      <c r="E37" s="49">
        <v>331448</v>
      </c>
      <c r="F37" s="49"/>
      <c r="G37" s="49"/>
      <c r="H37" s="49"/>
      <c r="I37" s="63"/>
      <c r="J37" s="73">
        <f t="shared" si="0"/>
        <v>7.0387534079069808E-2</v>
      </c>
      <c r="K37" s="73">
        <f t="shared" si="1"/>
        <v>6.7578840907407234E-2</v>
      </c>
      <c r="L37" s="70">
        <f t="shared" si="2"/>
        <v>20981</v>
      </c>
      <c r="M37" s="74">
        <f t="shared" si="4"/>
        <v>8.4083422168431343E-2</v>
      </c>
      <c r="N37" s="71">
        <f t="shared" si="3"/>
        <v>5090</v>
      </c>
    </row>
    <row r="38" spans="1:14">
      <c r="A38" s="48">
        <v>36</v>
      </c>
      <c r="B38" s="62" t="s">
        <v>127</v>
      </c>
      <c r="C38" s="49">
        <v>6846</v>
      </c>
      <c r="D38" s="49">
        <v>6953</v>
      </c>
      <c r="E38" s="49">
        <v>7412</v>
      </c>
      <c r="F38" s="49"/>
      <c r="G38" s="49"/>
      <c r="H38" s="49"/>
      <c r="I38" s="63"/>
      <c r="J38" s="73">
        <f t="shared" si="0"/>
        <v>1.5740399778971829E-3</v>
      </c>
      <c r="K38" s="73">
        <f t="shared" si="1"/>
        <v>8.267601519135262E-2</v>
      </c>
      <c r="L38" s="70">
        <f t="shared" si="2"/>
        <v>566</v>
      </c>
      <c r="M38" s="74">
        <f t="shared" si="4"/>
        <v>2.2683006981236422E-3</v>
      </c>
      <c r="N38" s="71">
        <f t="shared" si="3"/>
        <v>459</v>
      </c>
    </row>
    <row r="39" spans="1:14">
      <c r="A39" s="48">
        <v>37</v>
      </c>
      <c r="B39" s="62" t="s">
        <v>128</v>
      </c>
      <c r="C39" s="49">
        <v>14096</v>
      </c>
      <c r="D39" s="49">
        <v>14506</v>
      </c>
      <c r="E39" s="49">
        <v>15820</v>
      </c>
      <c r="F39" s="49"/>
      <c r="G39" s="49"/>
      <c r="H39" s="49"/>
      <c r="I39" s="63"/>
      <c r="J39" s="73">
        <f t="shared" si="0"/>
        <v>3.3595942323709433E-3</v>
      </c>
      <c r="K39" s="73">
        <f t="shared" si="1"/>
        <v>0.12230419977298525</v>
      </c>
      <c r="L39" s="70">
        <f t="shared" si="2"/>
        <v>1724</v>
      </c>
      <c r="M39" s="74">
        <f t="shared" si="4"/>
        <v>6.9090996529419784E-3</v>
      </c>
      <c r="N39" s="71">
        <f t="shared" si="3"/>
        <v>1314</v>
      </c>
    </row>
    <row r="40" spans="1:14">
      <c r="A40" s="48">
        <v>38</v>
      </c>
      <c r="B40" s="62" t="s">
        <v>129</v>
      </c>
      <c r="C40" s="49">
        <v>51917</v>
      </c>
      <c r="D40" s="49">
        <v>52536</v>
      </c>
      <c r="E40" s="49">
        <v>55068</v>
      </c>
      <c r="F40" s="49"/>
      <c r="G40" s="49"/>
      <c r="H40" s="49"/>
      <c r="I40" s="63"/>
      <c r="J40" s="73">
        <f t="shared" si="0"/>
        <v>1.1694445966384521E-2</v>
      </c>
      <c r="K40" s="73">
        <f t="shared" si="1"/>
        <v>6.0693029258239113E-2</v>
      </c>
      <c r="L40" s="70">
        <f t="shared" si="2"/>
        <v>3151</v>
      </c>
      <c r="M40" s="74">
        <f t="shared" si="4"/>
        <v>1.262794257913003E-2</v>
      </c>
      <c r="N40" s="71">
        <f t="shared" si="3"/>
        <v>2532</v>
      </c>
    </row>
    <row r="41" spans="1:14">
      <c r="A41" s="48">
        <v>39</v>
      </c>
      <c r="B41" s="62" t="s">
        <v>130</v>
      </c>
      <c r="C41" s="49">
        <v>24073</v>
      </c>
      <c r="D41" s="49">
        <v>24852</v>
      </c>
      <c r="E41" s="49">
        <v>25567</v>
      </c>
      <c r="F41" s="49"/>
      <c r="G41" s="49"/>
      <c r="H41" s="49"/>
      <c r="I41" s="63"/>
      <c r="J41" s="73">
        <f t="shared" si="0"/>
        <v>5.4295035233266698E-3</v>
      </c>
      <c r="K41" s="73">
        <f t="shared" si="1"/>
        <v>6.2061230424126618E-2</v>
      </c>
      <c r="L41" s="70">
        <f t="shared" si="2"/>
        <v>1494</v>
      </c>
      <c r="M41" s="74">
        <f t="shared" si="4"/>
        <v>5.9873520194288375E-3</v>
      </c>
      <c r="N41" s="71">
        <f t="shared" si="3"/>
        <v>715</v>
      </c>
    </row>
    <row r="42" spans="1:14">
      <c r="A42" s="48">
        <v>40</v>
      </c>
      <c r="B42" s="62" t="s">
        <v>131</v>
      </c>
      <c r="C42" s="49">
        <v>5518</v>
      </c>
      <c r="D42" s="49">
        <v>5844</v>
      </c>
      <c r="E42" s="49">
        <v>6390</v>
      </c>
      <c r="F42" s="49"/>
      <c r="G42" s="49"/>
      <c r="H42" s="49"/>
      <c r="I42" s="63"/>
      <c r="J42" s="73">
        <f t="shared" si="0"/>
        <v>1.3570042443015377E-3</v>
      </c>
      <c r="K42" s="73">
        <f t="shared" si="1"/>
        <v>0.158028271112722</v>
      </c>
      <c r="L42" s="70">
        <f t="shared" si="2"/>
        <v>872</v>
      </c>
      <c r="M42" s="74">
        <f t="shared" si="4"/>
        <v>3.4946258105367778E-3</v>
      </c>
      <c r="N42" s="71">
        <f t="shared" si="3"/>
        <v>546</v>
      </c>
    </row>
    <row r="43" spans="1:14">
      <c r="A43" s="48">
        <v>41</v>
      </c>
      <c r="B43" s="62" t="s">
        <v>132</v>
      </c>
      <c r="C43" s="49">
        <v>135663</v>
      </c>
      <c r="D43" s="49">
        <v>145193</v>
      </c>
      <c r="E43" s="49">
        <v>152171</v>
      </c>
      <c r="F43" s="49"/>
      <c r="G43" s="49"/>
      <c r="H43" s="49"/>
      <c r="I43" s="63"/>
      <c r="J43" s="73">
        <f t="shared" si="0"/>
        <v>3.2315601386480333E-2</v>
      </c>
      <c r="K43" s="73">
        <f t="shared" si="1"/>
        <v>0.12168387843406087</v>
      </c>
      <c r="L43" s="70">
        <f t="shared" si="2"/>
        <v>16508</v>
      </c>
      <c r="M43" s="74">
        <f t="shared" si="4"/>
        <v>6.6157434495804038E-2</v>
      </c>
      <c r="N43" s="71">
        <f t="shared" si="3"/>
        <v>6978</v>
      </c>
    </row>
    <row r="44" spans="1:14">
      <c r="A44" s="48">
        <v>42</v>
      </c>
      <c r="B44" s="62" t="s">
        <v>133</v>
      </c>
      <c r="C44" s="49">
        <v>67681</v>
      </c>
      <c r="D44" s="49">
        <v>69404</v>
      </c>
      <c r="E44" s="49">
        <v>73177</v>
      </c>
      <c r="F44" s="49"/>
      <c r="G44" s="49"/>
      <c r="H44" s="49"/>
      <c r="I44" s="63"/>
      <c r="J44" s="73">
        <f t="shared" si="0"/>
        <v>1.5540140780164888E-2</v>
      </c>
      <c r="K44" s="73">
        <f t="shared" si="1"/>
        <v>8.1204473929167714E-2</v>
      </c>
      <c r="L44" s="70">
        <f t="shared" si="2"/>
        <v>5496</v>
      </c>
      <c r="M44" s="74">
        <f t="shared" si="4"/>
        <v>2.2025760842557487E-2</v>
      </c>
      <c r="N44" s="71">
        <f t="shared" si="3"/>
        <v>3773</v>
      </c>
    </row>
    <row r="45" spans="1:14">
      <c r="A45" s="48">
        <v>43</v>
      </c>
      <c r="B45" s="62" t="s">
        <v>134</v>
      </c>
      <c r="C45" s="49">
        <v>21871</v>
      </c>
      <c r="D45" s="49">
        <v>21897</v>
      </c>
      <c r="E45" s="49">
        <v>23480</v>
      </c>
      <c r="F45" s="49"/>
      <c r="G45" s="49"/>
      <c r="H45" s="49"/>
      <c r="I45" s="63"/>
      <c r="J45" s="73">
        <f t="shared" si="0"/>
        <v>4.9863004156807684E-3</v>
      </c>
      <c r="K45" s="73">
        <f t="shared" si="1"/>
        <v>7.3567738100681263E-2</v>
      </c>
      <c r="L45" s="70">
        <f t="shared" si="2"/>
        <v>1609</v>
      </c>
      <c r="M45" s="74">
        <f t="shared" si="4"/>
        <v>6.4482258361854075E-3</v>
      </c>
      <c r="N45" s="71">
        <f t="shared" si="3"/>
        <v>1583</v>
      </c>
    </row>
    <row r="46" spans="1:14">
      <c r="A46" s="48">
        <v>44</v>
      </c>
      <c r="B46" s="62" t="s">
        <v>135</v>
      </c>
      <c r="C46" s="49">
        <v>24663</v>
      </c>
      <c r="D46" s="49">
        <v>25429</v>
      </c>
      <c r="E46" s="49">
        <v>26926</v>
      </c>
      <c r="F46" s="49"/>
      <c r="G46" s="49"/>
      <c r="H46" s="49"/>
      <c r="I46" s="63"/>
      <c r="J46" s="73">
        <f t="shared" si="0"/>
        <v>5.7181058344386868E-3</v>
      </c>
      <c r="K46" s="73">
        <f t="shared" si="1"/>
        <v>9.1756882779872678E-2</v>
      </c>
      <c r="L46" s="70">
        <f t="shared" si="2"/>
        <v>2263</v>
      </c>
      <c r="M46" s="74">
        <f t="shared" si="4"/>
        <v>9.0691951940879909E-3</v>
      </c>
      <c r="N46" s="71">
        <f t="shared" si="3"/>
        <v>1497</v>
      </c>
    </row>
    <row r="47" spans="1:14">
      <c r="A47" s="48">
        <v>45</v>
      </c>
      <c r="B47" s="62" t="s">
        <v>136</v>
      </c>
      <c r="C47" s="49">
        <v>75311</v>
      </c>
      <c r="D47" s="49">
        <v>77834</v>
      </c>
      <c r="E47" s="49">
        <v>79814</v>
      </c>
      <c r="F47" s="49"/>
      <c r="G47" s="49"/>
      <c r="H47" s="49"/>
      <c r="I47" s="63"/>
      <c r="J47" s="73">
        <f t="shared" si="0"/>
        <v>1.6949598866147563E-2</v>
      </c>
      <c r="K47" s="73">
        <f t="shared" si="1"/>
        <v>5.9792062248542707E-2</v>
      </c>
      <c r="L47" s="70">
        <f t="shared" si="2"/>
        <v>4503</v>
      </c>
      <c r="M47" s="74">
        <f t="shared" si="4"/>
        <v>1.8046215624824669E-2</v>
      </c>
      <c r="N47" s="71">
        <f t="shared" si="3"/>
        <v>1980</v>
      </c>
    </row>
    <row r="48" spans="1:14">
      <c r="A48" s="48">
        <v>46</v>
      </c>
      <c r="B48" s="62" t="s">
        <v>137</v>
      </c>
      <c r="C48" s="49">
        <v>28562</v>
      </c>
      <c r="D48" s="49">
        <v>28419</v>
      </c>
      <c r="E48" s="49">
        <v>30861</v>
      </c>
      <c r="F48" s="49"/>
      <c r="G48" s="49"/>
      <c r="H48" s="49"/>
      <c r="I48" s="63"/>
      <c r="J48" s="73">
        <f t="shared" si="0"/>
        <v>6.5537571179013704E-3</v>
      </c>
      <c r="K48" s="73">
        <f t="shared" si="1"/>
        <v>8.0491562215531123E-2</v>
      </c>
      <c r="L48" s="70">
        <f t="shared" si="2"/>
        <v>2299</v>
      </c>
      <c r="M48" s="74">
        <f t="shared" si="4"/>
        <v>9.2134687367248294E-3</v>
      </c>
      <c r="N48" s="71">
        <f t="shared" si="3"/>
        <v>2442</v>
      </c>
    </row>
    <row r="49" spans="1:14">
      <c r="A49" s="48">
        <v>47</v>
      </c>
      <c r="B49" s="62" t="s">
        <v>138</v>
      </c>
      <c r="C49" s="49">
        <v>16488</v>
      </c>
      <c r="D49" s="49">
        <v>17191</v>
      </c>
      <c r="E49" s="49">
        <v>18661</v>
      </c>
      <c r="F49" s="49"/>
      <c r="G49" s="49"/>
      <c r="H49" s="49"/>
      <c r="I49" s="63"/>
      <c r="J49" s="73">
        <f t="shared" si="0"/>
        <v>3.9629195935697963E-3</v>
      </c>
      <c r="K49" s="73">
        <f t="shared" si="1"/>
        <v>0.13179281901989326</v>
      </c>
      <c r="L49" s="70">
        <f t="shared" si="2"/>
        <v>2173</v>
      </c>
      <c r="M49" s="74">
        <f t="shared" si="4"/>
        <v>8.7085113374958927E-3</v>
      </c>
      <c r="N49" s="71">
        <f t="shared" si="3"/>
        <v>1470</v>
      </c>
    </row>
    <row r="50" spans="1:14">
      <c r="A50" s="48">
        <v>48</v>
      </c>
      <c r="B50" s="62" t="s">
        <v>139</v>
      </c>
      <c r="C50" s="49">
        <v>68216</v>
      </c>
      <c r="D50" s="49">
        <v>69430</v>
      </c>
      <c r="E50" s="49">
        <v>68261</v>
      </c>
      <c r="F50" s="49"/>
      <c r="G50" s="49"/>
      <c r="H50" s="49"/>
      <c r="I50" s="63"/>
      <c r="J50" s="73">
        <f t="shared" si="0"/>
        <v>1.4496160676098165E-2</v>
      </c>
      <c r="K50" s="73">
        <f t="shared" si="1"/>
        <v>6.5966928579805329E-4</v>
      </c>
      <c r="L50" s="70">
        <f t="shared" si="2"/>
        <v>45</v>
      </c>
      <c r="M50" s="74">
        <f t="shared" si="4"/>
        <v>1.8034192829604931E-4</v>
      </c>
      <c r="N50" s="71">
        <f t="shared" si="3"/>
        <v>-1169</v>
      </c>
    </row>
    <row r="51" spans="1:14">
      <c r="A51" s="48">
        <v>49</v>
      </c>
      <c r="B51" s="62" t="s">
        <v>140</v>
      </c>
      <c r="C51" s="49">
        <v>8050</v>
      </c>
      <c r="D51" s="49">
        <v>7275</v>
      </c>
      <c r="E51" s="49">
        <v>7857</v>
      </c>
      <c r="F51" s="49"/>
      <c r="G51" s="49"/>
      <c r="H51" s="49"/>
      <c r="I51" s="63"/>
      <c r="J51" s="73">
        <f t="shared" si="0"/>
        <v>1.6685418384158345E-3</v>
      </c>
      <c r="K51" s="73">
        <f t="shared" si="1"/>
        <v>-2.3975155279503106E-2</v>
      </c>
      <c r="L51" s="70">
        <f t="shared" si="2"/>
        <v>-193</v>
      </c>
      <c r="M51" s="74">
        <f t="shared" si="4"/>
        <v>-7.7346649246972255E-4</v>
      </c>
      <c r="N51" s="71">
        <f t="shared" si="3"/>
        <v>582</v>
      </c>
    </row>
    <row r="52" spans="1:14">
      <c r="A52" s="48">
        <v>50</v>
      </c>
      <c r="B52" s="62" t="s">
        <v>141</v>
      </c>
      <c r="C52" s="49">
        <v>11678</v>
      </c>
      <c r="D52" s="49">
        <v>11186</v>
      </c>
      <c r="E52" s="49">
        <v>11998</v>
      </c>
      <c r="F52" s="49"/>
      <c r="G52" s="49"/>
      <c r="H52" s="49"/>
      <c r="I52" s="63"/>
      <c r="J52" s="73">
        <f t="shared" si="0"/>
        <v>2.5479400505680518E-3</v>
      </c>
      <c r="K52" s="73">
        <f t="shared" si="1"/>
        <v>2.7401952389107725E-2</v>
      </c>
      <c r="L52" s="70">
        <f t="shared" si="2"/>
        <v>320</v>
      </c>
      <c r="M52" s="74">
        <f t="shared" si="4"/>
        <v>1.2824314901052395E-3</v>
      </c>
      <c r="N52" s="71">
        <f t="shared" si="3"/>
        <v>812</v>
      </c>
    </row>
    <row r="53" spans="1:14">
      <c r="A53" s="48">
        <v>51</v>
      </c>
      <c r="B53" s="62" t="s">
        <v>142</v>
      </c>
      <c r="C53" s="49">
        <v>9348</v>
      </c>
      <c r="D53" s="49">
        <v>8765</v>
      </c>
      <c r="E53" s="49">
        <v>10284</v>
      </c>
      <c r="F53" s="49"/>
      <c r="G53" s="49"/>
      <c r="H53" s="49"/>
      <c r="I53" s="63"/>
      <c r="J53" s="73">
        <f t="shared" si="0"/>
        <v>2.1839486147726159E-3</v>
      </c>
      <c r="K53" s="73">
        <f t="shared" si="1"/>
        <v>0.10012836970474968</v>
      </c>
      <c r="L53" s="70">
        <f t="shared" si="2"/>
        <v>936</v>
      </c>
      <c r="M53" s="74">
        <f t="shared" si="4"/>
        <v>3.7511121085578255E-3</v>
      </c>
      <c r="N53" s="71">
        <f t="shared" si="3"/>
        <v>1519</v>
      </c>
    </row>
    <row r="54" spans="1:14">
      <c r="A54" s="48">
        <v>52</v>
      </c>
      <c r="B54" s="62" t="s">
        <v>143</v>
      </c>
      <c r="C54" s="49">
        <v>31211</v>
      </c>
      <c r="D54" s="49">
        <v>31134</v>
      </c>
      <c r="E54" s="49">
        <v>33262</v>
      </c>
      <c r="F54" s="49"/>
      <c r="G54" s="49"/>
      <c r="H54" s="49"/>
      <c r="I54" s="63"/>
      <c r="J54" s="73">
        <f t="shared" si="0"/>
        <v>7.0636424372390845E-3</v>
      </c>
      <c r="K54" s="73">
        <f t="shared" si="1"/>
        <v>6.571401108583512E-2</v>
      </c>
      <c r="L54" s="70">
        <f t="shared" si="2"/>
        <v>2051</v>
      </c>
      <c r="M54" s="74">
        <f t="shared" si="4"/>
        <v>8.2195843318932701E-3</v>
      </c>
      <c r="N54" s="71">
        <f t="shared" si="3"/>
        <v>2128</v>
      </c>
    </row>
    <row r="55" spans="1:14">
      <c r="A55" s="48">
        <v>53</v>
      </c>
      <c r="B55" s="62" t="s">
        <v>144</v>
      </c>
      <c r="C55" s="49">
        <v>13611</v>
      </c>
      <c r="D55" s="49">
        <v>13595</v>
      </c>
      <c r="E55" s="49">
        <v>15177</v>
      </c>
      <c r="F55" s="49"/>
      <c r="G55" s="49"/>
      <c r="H55" s="49"/>
      <c r="I55" s="63"/>
      <c r="J55" s="73">
        <f t="shared" si="0"/>
        <v>3.2230443530147793E-3</v>
      </c>
      <c r="K55" s="73">
        <f t="shared" si="1"/>
        <v>0.11505400044081993</v>
      </c>
      <c r="L55" s="70">
        <f t="shared" si="2"/>
        <v>1566</v>
      </c>
      <c r="M55" s="74">
        <f t="shared" si="4"/>
        <v>6.2758991047025163E-3</v>
      </c>
      <c r="N55" s="71">
        <f t="shared" si="3"/>
        <v>1582</v>
      </c>
    </row>
    <row r="56" spans="1:14">
      <c r="A56" s="48">
        <v>54</v>
      </c>
      <c r="B56" s="62" t="s">
        <v>145</v>
      </c>
      <c r="C56" s="49">
        <v>53676</v>
      </c>
      <c r="D56" s="49">
        <v>53197</v>
      </c>
      <c r="E56" s="49">
        <v>55744</v>
      </c>
      <c r="F56" s="49"/>
      <c r="G56" s="49"/>
      <c r="H56" s="49"/>
      <c r="I56" s="63"/>
      <c r="J56" s="73">
        <f t="shared" si="0"/>
        <v>1.183800384888027E-2</v>
      </c>
      <c r="K56" s="73">
        <f t="shared" si="1"/>
        <v>3.8527461062672332E-2</v>
      </c>
      <c r="L56" s="70">
        <f t="shared" si="2"/>
        <v>2068</v>
      </c>
      <c r="M56" s="74">
        <f t="shared" si="4"/>
        <v>8.2877135048051113E-3</v>
      </c>
      <c r="N56" s="71">
        <f t="shared" si="3"/>
        <v>2547</v>
      </c>
    </row>
    <row r="57" spans="1:14">
      <c r="A57" s="48">
        <v>55</v>
      </c>
      <c r="B57" s="62" t="s">
        <v>146</v>
      </c>
      <c r="C57" s="49">
        <v>55160</v>
      </c>
      <c r="D57" s="49">
        <v>55620</v>
      </c>
      <c r="E57" s="49">
        <v>59507</v>
      </c>
      <c r="F57" s="49"/>
      <c r="G57" s="49"/>
      <c r="H57" s="49"/>
      <c r="I57" s="63"/>
      <c r="J57" s="73">
        <f t="shared" si="0"/>
        <v>1.2637128570524509E-2</v>
      </c>
      <c r="K57" s="73">
        <f t="shared" si="1"/>
        <v>7.8807106598984766E-2</v>
      </c>
      <c r="L57" s="70">
        <f t="shared" si="2"/>
        <v>4347</v>
      </c>
      <c r="M57" s="74">
        <f t="shared" si="4"/>
        <v>1.7421030273398364E-2</v>
      </c>
      <c r="N57" s="71">
        <f t="shared" si="3"/>
        <v>3887</v>
      </c>
    </row>
    <row r="58" spans="1:14">
      <c r="A58" s="48">
        <v>56</v>
      </c>
      <c r="B58" s="62" t="s">
        <v>147</v>
      </c>
      <c r="C58" s="49">
        <v>6353</v>
      </c>
      <c r="D58" s="49">
        <v>5233</v>
      </c>
      <c r="E58" s="49">
        <v>5946</v>
      </c>
      <c r="F58" s="49"/>
      <c r="G58" s="49"/>
      <c r="H58" s="49"/>
      <c r="I58" s="63"/>
      <c r="J58" s="73">
        <f t="shared" si="0"/>
        <v>1.2627147475143888E-3</v>
      </c>
      <c r="K58" s="73">
        <f t="shared" si="1"/>
        <v>-6.4064221627577522E-2</v>
      </c>
      <c r="L58" s="70">
        <f t="shared" si="2"/>
        <v>-407</v>
      </c>
      <c r="M58" s="74">
        <f t="shared" si="4"/>
        <v>-1.6310925514776014E-3</v>
      </c>
      <c r="N58" s="71">
        <f t="shared" si="3"/>
        <v>713</v>
      </c>
    </row>
    <row r="59" spans="1:14">
      <c r="A59" s="48">
        <v>57</v>
      </c>
      <c r="B59" s="62" t="s">
        <v>148</v>
      </c>
      <c r="C59" s="49">
        <v>7987</v>
      </c>
      <c r="D59" s="49">
        <v>8202</v>
      </c>
      <c r="E59" s="49">
        <v>9144</v>
      </c>
      <c r="F59" s="49"/>
      <c r="G59" s="49"/>
      <c r="H59" s="49"/>
      <c r="I59" s="63"/>
      <c r="J59" s="73">
        <f t="shared" si="0"/>
        <v>1.9418539608596654E-3</v>
      </c>
      <c r="K59" s="73">
        <f t="shared" si="1"/>
        <v>0.14486039814698887</v>
      </c>
      <c r="L59" s="70">
        <f t="shared" si="2"/>
        <v>1157</v>
      </c>
      <c r="M59" s="74">
        <f t="shared" si="4"/>
        <v>4.6367913564117564E-3</v>
      </c>
      <c r="N59" s="71">
        <f t="shared" si="3"/>
        <v>942</v>
      </c>
    </row>
    <row r="60" spans="1:14">
      <c r="A60" s="48">
        <v>58</v>
      </c>
      <c r="B60" s="62" t="s">
        <v>149</v>
      </c>
      <c r="C60" s="49">
        <v>17576</v>
      </c>
      <c r="D60" s="49">
        <v>17758</v>
      </c>
      <c r="E60" s="49">
        <v>19701</v>
      </c>
      <c r="F60" s="49"/>
      <c r="G60" s="49"/>
      <c r="H60" s="49"/>
      <c r="I60" s="63"/>
      <c r="J60" s="73">
        <f t="shared" si="0"/>
        <v>4.183777874332488E-3</v>
      </c>
      <c r="K60" s="73">
        <f t="shared" si="1"/>
        <v>0.12090350477924443</v>
      </c>
      <c r="L60" s="70">
        <f t="shared" si="2"/>
        <v>2125</v>
      </c>
      <c r="M60" s="74">
        <f t="shared" si="4"/>
        <v>8.5161466139801068E-3</v>
      </c>
      <c r="N60" s="71">
        <f t="shared" si="3"/>
        <v>1943</v>
      </c>
    </row>
    <row r="61" spans="1:14">
      <c r="A61" s="48">
        <v>59</v>
      </c>
      <c r="B61" s="62" t="s">
        <v>150</v>
      </c>
      <c r="C61" s="49">
        <v>85904</v>
      </c>
      <c r="D61" s="49">
        <v>91065</v>
      </c>
      <c r="E61" s="49">
        <v>94839</v>
      </c>
      <c r="F61" s="49"/>
      <c r="G61" s="49"/>
      <c r="H61" s="49"/>
      <c r="I61" s="63"/>
      <c r="J61" s="73">
        <f t="shared" si="0"/>
        <v>2.0140363931973951E-2</v>
      </c>
      <c r="K61" s="73">
        <f t="shared" si="1"/>
        <v>0.10401145464704786</v>
      </c>
      <c r="L61" s="70">
        <f t="shared" si="2"/>
        <v>8935</v>
      </c>
      <c r="M61" s="74">
        <f t="shared" si="4"/>
        <v>3.5807891762782235E-2</v>
      </c>
      <c r="N61" s="71">
        <f t="shared" si="3"/>
        <v>3774</v>
      </c>
    </row>
    <row r="62" spans="1:14">
      <c r="A62" s="48">
        <v>60</v>
      </c>
      <c r="B62" s="62" t="s">
        <v>151</v>
      </c>
      <c r="C62" s="49">
        <v>17467</v>
      </c>
      <c r="D62" s="49">
        <v>18244</v>
      </c>
      <c r="E62" s="49">
        <v>19327</v>
      </c>
      <c r="F62" s="49"/>
      <c r="G62" s="49"/>
      <c r="H62" s="49"/>
      <c r="I62" s="63"/>
      <c r="J62" s="73">
        <f t="shared" si="0"/>
        <v>4.1043538387505194E-3</v>
      </c>
      <c r="K62" s="73">
        <f t="shared" si="1"/>
        <v>0.10648651743287342</v>
      </c>
      <c r="L62" s="70">
        <f t="shared" si="2"/>
        <v>1860</v>
      </c>
      <c r="M62" s="74">
        <f t="shared" si="4"/>
        <v>7.4541330362367045E-3</v>
      </c>
      <c r="N62" s="71">
        <f t="shared" si="3"/>
        <v>1083</v>
      </c>
    </row>
    <row r="63" spans="1:14">
      <c r="A63" s="48">
        <v>61</v>
      </c>
      <c r="B63" s="62" t="s">
        <v>152</v>
      </c>
      <c r="C63" s="49">
        <v>35220</v>
      </c>
      <c r="D63" s="49">
        <v>34451</v>
      </c>
      <c r="E63" s="49">
        <v>37156</v>
      </c>
      <c r="F63" s="49"/>
      <c r="G63" s="49"/>
      <c r="H63" s="49"/>
      <c r="I63" s="63"/>
      <c r="J63" s="73">
        <f t="shared" si="0"/>
        <v>7.8905868077101624E-3</v>
      </c>
      <c r="K63" s="73">
        <f t="shared" si="1"/>
        <v>5.4968767745599091E-2</v>
      </c>
      <c r="L63" s="70">
        <f t="shared" si="2"/>
        <v>1936</v>
      </c>
      <c r="M63" s="74">
        <f t="shared" si="4"/>
        <v>7.7587105151366992E-3</v>
      </c>
      <c r="N63" s="71">
        <f t="shared" si="3"/>
        <v>2705</v>
      </c>
    </row>
    <row r="64" spans="1:14">
      <c r="A64" s="48">
        <v>62</v>
      </c>
      <c r="B64" s="62" t="s">
        <v>153</v>
      </c>
      <c r="C64" s="49">
        <v>2723</v>
      </c>
      <c r="D64" s="49">
        <v>2519</v>
      </c>
      <c r="E64" s="49">
        <v>2997</v>
      </c>
      <c r="F64" s="49"/>
      <c r="G64" s="49"/>
      <c r="H64" s="49"/>
      <c r="I64" s="63"/>
      <c r="J64" s="73">
        <f t="shared" si="0"/>
        <v>6.3645410331325644E-4</v>
      </c>
      <c r="K64" s="73">
        <f t="shared" si="1"/>
        <v>0.10062431142122659</v>
      </c>
      <c r="L64" s="70">
        <f t="shared" si="2"/>
        <v>274</v>
      </c>
      <c r="M64" s="74">
        <f t="shared" si="4"/>
        <v>1.0980819634026113E-3</v>
      </c>
      <c r="N64" s="71">
        <f t="shared" si="3"/>
        <v>478</v>
      </c>
    </row>
    <row r="65" spans="1:14">
      <c r="A65" s="48">
        <v>63</v>
      </c>
      <c r="B65" s="62" t="s">
        <v>154</v>
      </c>
      <c r="C65" s="49">
        <v>36793</v>
      </c>
      <c r="D65" s="49">
        <v>34623</v>
      </c>
      <c r="E65" s="49">
        <v>37334</v>
      </c>
      <c r="F65" s="49"/>
      <c r="G65" s="49"/>
      <c r="H65" s="49"/>
      <c r="I65" s="63"/>
      <c r="J65" s="73">
        <f t="shared" si="0"/>
        <v>7.928387551917623E-3</v>
      </c>
      <c r="K65" s="73">
        <f t="shared" si="1"/>
        <v>1.4703883890957519E-2</v>
      </c>
      <c r="L65" s="70">
        <f t="shared" si="2"/>
        <v>541</v>
      </c>
      <c r="M65" s="74">
        <f t="shared" si="4"/>
        <v>2.1681107379591708E-3</v>
      </c>
      <c r="N65" s="71">
        <f t="shared" si="3"/>
        <v>2711</v>
      </c>
    </row>
    <row r="66" spans="1:14">
      <c r="A66" s="48">
        <v>64</v>
      </c>
      <c r="B66" s="62" t="s">
        <v>155</v>
      </c>
      <c r="C66" s="49">
        <v>20282</v>
      </c>
      <c r="D66" s="49">
        <v>21146</v>
      </c>
      <c r="E66" s="49">
        <v>22227</v>
      </c>
      <c r="F66" s="49"/>
      <c r="G66" s="49"/>
      <c r="H66" s="49"/>
      <c r="I66" s="63"/>
      <c r="J66" s="73">
        <f t="shared" si="0"/>
        <v>4.7202086601080256E-3</v>
      </c>
      <c r="K66" s="73">
        <f t="shared" si="1"/>
        <v>9.5897840449659794E-2</v>
      </c>
      <c r="L66" s="70">
        <f t="shared" si="2"/>
        <v>1945</v>
      </c>
      <c r="M66" s="74">
        <f t="shared" si="4"/>
        <v>7.7947789007959088E-3</v>
      </c>
      <c r="N66" s="71">
        <f t="shared" si="3"/>
        <v>1081</v>
      </c>
    </row>
    <row r="67" spans="1:14">
      <c r="A67" s="48">
        <v>65</v>
      </c>
      <c r="B67" s="62" t="s">
        <v>156</v>
      </c>
      <c r="C67" s="49">
        <v>21837</v>
      </c>
      <c r="D67" s="49">
        <v>21679</v>
      </c>
      <c r="E67" s="49">
        <v>22997</v>
      </c>
      <c r="F67" s="49"/>
      <c r="G67" s="49"/>
      <c r="H67" s="49"/>
      <c r="I67" s="63"/>
      <c r="J67" s="73">
        <f t="shared" ref="J67:J84" si="5">E67/$E$84</f>
        <v>4.8837287333650184E-3</v>
      </c>
      <c r="K67" s="73">
        <f t="shared" ref="K67:K84" si="6">(E67-C67)/C67</f>
        <v>5.3120849933598939E-2</v>
      </c>
      <c r="L67" s="70">
        <f t="shared" ref="L67:L84" si="7">E67-C67</f>
        <v>1160</v>
      </c>
      <c r="M67" s="74">
        <f t="shared" si="4"/>
        <v>4.6488141516314932E-3</v>
      </c>
      <c r="N67" s="71">
        <f t="shared" ref="N67:N84" si="8">E67-D67</f>
        <v>1318</v>
      </c>
    </row>
    <row r="68" spans="1:14">
      <c r="A68" s="48">
        <v>66</v>
      </c>
      <c r="B68" s="62" t="s">
        <v>157</v>
      </c>
      <c r="C68" s="49">
        <v>9841</v>
      </c>
      <c r="D68" s="49">
        <v>9819</v>
      </c>
      <c r="E68" s="49">
        <v>11025</v>
      </c>
      <c r="F68" s="49"/>
      <c r="G68" s="49"/>
      <c r="H68" s="49"/>
      <c r="I68" s="63"/>
      <c r="J68" s="73">
        <f t="shared" si="5"/>
        <v>2.3413101398160334E-3</v>
      </c>
      <c r="K68" s="73">
        <f t="shared" si="6"/>
        <v>0.12031297632354436</v>
      </c>
      <c r="L68" s="70">
        <f t="shared" si="7"/>
        <v>1184</v>
      </c>
      <c r="M68" s="74">
        <f t="shared" ref="M68:M84" si="9">L68/$L$84</f>
        <v>4.7449965133893861E-3</v>
      </c>
      <c r="N68" s="71">
        <f t="shared" si="8"/>
        <v>1206</v>
      </c>
    </row>
    <row r="69" spans="1:14">
      <c r="A69" s="48">
        <v>67</v>
      </c>
      <c r="B69" s="62" t="s">
        <v>158</v>
      </c>
      <c r="C69" s="49">
        <v>21909</v>
      </c>
      <c r="D69" s="49">
        <v>22371</v>
      </c>
      <c r="E69" s="49">
        <v>23764</v>
      </c>
      <c r="F69" s="49"/>
      <c r="G69" s="49"/>
      <c r="H69" s="49"/>
      <c r="I69" s="63"/>
      <c r="J69" s="73">
        <f t="shared" si="5"/>
        <v>5.0466117154275032E-3</v>
      </c>
      <c r="K69" s="73">
        <f t="shared" si="6"/>
        <v>8.4668401113697569E-2</v>
      </c>
      <c r="L69" s="70">
        <f t="shared" si="7"/>
        <v>1855</v>
      </c>
      <c r="M69" s="74">
        <f t="shared" si="9"/>
        <v>7.4340950442038107E-3</v>
      </c>
      <c r="N69" s="71">
        <f t="shared" si="8"/>
        <v>1393</v>
      </c>
    </row>
    <row r="70" spans="1:14">
      <c r="A70" s="48">
        <v>68</v>
      </c>
      <c r="B70" s="62" t="s">
        <v>159</v>
      </c>
      <c r="C70" s="49">
        <v>11710</v>
      </c>
      <c r="D70" s="49">
        <v>11915</v>
      </c>
      <c r="E70" s="49">
        <v>12710</v>
      </c>
      <c r="F70" s="49"/>
      <c r="G70" s="49"/>
      <c r="H70" s="49"/>
      <c r="I70" s="63"/>
      <c r="J70" s="73">
        <f t="shared" si="5"/>
        <v>2.6991430273978945E-3</v>
      </c>
      <c r="K70" s="73">
        <f t="shared" si="6"/>
        <v>8.5397096498719044E-2</v>
      </c>
      <c r="L70" s="70">
        <f t="shared" si="7"/>
        <v>1000</v>
      </c>
      <c r="M70" s="74">
        <f t="shared" si="9"/>
        <v>4.0075984065788732E-3</v>
      </c>
      <c r="N70" s="71">
        <f t="shared" si="8"/>
        <v>795</v>
      </c>
    </row>
    <row r="71" spans="1:14">
      <c r="A71" s="48">
        <v>69</v>
      </c>
      <c r="B71" s="62" t="s">
        <v>160</v>
      </c>
      <c r="C71" s="49">
        <v>2413</v>
      </c>
      <c r="D71" s="49">
        <v>2274</v>
      </c>
      <c r="E71" s="49">
        <v>2519</v>
      </c>
      <c r="F71" s="49"/>
      <c r="G71" s="49"/>
      <c r="H71" s="49"/>
      <c r="I71" s="63"/>
      <c r="J71" s="73">
        <f t="shared" si="5"/>
        <v>5.3494423965501933E-4</v>
      </c>
      <c r="K71" s="73">
        <f t="shared" si="6"/>
        <v>4.3928719436386245E-2</v>
      </c>
      <c r="L71" s="70">
        <f t="shared" si="7"/>
        <v>106</v>
      </c>
      <c r="M71" s="74">
        <f t="shared" si="9"/>
        <v>4.248054310973606E-4</v>
      </c>
      <c r="N71" s="71">
        <f t="shared" si="8"/>
        <v>245</v>
      </c>
    </row>
    <row r="72" spans="1:14">
      <c r="A72" s="48">
        <v>70</v>
      </c>
      <c r="B72" s="62" t="s">
        <v>161</v>
      </c>
      <c r="C72" s="49">
        <v>13035</v>
      </c>
      <c r="D72" s="49">
        <v>13335</v>
      </c>
      <c r="E72" s="49">
        <v>14039</v>
      </c>
      <c r="F72" s="49"/>
      <c r="G72" s="49"/>
      <c r="H72" s="49"/>
      <c r="I72" s="63"/>
      <c r="J72" s="73">
        <f t="shared" si="5"/>
        <v>2.981374426564834E-3</v>
      </c>
      <c r="K72" s="73">
        <f t="shared" si="6"/>
        <v>7.7023398542385879E-2</v>
      </c>
      <c r="L72" s="70">
        <f t="shared" si="7"/>
        <v>1004</v>
      </c>
      <c r="M72" s="74">
        <f t="shared" si="9"/>
        <v>4.023628800205189E-3</v>
      </c>
      <c r="N72" s="71">
        <f t="shared" si="8"/>
        <v>704</v>
      </c>
    </row>
    <row r="73" spans="1:14">
      <c r="A73" s="48">
        <v>71</v>
      </c>
      <c r="B73" s="62" t="s">
        <v>162</v>
      </c>
      <c r="C73" s="49">
        <v>8559</v>
      </c>
      <c r="D73" s="49">
        <v>8839</v>
      </c>
      <c r="E73" s="49">
        <v>9721</v>
      </c>
      <c r="F73" s="49"/>
      <c r="G73" s="49"/>
      <c r="H73" s="49"/>
      <c r="I73" s="63"/>
      <c r="J73" s="73">
        <f t="shared" si="5"/>
        <v>2.0643878339366589E-3</v>
      </c>
      <c r="K73" s="73">
        <f t="shared" si="6"/>
        <v>0.13576352377614206</v>
      </c>
      <c r="L73" s="70">
        <f t="shared" si="7"/>
        <v>1162</v>
      </c>
      <c r="M73" s="74">
        <f t="shared" si="9"/>
        <v>4.6568293484446511E-3</v>
      </c>
      <c r="N73" s="71">
        <f t="shared" si="8"/>
        <v>882</v>
      </c>
    </row>
    <row r="74" spans="1:14">
      <c r="A74" s="48">
        <v>72</v>
      </c>
      <c r="B74" s="62" t="s">
        <v>163</v>
      </c>
      <c r="C74" s="49">
        <v>16437</v>
      </c>
      <c r="D74" s="49">
        <v>18378</v>
      </c>
      <c r="E74" s="49">
        <v>18871</v>
      </c>
      <c r="F74" s="49"/>
      <c r="G74" s="49"/>
      <c r="H74" s="49"/>
      <c r="I74" s="63"/>
      <c r="J74" s="73">
        <f t="shared" si="5"/>
        <v>4.0075159771853393E-3</v>
      </c>
      <c r="K74" s="73">
        <f t="shared" si="6"/>
        <v>0.14808054997870657</v>
      </c>
      <c r="L74" s="70">
        <f t="shared" si="7"/>
        <v>2434</v>
      </c>
      <c r="M74" s="74">
        <f t="shared" si="9"/>
        <v>9.7544945216129775E-3</v>
      </c>
      <c r="N74" s="71">
        <f t="shared" si="8"/>
        <v>493</v>
      </c>
    </row>
    <row r="75" spans="1:14">
      <c r="A75" s="48">
        <v>73</v>
      </c>
      <c r="B75" s="62" t="s">
        <v>164</v>
      </c>
      <c r="C75" s="49">
        <v>9050</v>
      </c>
      <c r="D75" s="49">
        <v>8507</v>
      </c>
      <c r="E75" s="49">
        <v>9170</v>
      </c>
      <c r="F75" s="49"/>
      <c r="G75" s="49"/>
      <c r="H75" s="49"/>
      <c r="I75" s="63"/>
      <c r="J75" s="73">
        <f t="shared" si="5"/>
        <v>1.9473754178787326E-3</v>
      </c>
      <c r="K75" s="73">
        <f t="shared" si="6"/>
        <v>1.3259668508287293E-2</v>
      </c>
      <c r="L75" s="70">
        <f t="shared" si="7"/>
        <v>120</v>
      </c>
      <c r="M75" s="74">
        <f t="shared" si="9"/>
        <v>4.8091180878946481E-4</v>
      </c>
      <c r="N75" s="71">
        <f t="shared" si="8"/>
        <v>663</v>
      </c>
    </row>
    <row r="76" spans="1:14">
      <c r="A76" s="48">
        <v>74</v>
      </c>
      <c r="B76" s="62" t="s">
        <v>165</v>
      </c>
      <c r="C76" s="49">
        <v>8892</v>
      </c>
      <c r="D76" s="49">
        <v>9046</v>
      </c>
      <c r="E76" s="49">
        <v>9552</v>
      </c>
      <c r="F76" s="49"/>
      <c r="G76" s="49"/>
      <c r="H76" s="49"/>
      <c r="I76" s="63"/>
      <c r="J76" s="73">
        <f t="shared" si="5"/>
        <v>2.0284983633127212E-3</v>
      </c>
      <c r="K76" s="73">
        <f t="shared" si="6"/>
        <v>7.4224021592442652E-2</v>
      </c>
      <c r="L76" s="70">
        <f t="shared" si="7"/>
        <v>660</v>
      </c>
      <c r="M76" s="74">
        <f t="shared" si="9"/>
        <v>2.6450149483420566E-3</v>
      </c>
      <c r="N76" s="71">
        <f t="shared" si="8"/>
        <v>506</v>
      </c>
    </row>
    <row r="77" spans="1:14">
      <c r="A77" s="48">
        <v>75</v>
      </c>
      <c r="B77" s="62" t="s">
        <v>166</v>
      </c>
      <c r="C77" s="49">
        <v>2938</v>
      </c>
      <c r="D77" s="49">
        <v>2597</v>
      </c>
      <c r="E77" s="49">
        <v>2988</v>
      </c>
      <c r="F77" s="49"/>
      <c r="G77" s="49"/>
      <c r="H77" s="49"/>
      <c r="I77" s="63"/>
      <c r="J77" s="73">
        <f t="shared" si="5"/>
        <v>6.3454282972973315E-4</v>
      </c>
      <c r="K77" s="73">
        <f t="shared" si="6"/>
        <v>1.7018379850238258E-2</v>
      </c>
      <c r="L77" s="70">
        <f t="shared" si="7"/>
        <v>50</v>
      </c>
      <c r="M77" s="74">
        <f t="shared" si="9"/>
        <v>2.0037992032894368E-4</v>
      </c>
      <c r="N77" s="71">
        <f t="shared" si="8"/>
        <v>391</v>
      </c>
    </row>
    <row r="78" spans="1:14">
      <c r="A78" s="48">
        <v>76</v>
      </c>
      <c r="B78" s="62" t="s">
        <v>167</v>
      </c>
      <c r="C78" s="49">
        <v>4464</v>
      </c>
      <c r="D78" s="49">
        <v>4118</v>
      </c>
      <c r="E78" s="49">
        <v>4659</v>
      </c>
      <c r="F78" s="49"/>
      <c r="G78" s="49"/>
      <c r="H78" s="49"/>
      <c r="I78" s="63"/>
      <c r="J78" s="73">
        <f t="shared" si="5"/>
        <v>9.8940262507055793E-4</v>
      </c>
      <c r="K78" s="73">
        <f t="shared" si="6"/>
        <v>4.3682795698924734E-2</v>
      </c>
      <c r="L78" s="70">
        <f t="shared" si="7"/>
        <v>195</v>
      </c>
      <c r="M78" s="74">
        <f t="shared" si="9"/>
        <v>7.8148168928288033E-4</v>
      </c>
      <c r="N78" s="71">
        <f t="shared" si="8"/>
        <v>541</v>
      </c>
    </row>
    <row r="79" spans="1:14">
      <c r="A79" s="48">
        <v>77</v>
      </c>
      <c r="B79" s="62" t="s">
        <v>168</v>
      </c>
      <c r="C79" s="49">
        <v>14767</v>
      </c>
      <c r="D79" s="49">
        <v>15364</v>
      </c>
      <c r="E79" s="49">
        <v>16258</v>
      </c>
      <c r="F79" s="49"/>
      <c r="G79" s="49"/>
      <c r="H79" s="49"/>
      <c r="I79" s="63"/>
      <c r="J79" s="73">
        <f t="shared" si="5"/>
        <v>3.4526095467690768E-3</v>
      </c>
      <c r="K79" s="73">
        <f t="shared" si="6"/>
        <v>0.10096837543170584</v>
      </c>
      <c r="L79" s="70">
        <f t="shared" si="7"/>
        <v>1491</v>
      </c>
      <c r="M79" s="74">
        <f t="shared" si="9"/>
        <v>5.9753292242091006E-3</v>
      </c>
      <c r="N79" s="71">
        <f t="shared" si="8"/>
        <v>894</v>
      </c>
    </row>
    <row r="80" spans="1:14">
      <c r="A80" s="48">
        <v>78</v>
      </c>
      <c r="B80" s="62" t="s">
        <v>169</v>
      </c>
      <c r="C80" s="49">
        <v>10277</v>
      </c>
      <c r="D80" s="49">
        <v>9424</v>
      </c>
      <c r="E80" s="49">
        <v>10471</v>
      </c>
      <c r="F80" s="49"/>
      <c r="G80" s="49"/>
      <c r="H80" s="49"/>
      <c r="I80" s="63"/>
      <c r="J80" s="73">
        <f t="shared" si="5"/>
        <v>2.2236606325635997E-3</v>
      </c>
      <c r="K80" s="73">
        <f t="shared" si="6"/>
        <v>1.8877104213291817E-2</v>
      </c>
      <c r="L80" s="70">
        <f t="shared" si="7"/>
        <v>194</v>
      </c>
      <c r="M80" s="74">
        <f t="shared" si="9"/>
        <v>7.774740908763015E-4</v>
      </c>
      <c r="N80" s="71">
        <f t="shared" si="8"/>
        <v>1047</v>
      </c>
    </row>
    <row r="81" spans="1:14">
      <c r="A81" s="48">
        <v>79</v>
      </c>
      <c r="B81" s="62" t="s">
        <v>170</v>
      </c>
      <c r="C81" s="49">
        <v>4633</v>
      </c>
      <c r="D81" s="49">
        <v>3969</v>
      </c>
      <c r="E81" s="49">
        <v>4877</v>
      </c>
      <c r="F81" s="49"/>
      <c r="G81" s="49"/>
      <c r="H81" s="49"/>
      <c r="I81" s="63"/>
      <c r="J81" s="73">
        <f t="shared" si="5"/>
        <v>1.035697918538122E-3</v>
      </c>
      <c r="K81" s="73">
        <f t="shared" si="6"/>
        <v>5.2665659399956828E-2</v>
      </c>
      <c r="L81" s="70">
        <f t="shared" si="7"/>
        <v>244</v>
      </c>
      <c r="M81" s="74">
        <f t="shared" si="9"/>
        <v>9.7785401120524507E-4</v>
      </c>
      <c r="N81" s="71">
        <f t="shared" si="8"/>
        <v>908</v>
      </c>
    </row>
    <row r="82" spans="1:14">
      <c r="A82" s="48">
        <v>80</v>
      </c>
      <c r="B82" s="62" t="s">
        <v>171</v>
      </c>
      <c r="C82" s="49">
        <v>12270</v>
      </c>
      <c r="D82" s="49">
        <v>12777</v>
      </c>
      <c r="E82" s="49">
        <v>13529</v>
      </c>
      <c r="F82" s="49"/>
      <c r="G82" s="49"/>
      <c r="H82" s="49"/>
      <c r="I82" s="63"/>
      <c r="J82" s="73">
        <f t="shared" si="5"/>
        <v>2.8730689234985141E-3</v>
      </c>
      <c r="K82" s="73">
        <f t="shared" si="6"/>
        <v>0.10260798696006521</v>
      </c>
      <c r="L82" s="70">
        <f t="shared" si="7"/>
        <v>1259</v>
      </c>
      <c r="M82" s="74">
        <f t="shared" si="9"/>
        <v>5.0455663938828018E-3</v>
      </c>
      <c r="N82" s="71">
        <f t="shared" si="8"/>
        <v>752</v>
      </c>
    </row>
    <row r="83" spans="1:14">
      <c r="A83" s="48">
        <v>81</v>
      </c>
      <c r="B83" s="62" t="s">
        <v>172</v>
      </c>
      <c r="C83" s="49">
        <v>24468</v>
      </c>
      <c r="D83" s="49">
        <v>24864</v>
      </c>
      <c r="E83" s="49">
        <v>26195</v>
      </c>
      <c r="F83" s="49"/>
      <c r="G83" s="49"/>
      <c r="H83" s="49"/>
      <c r="I83" s="63"/>
      <c r="J83" s="73">
        <f t="shared" si="5"/>
        <v>5.5628679467102943E-3</v>
      </c>
      <c r="K83" s="73">
        <f t="shared" si="6"/>
        <v>7.0581984632990022E-2</v>
      </c>
      <c r="L83" s="70">
        <f t="shared" si="7"/>
        <v>1727</v>
      </c>
      <c r="M83" s="74">
        <f t="shared" si="9"/>
        <v>6.9211224481617144E-3</v>
      </c>
      <c r="N83" s="71">
        <f t="shared" si="8"/>
        <v>1331</v>
      </c>
    </row>
    <row r="84" spans="1:14" s="82" customFormat="1">
      <c r="A84" s="154" t="s">
        <v>173</v>
      </c>
      <c r="B84" s="154"/>
      <c r="C84" s="50">
        <v>4459376</v>
      </c>
      <c r="D84" s="50">
        <v>4524861</v>
      </c>
      <c r="E84" s="50">
        <v>4708902</v>
      </c>
      <c r="F84" s="37"/>
      <c r="G84" s="37"/>
      <c r="H84" s="37"/>
      <c r="I84" s="85"/>
      <c r="J84" s="42">
        <f t="shared" si="5"/>
        <v>1</v>
      </c>
      <c r="K84" s="42">
        <f t="shared" si="6"/>
        <v>5.5955362364599893E-2</v>
      </c>
      <c r="L84" s="37">
        <f t="shared" si="7"/>
        <v>249526</v>
      </c>
      <c r="M84" s="43">
        <f t="shared" si="9"/>
        <v>1</v>
      </c>
      <c r="N84" s="37">
        <f t="shared" si="8"/>
        <v>184041</v>
      </c>
    </row>
    <row r="85" spans="1:14">
      <c r="F85" s="99"/>
      <c r="G85" s="99"/>
      <c r="H85" s="99"/>
      <c r="I85" s="46"/>
      <c r="M85" s="8"/>
    </row>
    <row r="86" spans="1:14">
      <c r="F86" s="112"/>
      <c r="G86" s="112"/>
      <c r="I86" s="15"/>
      <c r="M86" s="8"/>
    </row>
    <row r="87" spans="1:14">
      <c r="F87" s="112"/>
      <c r="G87" s="112"/>
      <c r="M87" s="8"/>
    </row>
    <row r="88" spans="1:14">
      <c r="M88" s="8"/>
    </row>
    <row r="89" spans="1:14">
      <c r="M89" s="8"/>
    </row>
    <row r="90" spans="1:14">
      <c r="M90" s="8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80" zoomScaleNormal="80" workbookViewId="0">
      <pane ySplit="2" topLeftCell="A3" activePane="bottomLeft" state="frozen"/>
      <selection pane="bottomLeft" activeCell="J84" sqref="J84"/>
    </sheetView>
  </sheetViews>
  <sheetFormatPr defaultColWidth="8.88671875" defaultRowHeight="14.4"/>
  <cols>
    <col min="1" max="1" width="18.33203125" style="3" bestFit="1" customWidth="1"/>
    <col min="2" max="2" width="12" style="3" customWidth="1"/>
    <col min="3" max="3" width="12" style="3" bestFit="1" customWidth="1"/>
    <col min="4" max="7" width="12" style="3" customWidth="1"/>
    <col min="8" max="8" width="22.44140625" style="3" customWidth="1"/>
    <col min="9" max="9" width="26.44140625" style="3" customWidth="1"/>
    <col min="10" max="10" width="27.44140625" style="3" customWidth="1"/>
    <col min="11" max="11" width="13.33203125" style="3" customWidth="1"/>
    <col min="12" max="12" width="14.109375" style="3" customWidth="1"/>
    <col min="13" max="16384" width="8.88671875" style="3"/>
  </cols>
  <sheetData>
    <row r="1" spans="1:12" ht="15" thickBot="1">
      <c r="B1" s="151" t="s">
        <v>274</v>
      </c>
      <c r="C1" s="151"/>
      <c r="D1" s="152"/>
      <c r="E1" s="153" t="s">
        <v>273</v>
      </c>
      <c r="F1" s="151"/>
      <c r="G1" s="152"/>
    </row>
    <row r="2" spans="1:12" ht="43.2">
      <c r="A2" s="66" t="s">
        <v>174</v>
      </c>
      <c r="B2" s="66">
        <v>43739</v>
      </c>
      <c r="C2" s="66">
        <v>44075</v>
      </c>
      <c r="D2" s="66">
        <v>44105</v>
      </c>
      <c r="E2" s="66">
        <v>43739</v>
      </c>
      <c r="F2" s="66">
        <v>44075</v>
      </c>
      <c r="G2" s="66">
        <v>44105</v>
      </c>
      <c r="H2" s="65" t="s">
        <v>295</v>
      </c>
      <c r="I2" s="1" t="s">
        <v>298</v>
      </c>
      <c r="J2" s="1" t="s">
        <v>299</v>
      </c>
      <c r="K2" s="65" t="s">
        <v>255</v>
      </c>
      <c r="L2" s="65" t="s">
        <v>275</v>
      </c>
    </row>
    <row r="3" spans="1:12">
      <c r="A3" s="27" t="s">
        <v>175</v>
      </c>
      <c r="B3" s="61">
        <v>3284</v>
      </c>
      <c r="C3" s="70">
        <v>2294</v>
      </c>
      <c r="D3" s="18">
        <v>2123</v>
      </c>
      <c r="E3" s="18">
        <v>3423.5902841299699</v>
      </c>
      <c r="F3" s="18">
        <v>2407.4844543443301</v>
      </c>
      <c r="G3" s="18">
        <v>2224.4232930110002</v>
      </c>
      <c r="H3" s="74">
        <f>D3/$D$84</f>
        <v>2.7766152236463511E-2</v>
      </c>
      <c r="I3" s="74">
        <f t="shared" ref="I3:I66" si="0">(D3-B3)/B3</f>
        <v>-0.35353227771010964</v>
      </c>
      <c r="J3" s="70">
        <f t="shared" ref="J3:J66" si="1">D3-B3</f>
        <v>-1161</v>
      </c>
      <c r="K3" s="70">
        <f>D3-C3</f>
        <v>-171</v>
      </c>
      <c r="L3" s="70">
        <f>G3-F3</f>
        <v>-183.06116133332989</v>
      </c>
    </row>
    <row r="4" spans="1:12">
      <c r="A4" s="27" t="s">
        <v>176</v>
      </c>
      <c r="B4" s="61">
        <v>414</v>
      </c>
      <c r="C4" s="70">
        <v>286</v>
      </c>
      <c r="D4" s="18">
        <v>251</v>
      </c>
      <c r="E4" s="18">
        <v>514.91874942882998</v>
      </c>
      <c r="F4" s="18">
        <v>354.19838733818102</v>
      </c>
      <c r="G4" s="18">
        <v>325.72730760749198</v>
      </c>
      <c r="H4" s="74">
        <f t="shared" ref="H4:H67" si="2">D4/$D$84</f>
        <v>3.2827622286162698E-3</v>
      </c>
      <c r="I4" s="74">
        <f t="shared" si="0"/>
        <v>-0.39371980676328505</v>
      </c>
      <c r="J4" s="70">
        <f t="shared" si="1"/>
        <v>-163</v>
      </c>
      <c r="K4" s="70">
        <f t="shared" ref="K4:K67" si="3">D4-C4</f>
        <v>-35</v>
      </c>
      <c r="L4" s="70">
        <f t="shared" ref="L4:L67" si="4">G4-F4</f>
        <v>-28.471079730689041</v>
      </c>
    </row>
    <row r="5" spans="1:12">
      <c r="A5" s="27" t="s">
        <v>177</v>
      </c>
      <c r="B5" s="61">
        <v>933</v>
      </c>
      <c r="C5" s="70">
        <v>535</v>
      </c>
      <c r="D5" s="18">
        <v>564</v>
      </c>
      <c r="E5" s="18">
        <v>1056.1871647927301</v>
      </c>
      <c r="F5" s="18">
        <v>641.36646122820298</v>
      </c>
      <c r="G5" s="18">
        <v>637.85469039077395</v>
      </c>
      <c r="H5" s="74">
        <f t="shared" si="2"/>
        <v>7.3764059639026946E-3</v>
      </c>
      <c r="I5" s="74">
        <f t="shared" si="0"/>
        <v>-0.39549839228295819</v>
      </c>
      <c r="J5" s="70">
        <f t="shared" si="1"/>
        <v>-369</v>
      </c>
      <c r="K5" s="70">
        <f t="shared" si="3"/>
        <v>29</v>
      </c>
      <c r="L5" s="70">
        <f t="shared" si="4"/>
        <v>-3.511770837429026</v>
      </c>
    </row>
    <row r="6" spans="1:12">
      <c r="A6" s="27" t="s">
        <v>178</v>
      </c>
      <c r="B6" s="61">
        <v>288</v>
      </c>
      <c r="C6" s="70">
        <v>240</v>
      </c>
      <c r="D6" s="18">
        <v>207</v>
      </c>
      <c r="E6" s="18">
        <v>284.89934758821403</v>
      </c>
      <c r="F6" s="18">
        <v>224.37473746225299</v>
      </c>
      <c r="G6" s="18">
        <v>211.57138381652101</v>
      </c>
      <c r="H6" s="74">
        <f t="shared" si="2"/>
        <v>2.7072979335600314E-3</v>
      </c>
      <c r="I6" s="74">
        <f t="shared" si="0"/>
        <v>-0.28125</v>
      </c>
      <c r="J6" s="70">
        <f t="shared" si="1"/>
        <v>-81</v>
      </c>
      <c r="K6" s="70">
        <f t="shared" si="3"/>
        <v>-33</v>
      </c>
      <c r="L6" s="70">
        <f t="shared" si="4"/>
        <v>-12.803353645731988</v>
      </c>
    </row>
    <row r="7" spans="1:12">
      <c r="A7" s="27" t="s">
        <v>179</v>
      </c>
      <c r="B7" s="61">
        <v>548</v>
      </c>
      <c r="C7" s="70">
        <v>395</v>
      </c>
      <c r="D7" s="18">
        <v>347</v>
      </c>
      <c r="E7" s="18">
        <v>658.21178233499097</v>
      </c>
      <c r="F7" s="18">
        <v>457.02614759279999</v>
      </c>
      <c r="G7" s="18">
        <v>416.09535828432001</v>
      </c>
      <c r="H7" s="74">
        <f t="shared" si="2"/>
        <v>4.5383206905571542E-3</v>
      </c>
      <c r="I7" s="74">
        <f t="shared" si="0"/>
        <v>-0.36678832116788324</v>
      </c>
      <c r="J7" s="70">
        <f t="shared" si="1"/>
        <v>-201</v>
      </c>
      <c r="K7" s="70">
        <f t="shared" si="3"/>
        <v>-48</v>
      </c>
      <c r="L7" s="70">
        <f t="shared" si="4"/>
        <v>-40.930789308479973</v>
      </c>
    </row>
    <row r="8" spans="1:12">
      <c r="A8" s="27" t="s">
        <v>180</v>
      </c>
      <c r="B8" s="61">
        <v>407</v>
      </c>
      <c r="C8" s="70">
        <v>240</v>
      </c>
      <c r="D8" s="18">
        <v>176</v>
      </c>
      <c r="E8" s="18">
        <v>473.23053555501201</v>
      </c>
      <c r="F8" s="18">
        <v>298.842273242994</v>
      </c>
      <c r="G8" s="18">
        <v>205.75443251213099</v>
      </c>
      <c r="H8" s="74">
        <f t="shared" si="2"/>
        <v>2.3018571802249544E-3</v>
      </c>
      <c r="I8" s="74">
        <f t="shared" si="0"/>
        <v>-0.56756756756756754</v>
      </c>
      <c r="J8" s="70">
        <f t="shared" si="1"/>
        <v>-231</v>
      </c>
      <c r="K8" s="70">
        <f t="shared" si="3"/>
        <v>-64</v>
      </c>
      <c r="L8" s="70">
        <f t="shared" si="4"/>
        <v>-93.087840730863007</v>
      </c>
    </row>
    <row r="9" spans="1:12">
      <c r="A9" s="27" t="s">
        <v>181</v>
      </c>
      <c r="B9" s="61">
        <v>11690</v>
      </c>
      <c r="C9" s="70">
        <v>6503</v>
      </c>
      <c r="D9" s="18">
        <v>5827</v>
      </c>
      <c r="E9" s="18">
        <v>12459.568622467999</v>
      </c>
      <c r="F9" s="18">
        <v>6851.1191543118402</v>
      </c>
      <c r="G9" s="18">
        <v>6257.46736266878</v>
      </c>
      <c r="H9" s="74">
        <f t="shared" si="2"/>
        <v>7.6209782893015957E-2</v>
      </c>
      <c r="I9" s="74">
        <f t="shared" si="0"/>
        <v>-0.50153977758768176</v>
      </c>
      <c r="J9" s="70">
        <f t="shared" si="1"/>
        <v>-5863</v>
      </c>
      <c r="K9" s="70">
        <f t="shared" si="3"/>
        <v>-676</v>
      </c>
      <c r="L9" s="70">
        <f t="shared" si="4"/>
        <v>-593.65179164306028</v>
      </c>
    </row>
    <row r="10" spans="1:12">
      <c r="A10" s="27" t="s">
        <v>182</v>
      </c>
      <c r="B10" s="61">
        <v>8789</v>
      </c>
      <c r="C10" s="70">
        <v>3147</v>
      </c>
      <c r="D10" s="18">
        <v>4843</v>
      </c>
      <c r="E10" s="18">
        <v>6924.52190201352</v>
      </c>
      <c r="F10" s="18">
        <v>4276.2790595787201</v>
      </c>
      <c r="G10" s="18">
        <v>3860.2255410908901</v>
      </c>
      <c r="H10" s="74">
        <f t="shared" si="2"/>
        <v>6.3340308658121888E-2</v>
      </c>
      <c r="I10" s="74">
        <f t="shared" si="0"/>
        <v>-0.44897030378882696</v>
      </c>
      <c r="J10" s="70">
        <f t="shared" si="1"/>
        <v>-3946</v>
      </c>
      <c r="K10" s="70">
        <f t="shared" si="3"/>
        <v>1696</v>
      </c>
      <c r="L10" s="70">
        <f t="shared" si="4"/>
        <v>-416.05351848782993</v>
      </c>
    </row>
    <row r="11" spans="1:12">
      <c r="A11" s="27" t="s">
        <v>183</v>
      </c>
      <c r="B11" s="61">
        <v>311</v>
      </c>
      <c r="C11" s="70">
        <v>57</v>
      </c>
      <c r="D11" s="18">
        <v>46</v>
      </c>
      <c r="E11" s="18">
        <v>339.85029725256601</v>
      </c>
      <c r="F11" s="18">
        <v>95.904140991445999</v>
      </c>
      <c r="G11" s="18">
        <v>88.993977879166295</v>
      </c>
      <c r="H11" s="74">
        <f t="shared" si="2"/>
        <v>6.0162176301334033E-4</v>
      </c>
      <c r="I11" s="74">
        <f t="shared" si="0"/>
        <v>-0.85209003215434087</v>
      </c>
      <c r="J11" s="70">
        <f t="shared" si="1"/>
        <v>-265</v>
      </c>
      <c r="K11" s="70">
        <f t="shared" si="3"/>
        <v>-11</v>
      </c>
      <c r="L11" s="70">
        <f t="shared" si="4"/>
        <v>-6.9101631122797045</v>
      </c>
    </row>
    <row r="12" spans="1:12">
      <c r="A12" s="27" t="s">
        <v>184</v>
      </c>
      <c r="B12" s="61">
        <v>317</v>
      </c>
      <c r="C12" s="70">
        <v>606</v>
      </c>
      <c r="D12" s="18">
        <v>175</v>
      </c>
      <c r="E12" s="18">
        <v>402.840662686001</v>
      </c>
      <c r="F12" s="18">
        <v>617.69630566121305</v>
      </c>
      <c r="G12" s="18">
        <v>225.180052939538</v>
      </c>
      <c r="H12" s="74">
        <f t="shared" si="2"/>
        <v>2.2887784462464035E-3</v>
      </c>
      <c r="I12" s="74">
        <f t="shared" si="0"/>
        <v>-0.44794952681388012</v>
      </c>
      <c r="J12" s="70">
        <f t="shared" si="1"/>
        <v>-142</v>
      </c>
      <c r="K12" s="70">
        <f t="shared" si="3"/>
        <v>-431</v>
      </c>
      <c r="L12" s="70">
        <f t="shared" si="4"/>
        <v>-392.51625272167507</v>
      </c>
    </row>
    <row r="13" spans="1:12">
      <c r="A13" s="27" t="s">
        <v>185</v>
      </c>
      <c r="B13" s="61">
        <v>2341</v>
      </c>
      <c r="C13" s="70">
        <v>997</v>
      </c>
      <c r="D13" s="18">
        <v>1041</v>
      </c>
      <c r="E13" s="18">
        <v>2075.7016426735299</v>
      </c>
      <c r="F13" s="18">
        <v>1156.2565324669299</v>
      </c>
      <c r="G13" s="18">
        <v>924.05296089170497</v>
      </c>
      <c r="H13" s="74">
        <f t="shared" si="2"/>
        <v>1.3614962071671462E-2</v>
      </c>
      <c r="I13" s="74">
        <f t="shared" si="0"/>
        <v>-0.55531824006834685</v>
      </c>
      <c r="J13" s="70">
        <f t="shared" si="1"/>
        <v>-1300</v>
      </c>
      <c r="K13" s="70">
        <f t="shared" si="3"/>
        <v>44</v>
      </c>
      <c r="L13" s="70">
        <f t="shared" si="4"/>
        <v>-232.20357157522494</v>
      </c>
    </row>
    <row r="14" spans="1:12">
      <c r="A14" s="27" t="s">
        <v>186</v>
      </c>
      <c r="B14" s="61">
        <v>1959</v>
      </c>
      <c r="C14" s="70">
        <v>976</v>
      </c>
      <c r="D14" s="18">
        <v>927</v>
      </c>
      <c r="E14" s="18">
        <v>1936.06564566014</v>
      </c>
      <c r="F14" s="18">
        <v>1073.4459169358399</v>
      </c>
      <c r="G14" s="18">
        <v>924.19248562097596</v>
      </c>
      <c r="H14" s="74">
        <f t="shared" si="2"/>
        <v>1.2123986398116663E-2</v>
      </c>
      <c r="I14" s="74">
        <f t="shared" si="0"/>
        <v>-0.52679938744257271</v>
      </c>
      <c r="J14" s="70">
        <f t="shared" si="1"/>
        <v>-1032</v>
      </c>
      <c r="K14" s="70">
        <f t="shared" si="3"/>
        <v>-49</v>
      </c>
      <c r="L14" s="70">
        <f t="shared" si="4"/>
        <v>-149.25343131486397</v>
      </c>
    </row>
    <row r="15" spans="1:12">
      <c r="A15" s="27" t="s">
        <v>187</v>
      </c>
      <c r="B15" s="61">
        <v>327</v>
      </c>
      <c r="C15" s="70">
        <v>136</v>
      </c>
      <c r="D15" s="18">
        <v>133</v>
      </c>
      <c r="E15" s="18">
        <v>357.57981911467999</v>
      </c>
      <c r="F15" s="18">
        <v>155.385595256193</v>
      </c>
      <c r="G15" s="18">
        <v>148.40865234885101</v>
      </c>
      <c r="H15" s="74">
        <f t="shared" si="2"/>
        <v>1.7394716191472665E-3</v>
      </c>
      <c r="I15" s="74">
        <f t="shared" si="0"/>
        <v>-0.59327217125382259</v>
      </c>
      <c r="J15" s="70">
        <f t="shared" si="1"/>
        <v>-194</v>
      </c>
      <c r="K15" s="70">
        <f t="shared" si="3"/>
        <v>-3</v>
      </c>
      <c r="L15" s="70">
        <f t="shared" si="4"/>
        <v>-6.9769429073419928</v>
      </c>
    </row>
    <row r="16" spans="1:12">
      <c r="A16" s="27" t="s">
        <v>188</v>
      </c>
      <c r="B16" s="61">
        <v>484</v>
      </c>
      <c r="C16" s="70">
        <v>439</v>
      </c>
      <c r="D16" s="18">
        <v>421</v>
      </c>
      <c r="E16" s="18">
        <v>591.83059142226</v>
      </c>
      <c r="F16" s="18">
        <v>533.18873933660802</v>
      </c>
      <c r="G16" s="18">
        <v>516.51150885812604</v>
      </c>
      <c r="H16" s="74">
        <f t="shared" si="2"/>
        <v>5.5061470049699189E-3</v>
      </c>
      <c r="I16" s="74">
        <f t="shared" si="0"/>
        <v>-0.13016528925619836</v>
      </c>
      <c r="J16" s="70">
        <f t="shared" si="1"/>
        <v>-63</v>
      </c>
      <c r="K16" s="70">
        <f t="shared" si="3"/>
        <v>-18</v>
      </c>
      <c r="L16" s="70">
        <f t="shared" si="4"/>
        <v>-16.677230478481988</v>
      </c>
    </row>
    <row r="17" spans="1:12">
      <c r="A17" s="27" t="s">
        <v>189</v>
      </c>
      <c r="B17" s="61">
        <v>249</v>
      </c>
      <c r="C17" s="70">
        <v>51</v>
      </c>
      <c r="D17" s="18">
        <v>80</v>
      </c>
      <c r="E17" s="18">
        <v>285.03119387176002</v>
      </c>
      <c r="F17" s="18">
        <v>85.7127441130433</v>
      </c>
      <c r="G17" s="18">
        <v>91.890390351967795</v>
      </c>
      <c r="H17" s="74">
        <f t="shared" si="2"/>
        <v>1.04629871828407E-3</v>
      </c>
      <c r="I17" s="74">
        <f t="shared" si="0"/>
        <v>-0.67871485943775101</v>
      </c>
      <c r="J17" s="70">
        <f t="shared" si="1"/>
        <v>-169</v>
      </c>
      <c r="K17" s="70">
        <f t="shared" si="3"/>
        <v>29</v>
      </c>
      <c r="L17" s="70">
        <f t="shared" si="4"/>
        <v>6.1776462389244955</v>
      </c>
    </row>
    <row r="18" spans="1:12">
      <c r="A18" s="27" t="s">
        <v>190</v>
      </c>
      <c r="B18" s="61">
        <v>440</v>
      </c>
      <c r="C18" s="70">
        <v>237</v>
      </c>
      <c r="D18" s="18">
        <v>210</v>
      </c>
      <c r="E18" s="18">
        <v>464.95725030557901</v>
      </c>
      <c r="F18" s="18">
        <v>252.24883101521101</v>
      </c>
      <c r="G18" s="18">
        <v>225.83293894613001</v>
      </c>
      <c r="H18" s="74">
        <f t="shared" si="2"/>
        <v>2.7465341354956838E-3</v>
      </c>
      <c r="I18" s="74">
        <f t="shared" si="0"/>
        <v>-0.52272727272727271</v>
      </c>
      <c r="J18" s="70">
        <f t="shared" si="1"/>
        <v>-230</v>
      </c>
      <c r="K18" s="70">
        <f t="shared" si="3"/>
        <v>-27</v>
      </c>
      <c r="L18" s="70">
        <f t="shared" si="4"/>
        <v>-26.415892069080996</v>
      </c>
    </row>
    <row r="19" spans="1:12">
      <c r="A19" s="27" t="s">
        <v>191</v>
      </c>
      <c r="B19" s="61">
        <v>366</v>
      </c>
      <c r="C19" s="70">
        <v>210</v>
      </c>
      <c r="D19" s="18">
        <v>185</v>
      </c>
      <c r="E19" s="18">
        <v>468.98867645729399</v>
      </c>
      <c r="F19" s="18">
        <v>275.84806310546298</v>
      </c>
      <c r="G19" s="18">
        <v>255.61193378429701</v>
      </c>
      <c r="H19" s="74">
        <f t="shared" si="2"/>
        <v>2.4195657860319121E-3</v>
      </c>
      <c r="I19" s="74">
        <f t="shared" si="0"/>
        <v>-0.49453551912568305</v>
      </c>
      <c r="J19" s="70">
        <f t="shared" si="1"/>
        <v>-181</v>
      </c>
      <c r="K19" s="70">
        <f t="shared" si="3"/>
        <v>-25</v>
      </c>
      <c r="L19" s="70">
        <f t="shared" si="4"/>
        <v>-20.236129321165976</v>
      </c>
    </row>
    <row r="20" spans="1:12">
      <c r="A20" s="27" t="s">
        <v>192</v>
      </c>
      <c r="B20" s="61">
        <v>203</v>
      </c>
      <c r="C20" s="70">
        <v>185</v>
      </c>
      <c r="D20" s="18">
        <v>191</v>
      </c>
      <c r="E20" s="18">
        <v>287.59218417551199</v>
      </c>
      <c r="F20" s="18">
        <v>279.47320123308299</v>
      </c>
      <c r="G20" s="18">
        <v>280.94480126894399</v>
      </c>
      <c r="H20" s="74">
        <f t="shared" si="2"/>
        <v>2.4980381899032175E-3</v>
      </c>
      <c r="I20" s="74">
        <f t="shared" si="0"/>
        <v>-5.9113300492610835E-2</v>
      </c>
      <c r="J20" s="70">
        <f t="shared" si="1"/>
        <v>-12</v>
      </c>
      <c r="K20" s="70">
        <f t="shared" si="3"/>
        <v>6</v>
      </c>
      <c r="L20" s="70">
        <f t="shared" si="4"/>
        <v>1.4716000358610017</v>
      </c>
    </row>
    <row r="21" spans="1:12">
      <c r="A21" s="27" t="s">
        <v>193</v>
      </c>
      <c r="B21" s="61">
        <v>508</v>
      </c>
      <c r="C21" s="70">
        <v>359</v>
      </c>
      <c r="D21" s="18">
        <v>288</v>
      </c>
      <c r="E21" s="18">
        <v>564.48345872979803</v>
      </c>
      <c r="F21" s="18">
        <v>391.40942937614199</v>
      </c>
      <c r="G21" s="18">
        <v>324.99107708357002</v>
      </c>
      <c r="H21" s="74">
        <f t="shared" si="2"/>
        <v>3.7666753858226522E-3</v>
      </c>
      <c r="I21" s="74">
        <f t="shared" si="0"/>
        <v>-0.43307086614173229</v>
      </c>
      <c r="J21" s="70">
        <f t="shared" si="1"/>
        <v>-220</v>
      </c>
      <c r="K21" s="70">
        <f t="shared" si="3"/>
        <v>-71</v>
      </c>
      <c r="L21" s="70">
        <f t="shared" si="4"/>
        <v>-66.418352292571967</v>
      </c>
    </row>
    <row r="22" spans="1:12">
      <c r="A22" s="27" t="s">
        <v>194</v>
      </c>
      <c r="B22" s="61">
        <v>279</v>
      </c>
      <c r="C22" s="70">
        <v>249</v>
      </c>
      <c r="D22" s="18">
        <v>185</v>
      </c>
      <c r="E22" s="18">
        <v>348.40066075491598</v>
      </c>
      <c r="F22" s="18">
        <v>278.92691358518698</v>
      </c>
      <c r="G22" s="18">
        <v>234.91042656755999</v>
      </c>
      <c r="H22" s="74">
        <f t="shared" si="2"/>
        <v>2.4195657860319121E-3</v>
      </c>
      <c r="I22" s="74">
        <f t="shared" si="0"/>
        <v>-0.33691756272401435</v>
      </c>
      <c r="J22" s="70">
        <f t="shared" si="1"/>
        <v>-94</v>
      </c>
      <c r="K22" s="70">
        <f t="shared" si="3"/>
        <v>-64</v>
      </c>
      <c r="L22" s="70">
        <f t="shared" si="4"/>
        <v>-44.016487017626986</v>
      </c>
    </row>
    <row r="23" spans="1:12">
      <c r="A23" s="27" t="s">
        <v>195</v>
      </c>
      <c r="B23" s="61">
        <v>6985</v>
      </c>
      <c r="C23" s="70">
        <v>3401</v>
      </c>
      <c r="D23" s="18">
        <v>2820</v>
      </c>
      <c r="E23" s="18">
        <v>7175.3093494193299</v>
      </c>
      <c r="F23" s="18">
        <v>3289.14264570347</v>
      </c>
      <c r="G23" s="18">
        <v>3036.8079638689301</v>
      </c>
      <c r="H23" s="74">
        <f t="shared" si="2"/>
        <v>3.6882029819513468E-2</v>
      </c>
      <c r="I23" s="74">
        <f t="shared" si="0"/>
        <v>-0.59627773801002149</v>
      </c>
      <c r="J23" s="70">
        <f t="shared" si="1"/>
        <v>-4165</v>
      </c>
      <c r="K23" s="70">
        <f t="shared" si="3"/>
        <v>-581</v>
      </c>
      <c r="L23" s="70">
        <f t="shared" si="4"/>
        <v>-252.33468183453988</v>
      </c>
    </row>
    <row r="24" spans="1:12">
      <c r="A24" s="27" t="s">
        <v>196</v>
      </c>
      <c r="B24" s="61">
        <v>1060</v>
      </c>
      <c r="C24" s="70">
        <v>541</v>
      </c>
      <c r="D24" s="18">
        <v>482</v>
      </c>
      <c r="E24" s="18">
        <v>984.74924430358601</v>
      </c>
      <c r="F24" s="18">
        <v>539.92573417582696</v>
      </c>
      <c r="G24" s="18">
        <v>450.58835538911097</v>
      </c>
      <c r="H24" s="74">
        <f t="shared" si="2"/>
        <v>6.3039497776615225E-3</v>
      </c>
      <c r="I24" s="74">
        <f t="shared" si="0"/>
        <v>-0.54528301886792452</v>
      </c>
      <c r="J24" s="70">
        <f t="shared" si="1"/>
        <v>-578</v>
      </c>
      <c r="K24" s="70">
        <f t="shared" si="3"/>
        <v>-59</v>
      </c>
      <c r="L24" s="70">
        <f t="shared" si="4"/>
        <v>-89.337378786715988</v>
      </c>
    </row>
    <row r="25" spans="1:12">
      <c r="A25" s="27" t="s">
        <v>197</v>
      </c>
      <c r="B25" s="61">
        <v>282</v>
      </c>
      <c r="C25" s="70">
        <v>172</v>
      </c>
      <c r="D25" s="18">
        <v>168</v>
      </c>
      <c r="E25" s="18">
        <v>294.36530263985998</v>
      </c>
      <c r="F25" s="18">
        <v>236.76764585256299</v>
      </c>
      <c r="G25" s="18">
        <v>175.38551808940301</v>
      </c>
      <c r="H25" s="74">
        <f t="shared" si="2"/>
        <v>2.1972273083965474E-3</v>
      </c>
      <c r="I25" s="74">
        <f t="shared" si="0"/>
        <v>-0.40425531914893614</v>
      </c>
      <c r="J25" s="70">
        <f t="shared" si="1"/>
        <v>-114</v>
      </c>
      <c r="K25" s="70">
        <f t="shared" si="3"/>
        <v>-4</v>
      </c>
      <c r="L25" s="70">
        <f t="shared" si="4"/>
        <v>-61.382127763159986</v>
      </c>
    </row>
    <row r="26" spans="1:12">
      <c r="A26" s="27" t="s">
        <v>198</v>
      </c>
      <c r="B26" s="61">
        <v>753</v>
      </c>
      <c r="C26" s="70">
        <v>369</v>
      </c>
      <c r="D26" s="18">
        <v>323</v>
      </c>
      <c r="E26" s="18">
        <v>918.82304007654</v>
      </c>
      <c r="F26" s="18">
        <v>488.12082493011502</v>
      </c>
      <c r="G26" s="18">
        <v>405.696177245191</v>
      </c>
      <c r="H26" s="74">
        <f t="shared" si="2"/>
        <v>4.2244310750719329E-3</v>
      </c>
      <c r="I26" s="74">
        <f t="shared" si="0"/>
        <v>-0.57104913678618863</v>
      </c>
      <c r="J26" s="70">
        <f t="shared" si="1"/>
        <v>-430</v>
      </c>
      <c r="K26" s="70">
        <f t="shared" si="3"/>
        <v>-46</v>
      </c>
      <c r="L26" s="70">
        <f t="shared" si="4"/>
        <v>-82.424647684924025</v>
      </c>
    </row>
    <row r="27" spans="1:12">
      <c r="A27" s="27" t="s">
        <v>199</v>
      </c>
      <c r="B27" s="61">
        <v>1861</v>
      </c>
      <c r="C27" s="70">
        <v>915</v>
      </c>
      <c r="D27" s="18">
        <v>798</v>
      </c>
      <c r="E27" s="18">
        <v>2012.9477405903201</v>
      </c>
      <c r="F27" s="18">
        <v>992.16621327644805</v>
      </c>
      <c r="G27" s="18">
        <v>865.57077140107594</v>
      </c>
      <c r="H27" s="74">
        <f t="shared" si="2"/>
        <v>1.04368297148836E-2</v>
      </c>
      <c r="I27" s="74">
        <f t="shared" si="0"/>
        <v>-0.57119828049435784</v>
      </c>
      <c r="J27" s="70">
        <f t="shared" si="1"/>
        <v>-1063</v>
      </c>
      <c r="K27" s="70">
        <f t="shared" si="3"/>
        <v>-117</v>
      </c>
      <c r="L27" s="70">
        <f t="shared" si="4"/>
        <v>-126.5954418753721</v>
      </c>
    </row>
    <row r="28" spans="1:12">
      <c r="A28" s="27" t="s">
        <v>112</v>
      </c>
      <c r="B28" s="61">
        <v>1552</v>
      </c>
      <c r="C28" s="70">
        <v>1121</v>
      </c>
      <c r="D28" s="18">
        <v>931</v>
      </c>
      <c r="E28" s="18">
        <v>1757.2827693676099</v>
      </c>
      <c r="F28" s="18">
        <v>1285.1711067343699</v>
      </c>
      <c r="G28" s="18">
        <v>1055.6140384565199</v>
      </c>
      <c r="H28" s="74">
        <f t="shared" si="2"/>
        <v>1.2176301334030866E-2</v>
      </c>
      <c r="I28" s="74">
        <f t="shared" si="0"/>
        <v>-0.40012886597938147</v>
      </c>
      <c r="J28" s="70">
        <f t="shared" si="1"/>
        <v>-621</v>
      </c>
      <c r="K28" s="70">
        <f t="shared" si="3"/>
        <v>-190</v>
      </c>
      <c r="L28" s="70">
        <f t="shared" si="4"/>
        <v>-229.55706827785002</v>
      </c>
    </row>
    <row r="29" spans="1:12">
      <c r="A29" s="27" t="s">
        <v>200</v>
      </c>
      <c r="B29" s="61">
        <v>822</v>
      </c>
      <c r="C29" s="70">
        <v>463</v>
      </c>
      <c r="D29" s="18">
        <v>395</v>
      </c>
      <c r="E29" s="18">
        <v>904.26849865325198</v>
      </c>
      <c r="F29" s="18">
        <v>493.37891405651101</v>
      </c>
      <c r="G29" s="18">
        <v>437.04419041264998</v>
      </c>
      <c r="H29" s="74">
        <f t="shared" si="2"/>
        <v>5.1660999215275959E-3</v>
      </c>
      <c r="I29" s="74">
        <f t="shared" si="0"/>
        <v>-0.51946472019464718</v>
      </c>
      <c r="J29" s="70">
        <f t="shared" si="1"/>
        <v>-427</v>
      </c>
      <c r="K29" s="70">
        <f t="shared" si="3"/>
        <v>-68</v>
      </c>
      <c r="L29" s="70">
        <f t="shared" si="4"/>
        <v>-56.334723643861025</v>
      </c>
    </row>
    <row r="30" spans="1:12">
      <c r="A30" s="27" t="s">
        <v>201</v>
      </c>
      <c r="B30" s="61">
        <v>600</v>
      </c>
      <c r="C30" s="70">
        <v>421</v>
      </c>
      <c r="D30" s="18">
        <v>315</v>
      </c>
      <c r="E30" s="18">
        <v>630.258272488687</v>
      </c>
      <c r="F30" s="18">
        <v>397.91529451797999</v>
      </c>
      <c r="G30" s="18">
        <v>334.44711611830598</v>
      </c>
      <c r="H30" s="74">
        <f t="shared" si="2"/>
        <v>4.1198012032435264E-3</v>
      </c>
      <c r="I30" s="74">
        <f t="shared" si="0"/>
        <v>-0.47499999999999998</v>
      </c>
      <c r="J30" s="70">
        <f t="shared" si="1"/>
        <v>-285</v>
      </c>
      <c r="K30" s="70">
        <f t="shared" si="3"/>
        <v>-106</v>
      </c>
      <c r="L30" s="70">
        <f t="shared" si="4"/>
        <v>-63.468178399674002</v>
      </c>
    </row>
    <row r="31" spans="1:12">
      <c r="A31" s="27" t="s">
        <v>202</v>
      </c>
      <c r="B31" s="61">
        <v>714</v>
      </c>
      <c r="C31" s="70">
        <v>971</v>
      </c>
      <c r="D31" s="18">
        <v>623</v>
      </c>
      <c r="E31" s="18">
        <v>881.42015829468198</v>
      </c>
      <c r="F31" s="18">
        <v>1137.37478923764</v>
      </c>
      <c r="G31" s="18">
        <v>776.98231283516202</v>
      </c>
      <c r="H31" s="74">
        <f t="shared" si="2"/>
        <v>8.1480512686371957E-3</v>
      </c>
      <c r="I31" s="74">
        <f t="shared" si="0"/>
        <v>-0.12745098039215685</v>
      </c>
      <c r="J31" s="70">
        <f t="shared" si="1"/>
        <v>-91</v>
      </c>
      <c r="K31" s="70">
        <f t="shared" si="3"/>
        <v>-348</v>
      </c>
      <c r="L31" s="70">
        <f t="shared" si="4"/>
        <v>-360.392476402478</v>
      </c>
    </row>
    <row r="32" spans="1:12">
      <c r="A32" s="27" t="s">
        <v>203</v>
      </c>
      <c r="B32" s="61">
        <v>575</v>
      </c>
      <c r="C32" s="70">
        <v>221</v>
      </c>
      <c r="D32" s="18">
        <v>191</v>
      </c>
      <c r="E32" s="18">
        <v>681.34974533847003</v>
      </c>
      <c r="F32" s="18">
        <v>296.76300383929998</v>
      </c>
      <c r="G32" s="18">
        <v>225.075548463187</v>
      </c>
      <c r="H32" s="74">
        <f t="shared" si="2"/>
        <v>2.4980381899032175E-3</v>
      </c>
      <c r="I32" s="74">
        <f t="shared" si="0"/>
        <v>-0.66782608695652179</v>
      </c>
      <c r="J32" s="70">
        <f t="shared" si="1"/>
        <v>-384</v>
      </c>
      <c r="K32" s="70">
        <f t="shared" si="3"/>
        <v>-30</v>
      </c>
      <c r="L32" s="70">
        <f t="shared" si="4"/>
        <v>-71.687455376112979</v>
      </c>
    </row>
    <row r="33" spans="1:12">
      <c r="A33" s="27" t="s">
        <v>204</v>
      </c>
      <c r="B33" s="61">
        <v>881</v>
      </c>
      <c r="C33" s="70">
        <v>575</v>
      </c>
      <c r="D33" s="18">
        <v>533</v>
      </c>
      <c r="E33" s="18">
        <v>1063.81633027064</v>
      </c>
      <c r="F33" s="18">
        <v>707.15502251487305</v>
      </c>
      <c r="G33" s="18">
        <v>645.67476988983401</v>
      </c>
      <c r="H33" s="74">
        <f t="shared" si="2"/>
        <v>6.9709652105676171E-3</v>
      </c>
      <c r="I33" s="74">
        <f t="shared" si="0"/>
        <v>-0.39500567536889897</v>
      </c>
      <c r="J33" s="70">
        <f t="shared" si="1"/>
        <v>-348</v>
      </c>
      <c r="K33" s="70">
        <f t="shared" si="3"/>
        <v>-42</v>
      </c>
      <c r="L33" s="70">
        <f t="shared" si="4"/>
        <v>-61.480252625039043</v>
      </c>
    </row>
    <row r="34" spans="1:12">
      <c r="A34" s="27" t="s">
        <v>205</v>
      </c>
      <c r="B34" s="61">
        <v>1715</v>
      </c>
      <c r="C34" s="70">
        <v>941</v>
      </c>
      <c r="D34" s="18">
        <v>780</v>
      </c>
      <c r="E34" s="18">
        <v>1749.2994722782701</v>
      </c>
      <c r="F34" s="18">
        <v>1029.63168951892</v>
      </c>
      <c r="G34" s="18">
        <v>837.71347120729001</v>
      </c>
      <c r="H34" s="74">
        <f t="shared" si="2"/>
        <v>1.0201412503269683E-2</v>
      </c>
      <c r="I34" s="74">
        <f t="shared" si="0"/>
        <v>-0.54518950437317781</v>
      </c>
      <c r="J34" s="70">
        <f t="shared" si="1"/>
        <v>-935</v>
      </c>
      <c r="K34" s="70">
        <f t="shared" si="3"/>
        <v>-161</v>
      </c>
      <c r="L34" s="70">
        <f t="shared" si="4"/>
        <v>-191.91821831162997</v>
      </c>
    </row>
    <row r="35" spans="1:12">
      <c r="A35" s="27" t="s">
        <v>206</v>
      </c>
      <c r="B35" s="61">
        <v>3290</v>
      </c>
      <c r="C35" s="70">
        <v>1740</v>
      </c>
      <c r="D35" s="18">
        <v>1588</v>
      </c>
      <c r="E35" s="18">
        <v>3166.9899273517599</v>
      </c>
      <c r="F35" s="18">
        <v>1593.5648610979499</v>
      </c>
      <c r="G35" s="18">
        <v>1633.7729714007601</v>
      </c>
      <c r="H35" s="74">
        <f t="shared" si="2"/>
        <v>2.076902955793879E-2</v>
      </c>
      <c r="I35" s="74">
        <f t="shared" si="0"/>
        <v>-0.51732522796352587</v>
      </c>
      <c r="J35" s="70">
        <f t="shared" si="1"/>
        <v>-1702</v>
      </c>
      <c r="K35" s="70">
        <f t="shared" si="3"/>
        <v>-152</v>
      </c>
      <c r="L35" s="70">
        <f t="shared" si="4"/>
        <v>40.208110302810155</v>
      </c>
    </row>
    <row r="36" spans="1:12">
      <c r="A36" s="27" t="s">
        <v>207</v>
      </c>
      <c r="B36" s="61">
        <v>454</v>
      </c>
      <c r="C36" s="70">
        <v>332</v>
      </c>
      <c r="D36" s="18">
        <v>328</v>
      </c>
      <c r="E36" s="18">
        <v>518.99908552796705</v>
      </c>
      <c r="F36" s="18">
        <v>371.27811894515401</v>
      </c>
      <c r="G36" s="18">
        <v>372.91507773339998</v>
      </c>
      <c r="H36" s="74">
        <f t="shared" si="2"/>
        <v>4.2898247449646874E-3</v>
      </c>
      <c r="I36" s="74">
        <f t="shared" si="0"/>
        <v>-0.27753303964757708</v>
      </c>
      <c r="J36" s="70">
        <f t="shared" si="1"/>
        <v>-126</v>
      </c>
      <c r="K36" s="70">
        <f t="shared" si="3"/>
        <v>-4</v>
      </c>
      <c r="L36" s="70">
        <f t="shared" si="4"/>
        <v>1.6369587882459768</v>
      </c>
    </row>
    <row r="37" spans="1:12">
      <c r="A37" s="27" t="s">
        <v>208</v>
      </c>
      <c r="B37" s="61">
        <v>341</v>
      </c>
      <c r="C37" s="70">
        <v>74</v>
      </c>
      <c r="D37" s="18">
        <v>90</v>
      </c>
      <c r="E37" s="18">
        <v>407.60200689271301</v>
      </c>
      <c r="F37" s="18">
        <v>114.59524995563299</v>
      </c>
      <c r="G37" s="18">
        <v>108.12036748803401</v>
      </c>
      <c r="H37" s="74">
        <f t="shared" si="2"/>
        <v>1.1770860580695788E-3</v>
      </c>
      <c r="I37" s="74">
        <f t="shared" si="0"/>
        <v>-0.73607038123167157</v>
      </c>
      <c r="J37" s="70">
        <f t="shared" si="1"/>
        <v>-251</v>
      </c>
      <c r="K37" s="70">
        <f t="shared" si="3"/>
        <v>16</v>
      </c>
      <c r="L37" s="70">
        <f t="shared" si="4"/>
        <v>-6.474882467598988</v>
      </c>
    </row>
    <row r="38" spans="1:12">
      <c r="A38" s="27" t="s">
        <v>209</v>
      </c>
      <c r="B38" s="61">
        <v>200</v>
      </c>
      <c r="C38" s="70">
        <v>193</v>
      </c>
      <c r="D38" s="18">
        <v>197</v>
      </c>
      <c r="E38" s="18">
        <v>243.651432019872</v>
      </c>
      <c r="F38" s="18">
        <v>292.62616544653298</v>
      </c>
      <c r="G38" s="18">
        <v>249.82194868520801</v>
      </c>
      <c r="H38" s="74">
        <f t="shared" si="2"/>
        <v>2.5765105937745228E-3</v>
      </c>
      <c r="I38" s="74">
        <f t="shared" si="0"/>
        <v>-1.4999999999999999E-2</v>
      </c>
      <c r="J38" s="70">
        <f t="shared" si="1"/>
        <v>-3</v>
      </c>
      <c r="K38" s="70">
        <f t="shared" si="3"/>
        <v>4</v>
      </c>
      <c r="L38" s="70">
        <f t="shared" si="4"/>
        <v>-42.804216761324966</v>
      </c>
    </row>
    <row r="39" spans="1:12">
      <c r="A39" s="27" t="s">
        <v>210</v>
      </c>
      <c r="B39" s="61">
        <v>1518</v>
      </c>
      <c r="C39" s="70">
        <v>1044</v>
      </c>
      <c r="D39" s="18">
        <v>819</v>
      </c>
      <c r="E39" s="18">
        <v>1720.5017812004601</v>
      </c>
      <c r="F39" s="18">
        <v>1205.1879223102701</v>
      </c>
      <c r="G39" s="18">
        <v>932.34691402309397</v>
      </c>
      <c r="H39" s="74">
        <f t="shared" si="2"/>
        <v>1.0711483128433168E-2</v>
      </c>
      <c r="I39" s="74">
        <f t="shared" si="0"/>
        <v>-0.46047430830039526</v>
      </c>
      <c r="J39" s="70">
        <f t="shared" si="1"/>
        <v>-699</v>
      </c>
      <c r="K39" s="70">
        <f t="shared" si="3"/>
        <v>-225</v>
      </c>
      <c r="L39" s="70">
        <f t="shared" si="4"/>
        <v>-272.84100828717612</v>
      </c>
    </row>
    <row r="40" spans="1:12">
      <c r="A40" s="27" t="s">
        <v>211</v>
      </c>
      <c r="B40" s="61">
        <v>146</v>
      </c>
      <c r="C40" s="70">
        <v>117</v>
      </c>
      <c r="D40" s="18">
        <v>129</v>
      </c>
      <c r="E40" s="18">
        <v>166.405238007175</v>
      </c>
      <c r="F40" s="18">
        <v>146.884967113888</v>
      </c>
      <c r="G40" s="18">
        <v>152.154210782484</v>
      </c>
      <c r="H40" s="74">
        <f t="shared" si="2"/>
        <v>1.687156683233063E-3</v>
      </c>
      <c r="I40" s="74">
        <f t="shared" si="0"/>
        <v>-0.11643835616438356</v>
      </c>
      <c r="J40" s="70">
        <f t="shared" si="1"/>
        <v>-17</v>
      </c>
      <c r="K40" s="70">
        <f t="shared" si="3"/>
        <v>12</v>
      </c>
      <c r="L40" s="70">
        <f t="shared" si="4"/>
        <v>5.2692436685960047</v>
      </c>
    </row>
    <row r="41" spans="1:12">
      <c r="A41" s="27" t="s">
        <v>212</v>
      </c>
      <c r="B41" s="61">
        <v>507</v>
      </c>
      <c r="C41" s="70">
        <v>355</v>
      </c>
      <c r="D41" s="18">
        <v>252</v>
      </c>
      <c r="E41" s="18">
        <v>585.83394425400695</v>
      </c>
      <c r="F41" s="18">
        <v>354.67476015425598</v>
      </c>
      <c r="G41" s="18">
        <v>304.22150830932799</v>
      </c>
      <c r="H41" s="74">
        <f t="shared" si="2"/>
        <v>3.2958409625948207E-3</v>
      </c>
      <c r="I41" s="74">
        <f t="shared" si="0"/>
        <v>-0.50295857988165682</v>
      </c>
      <c r="J41" s="70">
        <f t="shared" si="1"/>
        <v>-255</v>
      </c>
      <c r="K41" s="70">
        <f t="shared" si="3"/>
        <v>-103</v>
      </c>
      <c r="L41" s="70">
        <f t="shared" si="4"/>
        <v>-50.453251844927991</v>
      </c>
    </row>
    <row r="42" spans="1:12">
      <c r="A42" s="27" t="s">
        <v>213</v>
      </c>
      <c r="B42" s="61">
        <v>38441</v>
      </c>
      <c r="C42" s="70">
        <v>20790</v>
      </c>
      <c r="D42" s="18">
        <v>17741</v>
      </c>
      <c r="E42" s="18">
        <v>40184.006033119302</v>
      </c>
      <c r="F42" s="18">
        <v>19859.4552993996</v>
      </c>
      <c r="G42" s="18">
        <v>19712.211349949801</v>
      </c>
      <c r="H42" s="74">
        <f t="shared" si="2"/>
        <v>0.2320298195134711</v>
      </c>
      <c r="I42" s="74">
        <f t="shared" si="0"/>
        <v>-0.53848755235295653</v>
      </c>
      <c r="J42" s="70">
        <f t="shared" si="1"/>
        <v>-20700</v>
      </c>
      <c r="K42" s="70">
        <f t="shared" si="3"/>
        <v>-3049</v>
      </c>
      <c r="L42" s="70">
        <f t="shared" si="4"/>
        <v>-147.2439494497994</v>
      </c>
    </row>
    <row r="43" spans="1:12">
      <c r="A43" s="27" t="s">
        <v>214</v>
      </c>
      <c r="B43" s="61">
        <v>9904</v>
      </c>
      <c r="C43" s="70">
        <v>4827</v>
      </c>
      <c r="D43" s="18">
        <v>4463</v>
      </c>
      <c r="E43" s="18">
        <v>9059.1527084365407</v>
      </c>
      <c r="F43" s="18">
        <v>3515.0325470961302</v>
      </c>
      <c r="G43" s="18">
        <v>3562.0072541074401</v>
      </c>
      <c r="H43" s="74">
        <f t="shared" si="2"/>
        <v>5.8370389746272559E-2</v>
      </c>
      <c r="I43" s="74">
        <f t="shared" si="0"/>
        <v>-0.54937399030694667</v>
      </c>
      <c r="J43" s="70">
        <f t="shared" si="1"/>
        <v>-5441</v>
      </c>
      <c r="K43" s="70">
        <f t="shared" si="3"/>
        <v>-364</v>
      </c>
      <c r="L43" s="70">
        <f t="shared" si="4"/>
        <v>46.974707011309874</v>
      </c>
    </row>
    <row r="44" spans="1:12">
      <c r="A44" s="27" t="s">
        <v>215</v>
      </c>
      <c r="B44" s="61">
        <v>1471</v>
      </c>
      <c r="C44" s="70">
        <v>945</v>
      </c>
      <c r="D44" s="18">
        <v>800</v>
      </c>
      <c r="E44" s="18">
        <v>1756.93613105295</v>
      </c>
      <c r="F44" s="18">
        <v>1025.13986065124</v>
      </c>
      <c r="G44" s="18">
        <v>922.88823544275203</v>
      </c>
      <c r="H44" s="74">
        <f t="shared" si="2"/>
        <v>1.0462987182840701E-2</v>
      </c>
      <c r="I44" s="74">
        <f t="shared" si="0"/>
        <v>-0.45615227736233854</v>
      </c>
      <c r="J44" s="70">
        <f t="shared" si="1"/>
        <v>-671</v>
      </c>
      <c r="K44" s="70">
        <f t="shared" si="3"/>
        <v>-145</v>
      </c>
      <c r="L44" s="70">
        <f t="shared" si="4"/>
        <v>-102.25162520848801</v>
      </c>
    </row>
    <row r="45" spans="1:12">
      <c r="A45" s="27" t="s">
        <v>216</v>
      </c>
      <c r="B45" s="61">
        <v>404</v>
      </c>
      <c r="C45" s="70">
        <v>187</v>
      </c>
      <c r="D45" s="18">
        <v>165</v>
      </c>
      <c r="E45" s="18">
        <v>452.88504726371502</v>
      </c>
      <c r="F45" s="18">
        <v>209.35337482330499</v>
      </c>
      <c r="G45" s="18">
        <v>188.528978917583</v>
      </c>
      <c r="H45" s="74">
        <f t="shared" si="2"/>
        <v>2.1579911064608945E-3</v>
      </c>
      <c r="I45" s="74">
        <f t="shared" si="0"/>
        <v>-0.59158415841584155</v>
      </c>
      <c r="J45" s="70">
        <f t="shared" si="1"/>
        <v>-239</v>
      </c>
      <c r="K45" s="70">
        <f t="shared" si="3"/>
        <v>-22</v>
      </c>
      <c r="L45" s="70">
        <f t="shared" si="4"/>
        <v>-20.824395905721985</v>
      </c>
    </row>
    <row r="46" spans="1:12">
      <c r="A46" s="27" t="s">
        <v>217</v>
      </c>
      <c r="B46" s="61">
        <v>405</v>
      </c>
      <c r="C46" s="70">
        <v>377</v>
      </c>
      <c r="D46" s="18">
        <v>309</v>
      </c>
      <c r="E46" s="18">
        <v>466.15496892040397</v>
      </c>
      <c r="F46" s="18">
        <v>408.677141968417</v>
      </c>
      <c r="G46" s="18">
        <v>369.62039312719799</v>
      </c>
      <c r="H46" s="74">
        <f t="shared" si="2"/>
        <v>4.0413287993722206E-3</v>
      </c>
      <c r="I46" s="74">
        <f t="shared" si="0"/>
        <v>-0.23703703703703705</v>
      </c>
      <c r="J46" s="70">
        <f t="shared" si="1"/>
        <v>-96</v>
      </c>
      <c r="K46" s="70">
        <f t="shared" si="3"/>
        <v>-68</v>
      </c>
      <c r="L46" s="70">
        <f t="shared" si="4"/>
        <v>-39.056748841219019</v>
      </c>
    </row>
    <row r="47" spans="1:12">
      <c r="A47" s="27" t="s">
        <v>218</v>
      </c>
      <c r="B47" s="61">
        <v>305</v>
      </c>
      <c r="C47" s="70">
        <v>118</v>
      </c>
      <c r="D47" s="18">
        <v>221</v>
      </c>
      <c r="E47" s="18">
        <v>379.40582540924402</v>
      </c>
      <c r="F47" s="18">
        <v>214.44758784116499</v>
      </c>
      <c r="G47" s="18">
        <v>276.872961457028</v>
      </c>
      <c r="H47" s="74">
        <f t="shared" si="2"/>
        <v>2.8904002092597436E-3</v>
      </c>
      <c r="I47" s="74">
        <f t="shared" si="0"/>
        <v>-0.27540983606557379</v>
      </c>
      <c r="J47" s="70">
        <f t="shared" si="1"/>
        <v>-84</v>
      </c>
      <c r="K47" s="70">
        <f t="shared" si="3"/>
        <v>103</v>
      </c>
      <c r="L47" s="70">
        <f t="shared" si="4"/>
        <v>62.425373615863009</v>
      </c>
    </row>
    <row r="48" spans="1:12">
      <c r="A48" s="27" t="s">
        <v>219</v>
      </c>
      <c r="B48" s="61">
        <v>416</v>
      </c>
      <c r="C48" s="70">
        <v>276</v>
      </c>
      <c r="D48" s="18">
        <v>236</v>
      </c>
      <c r="E48" s="18">
        <v>552.06892952424198</v>
      </c>
      <c r="F48" s="18">
        <v>355.13911511410799</v>
      </c>
      <c r="G48" s="18">
        <v>317.44364330722499</v>
      </c>
      <c r="H48" s="74">
        <f t="shared" si="2"/>
        <v>3.0865812189380067E-3</v>
      </c>
      <c r="I48" s="74">
        <f t="shared" si="0"/>
        <v>-0.43269230769230771</v>
      </c>
      <c r="J48" s="70">
        <f t="shared" si="1"/>
        <v>-180</v>
      </c>
      <c r="K48" s="70">
        <f t="shared" si="3"/>
        <v>-40</v>
      </c>
      <c r="L48" s="70">
        <f t="shared" si="4"/>
        <v>-37.695471806883006</v>
      </c>
    </row>
    <row r="49" spans="1:12">
      <c r="A49" s="27" t="s">
        <v>220</v>
      </c>
      <c r="B49" s="61">
        <v>2144</v>
      </c>
      <c r="C49" s="70">
        <v>1262</v>
      </c>
      <c r="D49" s="18">
        <v>1120</v>
      </c>
      <c r="E49" s="18">
        <v>2334.8676005825801</v>
      </c>
      <c r="F49" s="18">
        <v>1258.1290176201401</v>
      </c>
      <c r="G49" s="18">
        <v>1251.35499707852</v>
      </c>
      <c r="H49" s="74">
        <f t="shared" si="2"/>
        <v>1.4648182055976981E-2</v>
      </c>
      <c r="I49" s="74">
        <f t="shared" si="0"/>
        <v>-0.47761194029850745</v>
      </c>
      <c r="J49" s="70">
        <f t="shared" si="1"/>
        <v>-1024</v>
      </c>
      <c r="K49" s="70">
        <f t="shared" si="3"/>
        <v>-142</v>
      </c>
      <c r="L49" s="70">
        <f t="shared" si="4"/>
        <v>-6.7740205416200752</v>
      </c>
    </row>
    <row r="50" spans="1:12">
      <c r="A50" s="27" t="s">
        <v>222</v>
      </c>
      <c r="B50" s="61">
        <v>369</v>
      </c>
      <c r="C50" s="70">
        <v>299</v>
      </c>
      <c r="D50" s="18">
        <v>217</v>
      </c>
      <c r="E50" s="18">
        <v>397.645221062801</v>
      </c>
      <c r="F50" s="18">
        <v>341.39233563164998</v>
      </c>
      <c r="G50" s="18">
        <v>233.87518559520799</v>
      </c>
      <c r="H50" s="74">
        <f t="shared" si="2"/>
        <v>2.83808527334554E-3</v>
      </c>
      <c r="I50" s="74">
        <f t="shared" si="0"/>
        <v>-0.41192411924119243</v>
      </c>
      <c r="J50" s="70">
        <f t="shared" si="1"/>
        <v>-152</v>
      </c>
      <c r="K50" s="70">
        <f t="shared" si="3"/>
        <v>-82</v>
      </c>
      <c r="L50" s="70">
        <f t="shared" si="4"/>
        <v>-107.51715003644199</v>
      </c>
    </row>
    <row r="51" spans="1:12">
      <c r="A51" s="27" t="s">
        <v>130</v>
      </c>
      <c r="B51" s="61">
        <v>872</v>
      </c>
      <c r="C51" s="70">
        <v>451</v>
      </c>
      <c r="D51" s="18">
        <v>265</v>
      </c>
      <c r="E51" s="18">
        <v>920.75626097064696</v>
      </c>
      <c r="F51" s="18">
        <v>453.95545700480301</v>
      </c>
      <c r="G51" s="18">
        <v>286.83149049186102</v>
      </c>
      <c r="H51" s="74">
        <f t="shared" si="2"/>
        <v>3.4658645043159821E-3</v>
      </c>
      <c r="I51" s="74">
        <f t="shared" si="0"/>
        <v>-0.69610091743119262</v>
      </c>
      <c r="J51" s="70">
        <f t="shared" si="1"/>
        <v>-607</v>
      </c>
      <c r="K51" s="70">
        <f t="shared" si="3"/>
        <v>-186</v>
      </c>
      <c r="L51" s="70">
        <f t="shared" si="4"/>
        <v>-167.12396651294199</v>
      </c>
    </row>
    <row r="52" spans="1:12">
      <c r="A52" s="27" t="s">
        <v>223</v>
      </c>
      <c r="B52" s="61">
        <v>270</v>
      </c>
      <c r="C52" s="70">
        <v>177</v>
      </c>
      <c r="D52" s="18">
        <v>157</v>
      </c>
      <c r="E52" s="18">
        <v>291.72417948438402</v>
      </c>
      <c r="F52" s="18">
        <v>184.01640675521301</v>
      </c>
      <c r="G52" s="18">
        <v>170.77105844702899</v>
      </c>
      <c r="H52" s="74">
        <f t="shared" si="2"/>
        <v>2.0533612346324876E-3</v>
      </c>
      <c r="I52" s="74">
        <f t="shared" si="0"/>
        <v>-0.41851851851851851</v>
      </c>
      <c r="J52" s="70">
        <f t="shared" si="1"/>
        <v>-113</v>
      </c>
      <c r="K52" s="70">
        <f t="shared" si="3"/>
        <v>-20</v>
      </c>
      <c r="L52" s="70">
        <f t="shared" si="4"/>
        <v>-13.24534830818402</v>
      </c>
    </row>
    <row r="53" spans="1:12">
      <c r="A53" s="27" t="s">
        <v>221</v>
      </c>
      <c r="B53" s="61">
        <v>129</v>
      </c>
      <c r="C53" s="70">
        <v>128</v>
      </c>
      <c r="D53" s="18">
        <v>68</v>
      </c>
      <c r="E53" s="18">
        <v>145.53460916472599</v>
      </c>
      <c r="F53" s="18">
        <v>161.84280431867299</v>
      </c>
      <c r="G53" s="18">
        <v>76.777510648408196</v>
      </c>
      <c r="H53" s="74">
        <f t="shared" si="2"/>
        <v>8.8935391054145957E-4</v>
      </c>
      <c r="I53" s="74">
        <f t="shared" si="0"/>
        <v>-0.47286821705426357</v>
      </c>
      <c r="J53" s="70">
        <f t="shared" si="1"/>
        <v>-61</v>
      </c>
      <c r="K53" s="70">
        <f t="shared" si="3"/>
        <v>-60</v>
      </c>
      <c r="L53" s="70">
        <f t="shared" si="4"/>
        <v>-85.065293670264793</v>
      </c>
    </row>
    <row r="54" spans="1:12">
      <c r="A54" s="27" t="s">
        <v>224</v>
      </c>
      <c r="B54" s="61">
        <v>4680</v>
      </c>
      <c r="C54" s="70">
        <v>2725</v>
      </c>
      <c r="D54" s="18">
        <v>2387</v>
      </c>
      <c r="E54" s="18">
        <v>4765.0370799067696</v>
      </c>
      <c r="F54" s="18">
        <v>2831.1528448785102</v>
      </c>
      <c r="G54" s="18">
        <v>2456.91766346859</v>
      </c>
      <c r="H54" s="74">
        <f t="shared" si="2"/>
        <v>3.1218938006800943E-2</v>
      </c>
      <c r="I54" s="74">
        <f t="shared" si="0"/>
        <v>-0.48995726495726494</v>
      </c>
      <c r="J54" s="70">
        <f t="shared" si="1"/>
        <v>-2293</v>
      </c>
      <c r="K54" s="70">
        <f t="shared" si="3"/>
        <v>-338</v>
      </c>
      <c r="L54" s="70">
        <f t="shared" si="4"/>
        <v>-374.23518140992019</v>
      </c>
    </row>
    <row r="55" spans="1:12">
      <c r="A55" s="27" t="s">
        <v>225</v>
      </c>
      <c r="B55" s="61">
        <v>2870</v>
      </c>
      <c r="C55" s="70">
        <v>1738</v>
      </c>
      <c r="D55" s="18">
        <v>1589</v>
      </c>
      <c r="E55" s="18">
        <v>3151.0770083308898</v>
      </c>
      <c r="F55" s="18">
        <v>1863.79708030611</v>
      </c>
      <c r="G55" s="18">
        <v>1738.9632693735</v>
      </c>
      <c r="H55" s="74">
        <f t="shared" si="2"/>
        <v>2.0782108291917342E-2</v>
      </c>
      <c r="I55" s="74">
        <f t="shared" si="0"/>
        <v>-0.44634146341463415</v>
      </c>
      <c r="J55" s="70">
        <f t="shared" si="1"/>
        <v>-1281</v>
      </c>
      <c r="K55" s="70">
        <f t="shared" si="3"/>
        <v>-149</v>
      </c>
      <c r="L55" s="70">
        <f t="shared" si="4"/>
        <v>-124.83381093261005</v>
      </c>
    </row>
    <row r="56" spans="1:12">
      <c r="A56" s="27" t="s">
        <v>226</v>
      </c>
      <c r="B56" s="61">
        <v>980</v>
      </c>
      <c r="C56" s="70">
        <v>441</v>
      </c>
      <c r="D56" s="18">
        <v>506</v>
      </c>
      <c r="E56" s="18">
        <v>1061.93863230856</v>
      </c>
      <c r="F56" s="18">
        <v>531.088271912849</v>
      </c>
      <c r="G56" s="18">
        <v>544.32371337352095</v>
      </c>
      <c r="H56" s="74">
        <f t="shared" si="2"/>
        <v>6.6178393931467438E-3</v>
      </c>
      <c r="I56" s="74">
        <f t="shared" si="0"/>
        <v>-0.48367346938775513</v>
      </c>
      <c r="J56" s="70">
        <f t="shared" si="1"/>
        <v>-474</v>
      </c>
      <c r="K56" s="70">
        <f t="shared" si="3"/>
        <v>65</v>
      </c>
      <c r="L56" s="70">
        <f t="shared" si="4"/>
        <v>13.23544146067195</v>
      </c>
    </row>
    <row r="57" spans="1:12">
      <c r="A57" s="27" t="s">
        <v>227</v>
      </c>
      <c r="B57" s="61">
        <v>908</v>
      </c>
      <c r="C57" s="70">
        <v>719</v>
      </c>
      <c r="D57" s="18">
        <v>664</v>
      </c>
      <c r="E57" s="18">
        <v>1056.5239956458799</v>
      </c>
      <c r="F57" s="18">
        <v>862.71976983123602</v>
      </c>
      <c r="G57" s="18">
        <v>775.71034940785103</v>
      </c>
      <c r="H57" s="74">
        <f t="shared" si="2"/>
        <v>8.6842793617577813E-3</v>
      </c>
      <c r="I57" s="74">
        <f t="shared" si="0"/>
        <v>-0.2687224669603524</v>
      </c>
      <c r="J57" s="70">
        <f t="shared" si="1"/>
        <v>-244</v>
      </c>
      <c r="K57" s="70">
        <f t="shared" si="3"/>
        <v>-55</v>
      </c>
      <c r="L57" s="70">
        <f t="shared" si="4"/>
        <v>-87.009420423384995</v>
      </c>
    </row>
    <row r="58" spans="1:12">
      <c r="A58" s="27" t="s">
        <v>228</v>
      </c>
      <c r="B58" s="61">
        <v>2414</v>
      </c>
      <c r="C58" s="70">
        <v>1210</v>
      </c>
      <c r="D58" s="18">
        <v>1001</v>
      </c>
      <c r="E58" s="18">
        <v>2541.69377947779</v>
      </c>
      <c r="F58" s="18">
        <v>1282.9941224151301</v>
      </c>
      <c r="G58" s="18">
        <v>1057.0056901657199</v>
      </c>
      <c r="H58" s="74">
        <f t="shared" si="2"/>
        <v>1.3091812712529427E-2</v>
      </c>
      <c r="I58" s="74">
        <f t="shared" si="0"/>
        <v>-0.58533554266777132</v>
      </c>
      <c r="J58" s="70">
        <f t="shared" si="1"/>
        <v>-1413</v>
      </c>
      <c r="K58" s="70">
        <f t="shared" si="3"/>
        <v>-209</v>
      </c>
      <c r="L58" s="70">
        <f t="shared" si="4"/>
        <v>-225.98843224941015</v>
      </c>
    </row>
    <row r="59" spans="1:12">
      <c r="A59" s="27" t="s">
        <v>229</v>
      </c>
      <c r="B59" s="61">
        <v>491</v>
      </c>
      <c r="C59" s="70">
        <v>439</v>
      </c>
      <c r="D59" s="18">
        <v>429</v>
      </c>
      <c r="E59" s="18">
        <v>611.69460020747294</v>
      </c>
      <c r="F59" s="18">
        <v>522.58757319788697</v>
      </c>
      <c r="G59" s="18">
        <v>534.31646353787301</v>
      </c>
      <c r="H59" s="74">
        <f t="shared" si="2"/>
        <v>5.6107768767983263E-3</v>
      </c>
      <c r="I59" s="74">
        <f t="shared" si="0"/>
        <v>-0.12627291242362526</v>
      </c>
      <c r="J59" s="70">
        <f t="shared" si="1"/>
        <v>-62</v>
      </c>
      <c r="K59" s="70">
        <f t="shared" si="3"/>
        <v>-10</v>
      </c>
      <c r="L59" s="70">
        <f t="shared" si="4"/>
        <v>11.728890339986037</v>
      </c>
    </row>
    <row r="60" spans="1:12">
      <c r="A60" s="27" t="s">
        <v>230</v>
      </c>
      <c r="B60" s="61">
        <v>3502</v>
      </c>
      <c r="C60" s="70">
        <v>1642</v>
      </c>
      <c r="D60" s="18">
        <v>1319</v>
      </c>
      <c r="E60" s="18">
        <v>3403.7963487940701</v>
      </c>
      <c r="F60" s="18">
        <v>1691.3594474787601</v>
      </c>
      <c r="G60" s="18">
        <v>1288.3696605859</v>
      </c>
      <c r="H60" s="74">
        <f t="shared" si="2"/>
        <v>1.7250850117708605E-2</v>
      </c>
      <c r="I60" s="74">
        <f t="shared" si="0"/>
        <v>-0.62335808109651625</v>
      </c>
      <c r="J60" s="70">
        <f t="shared" si="1"/>
        <v>-2183</v>
      </c>
      <c r="K60" s="70">
        <f t="shared" si="3"/>
        <v>-323</v>
      </c>
      <c r="L60" s="70">
        <f t="shared" si="4"/>
        <v>-402.98978689286014</v>
      </c>
    </row>
    <row r="61" spans="1:12">
      <c r="A61" s="27" t="s">
        <v>231</v>
      </c>
      <c r="B61" s="61">
        <v>4220</v>
      </c>
      <c r="C61" s="70">
        <v>1301</v>
      </c>
      <c r="D61" s="18">
        <v>2636</v>
      </c>
      <c r="E61" s="18">
        <v>2552.9324456152599</v>
      </c>
      <c r="F61" s="18">
        <v>1611.3353108705601</v>
      </c>
      <c r="G61" s="18">
        <v>1595.6045226451599</v>
      </c>
      <c r="H61" s="74">
        <f t="shared" si="2"/>
        <v>3.4475542767460107E-2</v>
      </c>
      <c r="I61" s="74">
        <f t="shared" si="0"/>
        <v>-0.37535545023696681</v>
      </c>
      <c r="J61" s="70">
        <f t="shared" si="1"/>
        <v>-1584</v>
      </c>
      <c r="K61" s="70">
        <f t="shared" si="3"/>
        <v>1335</v>
      </c>
      <c r="L61" s="70">
        <f t="shared" si="4"/>
        <v>-15.730788225400147</v>
      </c>
    </row>
    <row r="62" spans="1:12">
      <c r="A62" s="27" t="s">
        <v>232</v>
      </c>
      <c r="B62" s="61">
        <v>182</v>
      </c>
      <c r="C62" s="70">
        <v>240</v>
      </c>
      <c r="D62" s="18">
        <v>261</v>
      </c>
      <c r="E62" s="18">
        <v>225.553039756071</v>
      </c>
      <c r="F62" s="18">
        <v>304.646317501959</v>
      </c>
      <c r="G62" s="18">
        <v>315.62747146741202</v>
      </c>
      <c r="H62" s="74">
        <f t="shared" si="2"/>
        <v>3.4135495684017789E-3</v>
      </c>
      <c r="I62" s="74">
        <f t="shared" si="0"/>
        <v>0.43406593406593408</v>
      </c>
      <c r="J62" s="70">
        <f t="shared" si="1"/>
        <v>79</v>
      </c>
      <c r="K62" s="70">
        <f t="shared" si="3"/>
        <v>21</v>
      </c>
      <c r="L62" s="70">
        <f t="shared" si="4"/>
        <v>10.981153965453018</v>
      </c>
    </row>
    <row r="63" spans="1:12">
      <c r="A63" s="27" t="s">
        <v>233</v>
      </c>
      <c r="B63" s="61">
        <v>373</v>
      </c>
      <c r="C63" s="70">
        <v>259</v>
      </c>
      <c r="D63" s="18">
        <v>239</v>
      </c>
      <c r="E63" s="18">
        <v>455.48372940855802</v>
      </c>
      <c r="F63" s="18">
        <v>339.79861859988199</v>
      </c>
      <c r="G63" s="18">
        <v>291.91056739955701</v>
      </c>
      <c r="H63" s="74">
        <f t="shared" si="2"/>
        <v>3.1258174208736596E-3</v>
      </c>
      <c r="I63" s="74">
        <f t="shared" si="0"/>
        <v>-0.35924932975871315</v>
      </c>
      <c r="J63" s="70">
        <f t="shared" si="1"/>
        <v>-134</v>
      </c>
      <c r="K63" s="70">
        <f t="shared" si="3"/>
        <v>-20</v>
      </c>
      <c r="L63" s="70">
        <f t="shared" si="4"/>
        <v>-47.888051200324981</v>
      </c>
    </row>
    <row r="64" spans="1:12">
      <c r="A64" s="27" t="s">
        <v>234</v>
      </c>
      <c r="B64" s="61">
        <v>500</v>
      </c>
      <c r="C64" s="70">
        <v>248</v>
      </c>
      <c r="D64" s="18">
        <v>241</v>
      </c>
      <c r="E64" s="18">
        <v>577.02960221122601</v>
      </c>
      <c r="F64" s="18">
        <v>312.317718393294</v>
      </c>
      <c r="G64" s="18">
        <v>278.12843790029001</v>
      </c>
      <c r="H64" s="74">
        <f t="shared" si="2"/>
        <v>3.1519748888307613E-3</v>
      </c>
      <c r="I64" s="74">
        <f t="shared" si="0"/>
        <v>-0.51800000000000002</v>
      </c>
      <c r="J64" s="70">
        <f t="shared" si="1"/>
        <v>-259</v>
      </c>
      <c r="K64" s="70">
        <f t="shared" si="3"/>
        <v>-7</v>
      </c>
      <c r="L64" s="70">
        <f t="shared" si="4"/>
        <v>-34.189280493003992</v>
      </c>
    </row>
    <row r="65" spans="1:12">
      <c r="A65" s="27" t="s">
        <v>235</v>
      </c>
      <c r="B65" s="61">
        <v>887</v>
      </c>
      <c r="C65" s="70">
        <v>537</v>
      </c>
      <c r="D65" s="18">
        <v>476</v>
      </c>
      <c r="E65" s="18">
        <v>1048.012753299</v>
      </c>
      <c r="F65" s="18">
        <v>607.29462308807695</v>
      </c>
      <c r="G65" s="18">
        <v>563.03317175740699</v>
      </c>
      <c r="H65" s="74">
        <f t="shared" si="2"/>
        <v>6.2254773737902168E-3</v>
      </c>
      <c r="I65" s="74">
        <f t="shared" si="0"/>
        <v>-0.46335963923337092</v>
      </c>
      <c r="J65" s="70">
        <f t="shared" si="1"/>
        <v>-411</v>
      </c>
      <c r="K65" s="70">
        <f t="shared" si="3"/>
        <v>-61</v>
      </c>
      <c r="L65" s="70">
        <f t="shared" si="4"/>
        <v>-44.261451330669956</v>
      </c>
    </row>
    <row r="66" spans="1:12">
      <c r="A66" s="27" t="s">
        <v>236</v>
      </c>
      <c r="B66" s="61">
        <v>559</v>
      </c>
      <c r="C66" s="70">
        <v>319</v>
      </c>
      <c r="D66" s="18">
        <v>315</v>
      </c>
      <c r="E66" s="18">
        <v>567.50335721406304</v>
      </c>
      <c r="F66" s="18">
        <v>394.03093713837097</v>
      </c>
      <c r="G66" s="18">
        <v>319.79317263755399</v>
      </c>
      <c r="H66" s="74">
        <f t="shared" si="2"/>
        <v>4.1198012032435264E-3</v>
      </c>
      <c r="I66" s="74">
        <f t="shared" si="0"/>
        <v>-0.43649373881932019</v>
      </c>
      <c r="J66" s="70">
        <f t="shared" si="1"/>
        <v>-244</v>
      </c>
      <c r="K66" s="70">
        <f t="shared" si="3"/>
        <v>-4</v>
      </c>
      <c r="L66" s="70">
        <f t="shared" si="4"/>
        <v>-74.237764500816979</v>
      </c>
    </row>
    <row r="67" spans="1:12">
      <c r="A67" s="27" t="s">
        <v>237</v>
      </c>
      <c r="B67" s="61">
        <v>462</v>
      </c>
      <c r="C67" s="70">
        <v>331</v>
      </c>
      <c r="D67" s="18">
        <v>356</v>
      </c>
      <c r="E67" s="18">
        <v>460.74292234168098</v>
      </c>
      <c r="F67" s="18">
        <v>381.09260874810701</v>
      </c>
      <c r="G67" s="18">
        <v>369.14083706092902</v>
      </c>
      <c r="H67" s="74">
        <f t="shared" si="2"/>
        <v>4.656029296364112E-3</v>
      </c>
      <c r="I67" s="74">
        <f t="shared" ref="I67:I84" si="5">(D67-B67)/B67</f>
        <v>-0.22943722943722944</v>
      </c>
      <c r="J67" s="70">
        <f t="shared" ref="J67:J84" si="6">D67-B67</f>
        <v>-106</v>
      </c>
      <c r="K67" s="70">
        <f t="shared" si="3"/>
        <v>25</v>
      </c>
      <c r="L67" s="70">
        <f t="shared" si="4"/>
        <v>-11.951771687177995</v>
      </c>
    </row>
    <row r="68" spans="1:12">
      <c r="A68" s="27" t="s">
        <v>238</v>
      </c>
      <c r="B68" s="61">
        <v>1881</v>
      </c>
      <c r="C68" s="70">
        <v>1104</v>
      </c>
      <c r="D68" s="18">
        <v>1043</v>
      </c>
      <c r="E68" s="18">
        <v>1934.10976376449</v>
      </c>
      <c r="F68" s="18">
        <v>1123.8015801914501</v>
      </c>
      <c r="G68" s="18">
        <v>1071.0501960523</v>
      </c>
      <c r="H68" s="74">
        <f t="shared" ref="H68:H84" si="7">D68/$D$84</f>
        <v>1.3641119539628564E-2</v>
      </c>
      <c r="I68" s="74">
        <f t="shared" si="5"/>
        <v>-0.44550770866560341</v>
      </c>
      <c r="J68" s="70">
        <f t="shared" si="6"/>
        <v>-838</v>
      </c>
      <c r="K68" s="70">
        <f t="shared" ref="K68:K84" si="8">D68-C68</f>
        <v>-61</v>
      </c>
      <c r="L68" s="70">
        <f t="shared" ref="L68:L84" si="9">G68-F68</f>
        <v>-52.751384139150105</v>
      </c>
    </row>
    <row r="69" spans="1:12">
      <c r="A69" s="27" t="s">
        <v>239</v>
      </c>
      <c r="B69" s="61">
        <v>1814</v>
      </c>
      <c r="C69" s="70">
        <v>960</v>
      </c>
      <c r="D69" s="18">
        <v>908</v>
      </c>
      <c r="E69" s="18">
        <v>1904.9291352617099</v>
      </c>
      <c r="F69" s="18">
        <v>1045.4005336504199</v>
      </c>
      <c r="G69" s="18">
        <v>949.37190340314896</v>
      </c>
      <c r="H69" s="74">
        <f t="shared" si="7"/>
        <v>1.1875490452524196E-2</v>
      </c>
      <c r="I69" s="74">
        <f t="shared" si="5"/>
        <v>-0.4994487320837927</v>
      </c>
      <c r="J69" s="70">
        <f t="shared" si="6"/>
        <v>-906</v>
      </c>
      <c r="K69" s="70">
        <f t="shared" si="8"/>
        <v>-52</v>
      </c>
      <c r="L69" s="70">
        <f t="shared" si="9"/>
        <v>-96.028630247270939</v>
      </c>
    </row>
    <row r="70" spans="1:12">
      <c r="A70" s="27" t="s">
        <v>240</v>
      </c>
      <c r="B70" s="61">
        <v>195</v>
      </c>
      <c r="C70" s="70">
        <v>236</v>
      </c>
      <c r="D70" s="18">
        <v>188</v>
      </c>
      <c r="E70" s="18">
        <v>290.33221776824797</v>
      </c>
      <c r="F70" s="18">
        <v>327.90176667068602</v>
      </c>
      <c r="G70" s="18">
        <v>282.245658479979</v>
      </c>
      <c r="H70" s="74">
        <f t="shared" si="7"/>
        <v>2.4588019879675646E-3</v>
      </c>
      <c r="I70" s="74">
        <f t="shared" si="5"/>
        <v>-3.5897435897435895E-2</v>
      </c>
      <c r="J70" s="70">
        <f t="shared" si="6"/>
        <v>-7</v>
      </c>
      <c r="K70" s="70">
        <f t="shared" si="8"/>
        <v>-48</v>
      </c>
      <c r="L70" s="70">
        <f t="shared" si="9"/>
        <v>-45.656108190707016</v>
      </c>
    </row>
    <row r="71" spans="1:12">
      <c r="A71" s="27" t="s">
        <v>241</v>
      </c>
      <c r="B71" s="61">
        <v>206</v>
      </c>
      <c r="C71" s="70">
        <v>140</v>
      </c>
      <c r="D71" s="18">
        <v>141</v>
      </c>
      <c r="E71" s="18">
        <v>260.14851862803198</v>
      </c>
      <c r="F71" s="18">
        <v>186.56907105468201</v>
      </c>
      <c r="G71" s="18">
        <v>178.331800160048</v>
      </c>
      <c r="H71" s="74">
        <f t="shared" si="7"/>
        <v>1.8441014909756736E-3</v>
      </c>
      <c r="I71" s="74">
        <f t="shared" si="5"/>
        <v>-0.3155339805825243</v>
      </c>
      <c r="J71" s="70">
        <f t="shared" si="6"/>
        <v>-65</v>
      </c>
      <c r="K71" s="70">
        <f t="shared" si="8"/>
        <v>1</v>
      </c>
      <c r="L71" s="70">
        <f t="shared" si="9"/>
        <v>-8.2372708946340083</v>
      </c>
    </row>
    <row r="72" spans="1:12">
      <c r="A72" s="27" t="s">
        <v>242</v>
      </c>
      <c r="B72" s="61">
        <v>861</v>
      </c>
      <c r="C72" s="70">
        <v>588</v>
      </c>
      <c r="D72" s="18">
        <v>553</v>
      </c>
      <c r="E72" s="18">
        <v>1113.70932655355</v>
      </c>
      <c r="F72" s="18">
        <v>846.54451536421004</v>
      </c>
      <c r="G72" s="18">
        <v>716.01804063986197</v>
      </c>
      <c r="H72" s="74">
        <f t="shared" si="7"/>
        <v>7.2325398901386343E-3</v>
      </c>
      <c r="I72" s="74">
        <f t="shared" si="5"/>
        <v>-0.35772357723577236</v>
      </c>
      <c r="J72" s="70">
        <f t="shared" si="6"/>
        <v>-308</v>
      </c>
      <c r="K72" s="70">
        <f t="shared" si="8"/>
        <v>-35</v>
      </c>
      <c r="L72" s="70">
        <f t="shared" si="9"/>
        <v>-130.52647472434808</v>
      </c>
    </row>
    <row r="73" spans="1:12">
      <c r="A73" s="27" t="s">
        <v>243</v>
      </c>
      <c r="B73" s="61">
        <v>980</v>
      </c>
      <c r="C73" s="70">
        <v>921</v>
      </c>
      <c r="D73" s="18">
        <v>786</v>
      </c>
      <c r="E73" s="18">
        <v>1237.58979404299</v>
      </c>
      <c r="F73" s="18">
        <v>1124.40283903248</v>
      </c>
      <c r="G73" s="18">
        <v>994.02715910222605</v>
      </c>
      <c r="H73" s="74">
        <f t="shared" si="7"/>
        <v>1.0279884907140989E-2</v>
      </c>
      <c r="I73" s="74">
        <f t="shared" si="5"/>
        <v>-0.19795918367346937</v>
      </c>
      <c r="J73" s="70">
        <f t="shared" si="6"/>
        <v>-194</v>
      </c>
      <c r="K73" s="70">
        <f t="shared" si="8"/>
        <v>-135</v>
      </c>
      <c r="L73" s="70">
        <f t="shared" si="9"/>
        <v>-130.37567993025391</v>
      </c>
    </row>
    <row r="74" spans="1:12">
      <c r="A74" s="27" t="s">
        <v>244</v>
      </c>
      <c r="B74" s="61">
        <v>275</v>
      </c>
      <c r="C74" s="70">
        <v>303</v>
      </c>
      <c r="D74" s="18">
        <v>317</v>
      </c>
      <c r="E74" s="18">
        <v>357.97520843776402</v>
      </c>
      <c r="F74" s="18">
        <v>328.44754139327603</v>
      </c>
      <c r="G74" s="18">
        <v>413.13959188714699</v>
      </c>
      <c r="H74" s="74">
        <f t="shared" si="7"/>
        <v>4.145958671200628E-3</v>
      </c>
      <c r="I74" s="74">
        <f t="shared" si="5"/>
        <v>0.15272727272727274</v>
      </c>
      <c r="J74" s="70">
        <f t="shared" si="6"/>
        <v>42</v>
      </c>
      <c r="K74" s="70">
        <f t="shared" si="8"/>
        <v>14</v>
      </c>
      <c r="L74" s="70">
        <f t="shared" si="9"/>
        <v>84.692050493870966</v>
      </c>
    </row>
    <row r="75" spans="1:12">
      <c r="A75" s="27" t="s">
        <v>245</v>
      </c>
      <c r="B75" s="61">
        <v>3146</v>
      </c>
      <c r="C75" s="70">
        <v>1552</v>
      </c>
      <c r="D75" s="18">
        <v>1247</v>
      </c>
      <c r="E75" s="18">
        <v>3186.0790581333699</v>
      </c>
      <c r="F75" s="18">
        <v>1625.21506119235</v>
      </c>
      <c r="G75" s="18">
        <v>1273.0631408475699</v>
      </c>
      <c r="H75" s="74">
        <f t="shared" si="7"/>
        <v>1.6309181271252943E-2</v>
      </c>
      <c r="I75" s="74">
        <f t="shared" si="5"/>
        <v>-0.60362364907819455</v>
      </c>
      <c r="J75" s="70">
        <f t="shared" si="6"/>
        <v>-1899</v>
      </c>
      <c r="K75" s="70">
        <f t="shared" si="8"/>
        <v>-305</v>
      </c>
      <c r="L75" s="70">
        <f t="shared" si="9"/>
        <v>-352.15192034478014</v>
      </c>
    </row>
    <row r="76" spans="1:12">
      <c r="A76" s="27" t="s">
        <v>246</v>
      </c>
      <c r="B76" s="61">
        <v>543</v>
      </c>
      <c r="C76" s="70">
        <v>545</v>
      </c>
      <c r="D76" s="18">
        <v>399</v>
      </c>
      <c r="E76" s="18">
        <v>685.57982223725901</v>
      </c>
      <c r="F76" s="18">
        <v>654.509104300643</v>
      </c>
      <c r="G76" s="18">
        <v>503.77144455622698</v>
      </c>
      <c r="H76" s="74">
        <f t="shared" si="7"/>
        <v>5.2184148574418001E-3</v>
      </c>
      <c r="I76" s="74">
        <f t="shared" si="5"/>
        <v>-0.26519337016574585</v>
      </c>
      <c r="J76" s="70">
        <f t="shared" si="6"/>
        <v>-144</v>
      </c>
      <c r="K76" s="70">
        <f t="shared" si="8"/>
        <v>-146</v>
      </c>
      <c r="L76" s="70">
        <f t="shared" si="9"/>
        <v>-150.73765974441602</v>
      </c>
    </row>
    <row r="77" spans="1:12">
      <c r="A77" s="27" t="s">
        <v>247</v>
      </c>
      <c r="B77" s="61">
        <v>1148</v>
      </c>
      <c r="C77" s="70">
        <v>664</v>
      </c>
      <c r="D77" s="18">
        <v>608</v>
      </c>
      <c r="E77" s="18">
        <v>1318.1839756320501</v>
      </c>
      <c r="F77" s="18">
        <v>780.38355870234705</v>
      </c>
      <c r="G77" s="18">
        <v>704.39200593661803</v>
      </c>
      <c r="H77" s="74">
        <f t="shared" si="7"/>
        <v>7.9518702589589322E-3</v>
      </c>
      <c r="I77" s="74">
        <f t="shared" si="5"/>
        <v>-0.47038327526132406</v>
      </c>
      <c r="J77" s="70">
        <f t="shared" si="6"/>
        <v>-540</v>
      </c>
      <c r="K77" s="70">
        <f t="shared" si="8"/>
        <v>-56</v>
      </c>
      <c r="L77" s="70">
        <f t="shared" si="9"/>
        <v>-75.991552765729011</v>
      </c>
    </row>
    <row r="78" spans="1:12">
      <c r="A78" s="27" t="s">
        <v>248</v>
      </c>
      <c r="B78" s="61">
        <v>114</v>
      </c>
      <c r="C78" s="70">
        <v>46</v>
      </c>
      <c r="D78" s="18">
        <v>46</v>
      </c>
      <c r="E78" s="18">
        <v>130.843667317122</v>
      </c>
      <c r="F78" s="18">
        <v>72.434592189465306</v>
      </c>
      <c r="G78" s="18">
        <v>65.914224966959907</v>
      </c>
      <c r="H78" s="74">
        <f t="shared" si="7"/>
        <v>6.0162176301334033E-4</v>
      </c>
      <c r="I78" s="74">
        <f t="shared" si="5"/>
        <v>-0.59649122807017541</v>
      </c>
      <c r="J78" s="70">
        <f t="shared" si="6"/>
        <v>-68</v>
      </c>
      <c r="K78" s="70">
        <f t="shared" si="8"/>
        <v>0</v>
      </c>
      <c r="L78" s="70">
        <f t="shared" si="9"/>
        <v>-6.5203672225053992</v>
      </c>
    </row>
    <row r="79" spans="1:12">
      <c r="A79" s="27" t="s">
        <v>249</v>
      </c>
      <c r="B79" s="61">
        <v>854</v>
      </c>
      <c r="C79" s="70">
        <v>366</v>
      </c>
      <c r="D79" s="18">
        <v>283</v>
      </c>
      <c r="E79" s="18">
        <v>1012.04156439977</v>
      </c>
      <c r="F79" s="18">
        <v>407.88134629824799</v>
      </c>
      <c r="G79" s="18">
        <v>335.41265159292101</v>
      </c>
      <c r="H79" s="74">
        <f t="shared" si="7"/>
        <v>3.7012817159298981E-3</v>
      </c>
      <c r="I79" s="74">
        <f t="shared" si="5"/>
        <v>-0.66861826697892268</v>
      </c>
      <c r="J79" s="70">
        <f t="shared" si="6"/>
        <v>-571</v>
      </c>
      <c r="K79" s="70">
        <f t="shared" si="8"/>
        <v>-83</v>
      </c>
      <c r="L79" s="70">
        <f t="shared" si="9"/>
        <v>-72.468694705326982</v>
      </c>
    </row>
    <row r="80" spans="1:12">
      <c r="A80" s="27" t="s">
        <v>250</v>
      </c>
      <c r="B80" s="61">
        <v>728</v>
      </c>
      <c r="C80" s="70">
        <v>632</v>
      </c>
      <c r="D80" s="18">
        <v>782</v>
      </c>
      <c r="E80" s="18">
        <v>1065.15328195846</v>
      </c>
      <c r="F80" s="18">
        <v>998.80988315995501</v>
      </c>
      <c r="G80" s="18">
        <v>1153.33406045684</v>
      </c>
      <c r="H80" s="74">
        <f t="shared" si="7"/>
        <v>1.0227569971226785E-2</v>
      </c>
      <c r="I80" s="74">
        <f t="shared" si="5"/>
        <v>7.4175824175824176E-2</v>
      </c>
      <c r="J80" s="70">
        <f t="shared" si="6"/>
        <v>54</v>
      </c>
      <c r="K80" s="70">
        <f t="shared" si="8"/>
        <v>150</v>
      </c>
      <c r="L80" s="70">
        <f t="shared" si="9"/>
        <v>154.524177296885</v>
      </c>
    </row>
    <row r="81" spans="1:12">
      <c r="A81" s="27" t="s">
        <v>251</v>
      </c>
      <c r="B81" s="61">
        <v>599</v>
      </c>
      <c r="C81" s="70">
        <v>333</v>
      </c>
      <c r="D81" s="18">
        <v>313</v>
      </c>
      <c r="E81" s="18">
        <v>623.68429482661304</v>
      </c>
      <c r="F81" s="18">
        <v>370.22301476102302</v>
      </c>
      <c r="G81" s="18">
        <v>325.99835226297398</v>
      </c>
      <c r="H81" s="74">
        <f t="shared" si="7"/>
        <v>4.0936437352864239E-3</v>
      </c>
      <c r="I81" s="74">
        <f t="shared" si="5"/>
        <v>-0.47746243739565941</v>
      </c>
      <c r="J81" s="70">
        <f t="shared" si="6"/>
        <v>-286</v>
      </c>
      <c r="K81" s="70">
        <f t="shared" si="8"/>
        <v>-20</v>
      </c>
      <c r="L81" s="70">
        <f t="shared" si="9"/>
        <v>-44.224662498049042</v>
      </c>
    </row>
    <row r="82" spans="1:12">
      <c r="A82" s="27" t="s">
        <v>252</v>
      </c>
      <c r="B82" s="61">
        <v>442</v>
      </c>
      <c r="C82" s="70">
        <v>270</v>
      </c>
      <c r="D82" s="18">
        <v>257</v>
      </c>
      <c r="E82" s="18">
        <v>432.497352093524</v>
      </c>
      <c r="F82" s="18">
        <v>338.13780001638798</v>
      </c>
      <c r="G82" s="18">
        <v>252.88939195491201</v>
      </c>
      <c r="H82" s="74">
        <f t="shared" si="7"/>
        <v>3.3612346324875752E-3</v>
      </c>
      <c r="I82" s="74">
        <f t="shared" si="5"/>
        <v>-0.41855203619909503</v>
      </c>
      <c r="J82" s="70">
        <f t="shared" si="6"/>
        <v>-185</v>
      </c>
      <c r="K82" s="70">
        <f t="shared" si="8"/>
        <v>-13</v>
      </c>
      <c r="L82" s="70">
        <f t="shared" si="9"/>
        <v>-85.24840806147597</v>
      </c>
    </row>
    <row r="83" spans="1:12">
      <c r="A83" s="27" t="s">
        <v>253</v>
      </c>
      <c r="B83" s="61">
        <v>601</v>
      </c>
      <c r="C83" s="70">
        <v>436</v>
      </c>
      <c r="D83" s="18">
        <v>426</v>
      </c>
      <c r="E83" s="18">
        <v>701.05020296362295</v>
      </c>
      <c r="F83" s="18">
        <v>489.60383875613502</v>
      </c>
      <c r="G83" s="18">
        <v>497.79605463670299</v>
      </c>
      <c r="H83" s="74">
        <f t="shared" si="7"/>
        <v>5.5715406748626734E-3</v>
      </c>
      <c r="I83" s="74">
        <f t="shared" si="5"/>
        <v>-0.29118136439267889</v>
      </c>
      <c r="J83" s="70">
        <f t="shared" si="6"/>
        <v>-175</v>
      </c>
      <c r="K83" s="70">
        <f t="shared" si="8"/>
        <v>-10</v>
      </c>
      <c r="L83" s="70">
        <f t="shared" si="9"/>
        <v>8.1922158805679715</v>
      </c>
    </row>
    <row r="84" spans="1:12" s="5" customFormat="1">
      <c r="A84" s="28" t="s">
        <v>173</v>
      </c>
      <c r="B84" s="60">
        <v>150938</v>
      </c>
      <c r="C84" s="37">
        <v>83190</v>
      </c>
      <c r="D84" s="40">
        <v>76460</v>
      </c>
      <c r="E84" s="40">
        <v>152091.37676179499</v>
      </c>
      <c r="F84" s="40">
        <v>81526.667011101803</v>
      </c>
      <c r="G84" s="40">
        <v>80431.734667634693</v>
      </c>
      <c r="H84" s="74">
        <f t="shared" si="7"/>
        <v>1</v>
      </c>
      <c r="I84" s="74">
        <f t="shared" si="5"/>
        <v>-0.49343439027945252</v>
      </c>
      <c r="J84" s="70">
        <f t="shared" si="6"/>
        <v>-74478</v>
      </c>
      <c r="K84" s="70">
        <f t="shared" si="8"/>
        <v>-6730</v>
      </c>
      <c r="L84" s="70">
        <f t="shared" si="9"/>
        <v>-1094.9323434671096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80" zoomScaleNormal="80" workbookViewId="0">
      <pane ySplit="2" topLeftCell="A3" activePane="bottomLeft" state="frozen"/>
      <selection pane="bottomLeft" activeCell="D3" sqref="D3:D83"/>
    </sheetView>
  </sheetViews>
  <sheetFormatPr defaultColWidth="8.88671875" defaultRowHeight="16.5" customHeight="1"/>
  <cols>
    <col min="1" max="1" width="18.33203125" style="3" bestFit="1" customWidth="1"/>
    <col min="2" max="2" width="12" style="3" customWidth="1"/>
    <col min="3" max="3" width="12" style="3" bestFit="1" customWidth="1"/>
    <col min="4" max="7" width="12" style="3" customWidth="1"/>
    <col min="8" max="8" width="21.44140625" style="3" customWidth="1"/>
    <col min="9" max="9" width="31.109375" style="3" customWidth="1"/>
    <col min="10" max="10" width="36.6640625" style="3" customWidth="1"/>
    <col min="11" max="11" width="8.88671875" style="3"/>
    <col min="12" max="12" width="11.109375" style="3" customWidth="1"/>
    <col min="13" max="16384" width="8.88671875" style="3"/>
  </cols>
  <sheetData>
    <row r="1" spans="1:12" ht="16.5" customHeight="1" thickBot="1">
      <c r="B1" s="151" t="s">
        <v>274</v>
      </c>
      <c r="C1" s="151"/>
      <c r="D1" s="152"/>
      <c r="E1" s="153" t="s">
        <v>273</v>
      </c>
      <c r="F1" s="151"/>
      <c r="G1" s="152"/>
    </row>
    <row r="2" spans="1:12" ht="55.5" customHeight="1">
      <c r="A2" s="13" t="s">
        <v>174</v>
      </c>
      <c r="B2" s="66">
        <v>43739</v>
      </c>
      <c r="C2" s="66">
        <v>44075</v>
      </c>
      <c r="D2" s="66">
        <v>44105</v>
      </c>
      <c r="E2" s="66">
        <v>43739</v>
      </c>
      <c r="F2" s="66">
        <v>44075</v>
      </c>
      <c r="G2" s="66">
        <v>44105</v>
      </c>
      <c r="H2" s="65" t="s">
        <v>295</v>
      </c>
      <c r="I2" s="1" t="s">
        <v>296</v>
      </c>
      <c r="J2" s="1" t="s">
        <v>297</v>
      </c>
      <c r="K2" s="1" t="s">
        <v>255</v>
      </c>
      <c r="L2" s="65" t="s">
        <v>275</v>
      </c>
    </row>
    <row r="3" spans="1:12" ht="16.5" customHeight="1">
      <c r="A3" s="27" t="s">
        <v>175</v>
      </c>
      <c r="B3" s="71">
        <v>1813</v>
      </c>
      <c r="C3" s="70">
        <v>733</v>
      </c>
      <c r="D3" s="18">
        <v>749</v>
      </c>
      <c r="E3" s="18">
        <v>1949.4264732403999</v>
      </c>
      <c r="F3" s="18">
        <v>796.53902968494299</v>
      </c>
      <c r="G3" s="18">
        <v>823.12071090209099</v>
      </c>
      <c r="H3" s="74">
        <f>D3/$D$84</f>
        <v>2.7878066028957458E-2</v>
      </c>
      <c r="I3" s="74">
        <f t="shared" ref="I3:I66" si="0">(D3-B3)/B3</f>
        <v>-0.58687258687258692</v>
      </c>
      <c r="J3" s="70">
        <f t="shared" ref="J3:J66" si="1">D3-B3</f>
        <v>-1064</v>
      </c>
      <c r="K3" s="70">
        <f>D3-C3</f>
        <v>16</v>
      </c>
      <c r="L3" s="70">
        <f>G3-F3</f>
        <v>26.581681217148002</v>
      </c>
    </row>
    <row r="4" spans="1:12" ht="16.5" customHeight="1">
      <c r="A4" s="27" t="s">
        <v>176</v>
      </c>
      <c r="B4" s="71">
        <v>222</v>
      </c>
      <c r="C4" s="70">
        <v>73</v>
      </c>
      <c r="D4" s="18">
        <v>82</v>
      </c>
      <c r="E4" s="18">
        <v>292.914578065358</v>
      </c>
      <c r="F4" s="18">
        <v>101.154383178541</v>
      </c>
      <c r="G4" s="18">
        <v>108.450542329787</v>
      </c>
      <c r="H4" s="74">
        <f t="shared" ref="H4:H67" si="2">D4/$D$84</f>
        <v>3.0520713142516841E-3</v>
      </c>
      <c r="I4" s="74">
        <f t="shared" si="0"/>
        <v>-0.63063063063063063</v>
      </c>
      <c r="J4" s="70">
        <f t="shared" si="1"/>
        <v>-140</v>
      </c>
      <c r="K4" s="70">
        <f t="shared" ref="K4:K67" si="3">D4-C4</f>
        <v>9</v>
      </c>
      <c r="L4" s="70">
        <f t="shared" ref="L4:L67" si="4">G4-F4</f>
        <v>7.2961591512460018</v>
      </c>
    </row>
    <row r="5" spans="1:12" ht="16.5" customHeight="1">
      <c r="A5" s="27" t="s">
        <v>177</v>
      </c>
      <c r="B5" s="71">
        <v>420</v>
      </c>
      <c r="C5" s="70">
        <v>133</v>
      </c>
      <c r="D5" s="18">
        <v>181</v>
      </c>
      <c r="E5" s="18">
        <v>493.92785450838699</v>
      </c>
      <c r="F5" s="18">
        <v>166.90721463423401</v>
      </c>
      <c r="G5" s="18">
        <v>212.85588115767101</v>
      </c>
      <c r="H5" s="74">
        <f t="shared" si="2"/>
        <v>6.7368891204823761E-3</v>
      </c>
      <c r="I5" s="74">
        <f t="shared" si="0"/>
        <v>-0.56904761904761902</v>
      </c>
      <c r="J5" s="70">
        <f t="shared" si="1"/>
        <v>-239</v>
      </c>
      <c r="K5" s="70">
        <f t="shared" si="3"/>
        <v>48</v>
      </c>
      <c r="L5" s="70">
        <f t="shared" si="4"/>
        <v>45.948666523436998</v>
      </c>
    </row>
    <row r="6" spans="1:12" ht="16.5" customHeight="1">
      <c r="A6" s="27" t="s">
        <v>178</v>
      </c>
      <c r="B6" s="71">
        <v>82</v>
      </c>
      <c r="C6" s="70">
        <v>31</v>
      </c>
      <c r="D6" s="18">
        <v>46</v>
      </c>
      <c r="E6" s="18">
        <v>96.214358642057107</v>
      </c>
      <c r="F6" s="18">
        <v>60.401663377747298</v>
      </c>
      <c r="G6" s="18">
        <v>68.484828415068307</v>
      </c>
      <c r="H6" s="74">
        <f t="shared" si="2"/>
        <v>1.7121375665314325E-3</v>
      </c>
      <c r="I6" s="74">
        <f t="shared" si="0"/>
        <v>-0.43902439024390244</v>
      </c>
      <c r="J6" s="70">
        <f t="shared" si="1"/>
        <v>-36</v>
      </c>
      <c r="K6" s="70">
        <f t="shared" si="3"/>
        <v>15</v>
      </c>
      <c r="L6" s="70">
        <f t="shared" si="4"/>
        <v>8.0831650373210095</v>
      </c>
    </row>
    <row r="7" spans="1:12" ht="16.5" customHeight="1">
      <c r="A7" s="27" t="s">
        <v>179</v>
      </c>
      <c r="B7" s="71">
        <v>258</v>
      </c>
      <c r="C7" s="70">
        <v>114</v>
      </c>
      <c r="D7" s="18">
        <v>90</v>
      </c>
      <c r="E7" s="18">
        <v>344.109209850735</v>
      </c>
      <c r="F7" s="18">
        <v>138.50808035866001</v>
      </c>
      <c r="G7" s="18">
        <v>120.109624169315</v>
      </c>
      <c r="H7" s="74">
        <f t="shared" si="2"/>
        <v>3.349834369300629E-3</v>
      </c>
      <c r="I7" s="74">
        <f t="shared" si="0"/>
        <v>-0.65116279069767447</v>
      </c>
      <c r="J7" s="70">
        <f t="shared" si="1"/>
        <v>-168</v>
      </c>
      <c r="K7" s="70">
        <f t="shared" si="3"/>
        <v>-24</v>
      </c>
      <c r="L7" s="70">
        <f t="shared" si="4"/>
        <v>-18.398456189345012</v>
      </c>
    </row>
    <row r="8" spans="1:12" ht="16.5" customHeight="1">
      <c r="A8" s="27" t="s">
        <v>180</v>
      </c>
      <c r="B8" s="71">
        <v>192</v>
      </c>
      <c r="C8" s="70">
        <v>63</v>
      </c>
      <c r="D8" s="18">
        <v>37</v>
      </c>
      <c r="E8" s="18">
        <v>238.943277823297</v>
      </c>
      <c r="F8" s="18">
        <v>80.069944070300707</v>
      </c>
      <c r="G8" s="18">
        <v>46.1714506619454</v>
      </c>
      <c r="H8" s="74">
        <f t="shared" si="2"/>
        <v>1.3771541296013698E-3</v>
      </c>
      <c r="I8" s="74">
        <f t="shared" si="0"/>
        <v>-0.80729166666666663</v>
      </c>
      <c r="J8" s="70">
        <f t="shared" si="1"/>
        <v>-155</v>
      </c>
      <c r="K8" s="70">
        <f t="shared" si="3"/>
        <v>-26</v>
      </c>
      <c r="L8" s="70">
        <f t="shared" si="4"/>
        <v>-33.898493408355307</v>
      </c>
    </row>
    <row r="9" spans="1:12" ht="16.5" customHeight="1">
      <c r="A9" s="27" t="s">
        <v>181</v>
      </c>
      <c r="B9" s="71">
        <v>5653</v>
      </c>
      <c r="C9" s="70">
        <v>2234</v>
      </c>
      <c r="D9" s="18">
        <v>2074</v>
      </c>
      <c r="E9" s="18">
        <v>6271.3580311291298</v>
      </c>
      <c r="F9" s="18">
        <v>2432.3165604402002</v>
      </c>
      <c r="G9" s="18">
        <v>2334.77887114448</v>
      </c>
      <c r="H9" s="74">
        <f t="shared" si="2"/>
        <v>7.7195072021438937E-2</v>
      </c>
      <c r="I9" s="74">
        <f t="shared" si="0"/>
        <v>-0.63311516009198654</v>
      </c>
      <c r="J9" s="70">
        <f t="shared" si="1"/>
        <v>-3579</v>
      </c>
      <c r="K9" s="70">
        <f t="shared" si="3"/>
        <v>-160</v>
      </c>
      <c r="L9" s="70">
        <f t="shared" si="4"/>
        <v>-97.537689295720156</v>
      </c>
    </row>
    <row r="10" spans="1:12" ht="16.5" customHeight="1">
      <c r="A10" s="27" t="s">
        <v>182</v>
      </c>
      <c r="B10" s="71">
        <v>4188</v>
      </c>
      <c r="C10" s="70">
        <v>1063</v>
      </c>
      <c r="D10" s="18">
        <v>1156</v>
      </c>
      <c r="E10" s="18">
        <v>3648.15949564828</v>
      </c>
      <c r="F10" s="18">
        <v>1267.56219982421</v>
      </c>
      <c r="G10" s="18">
        <v>1039.3653067947901</v>
      </c>
      <c r="H10" s="74">
        <f t="shared" si="2"/>
        <v>4.3026761454572522E-2</v>
      </c>
      <c r="I10" s="74">
        <f t="shared" si="0"/>
        <v>-0.72397325692454628</v>
      </c>
      <c r="J10" s="70">
        <f t="shared" si="1"/>
        <v>-3032</v>
      </c>
      <c r="K10" s="70">
        <f t="shared" si="3"/>
        <v>93</v>
      </c>
      <c r="L10" s="70">
        <f t="shared" si="4"/>
        <v>-228.19689302941993</v>
      </c>
    </row>
    <row r="11" spans="1:12" ht="16.5" customHeight="1">
      <c r="A11" s="27" t="s">
        <v>183</v>
      </c>
      <c r="B11" s="71">
        <v>152</v>
      </c>
      <c r="C11" s="70">
        <v>9</v>
      </c>
      <c r="D11" s="18">
        <v>7</v>
      </c>
      <c r="E11" s="18">
        <v>159.28085193265099</v>
      </c>
      <c r="F11" s="18">
        <v>26.596900902857801</v>
      </c>
      <c r="G11" s="18">
        <v>25.973208825318999</v>
      </c>
      <c r="H11" s="74">
        <f t="shared" si="2"/>
        <v>2.6054267316782671E-4</v>
      </c>
      <c r="I11" s="74">
        <f t="shared" si="0"/>
        <v>-0.95394736842105265</v>
      </c>
      <c r="J11" s="70">
        <f t="shared" si="1"/>
        <v>-145</v>
      </c>
      <c r="K11" s="70">
        <f t="shared" si="3"/>
        <v>-2</v>
      </c>
      <c r="L11" s="70">
        <f t="shared" si="4"/>
        <v>-0.62369207753880218</v>
      </c>
    </row>
    <row r="12" spans="1:12" ht="16.5" customHeight="1">
      <c r="A12" s="27" t="s">
        <v>184</v>
      </c>
      <c r="B12" s="71">
        <v>156</v>
      </c>
      <c r="C12" s="70">
        <v>423</v>
      </c>
      <c r="D12" s="18">
        <v>67</v>
      </c>
      <c r="E12" s="18">
        <v>209.98253508482901</v>
      </c>
      <c r="F12" s="18">
        <v>537.11394280478999</v>
      </c>
      <c r="G12" s="18">
        <v>91.242060583058901</v>
      </c>
      <c r="H12" s="74">
        <f t="shared" si="2"/>
        <v>2.4937655860349127E-3</v>
      </c>
      <c r="I12" s="74">
        <f t="shared" si="0"/>
        <v>-0.57051282051282048</v>
      </c>
      <c r="J12" s="70">
        <f t="shared" si="1"/>
        <v>-89</v>
      </c>
      <c r="K12" s="70">
        <f t="shared" si="3"/>
        <v>-356</v>
      </c>
      <c r="L12" s="70">
        <f t="shared" si="4"/>
        <v>-445.87188222173108</v>
      </c>
    </row>
    <row r="13" spans="1:12" ht="16.5" customHeight="1">
      <c r="A13" s="27" t="s">
        <v>185</v>
      </c>
      <c r="B13" s="71">
        <v>1240</v>
      </c>
      <c r="C13" s="70">
        <v>352</v>
      </c>
      <c r="D13" s="18">
        <v>281</v>
      </c>
      <c r="E13" s="18">
        <v>1105.98326887761</v>
      </c>
      <c r="F13" s="18">
        <v>373.37643102077197</v>
      </c>
      <c r="G13" s="18">
        <v>257.41339682963701</v>
      </c>
      <c r="H13" s="74">
        <f t="shared" si="2"/>
        <v>1.0458927308594186E-2</v>
      </c>
      <c r="I13" s="74">
        <f t="shared" si="0"/>
        <v>-0.77338709677419359</v>
      </c>
      <c r="J13" s="70">
        <f t="shared" si="1"/>
        <v>-959</v>
      </c>
      <c r="K13" s="70">
        <f t="shared" si="3"/>
        <v>-71</v>
      </c>
      <c r="L13" s="70">
        <f t="shared" si="4"/>
        <v>-115.96303419113497</v>
      </c>
    </row>
    <row r="14" spans="1:12" ht="16.5" customHeight="1">
      <c r="A14" s="27" t="s">
        <v>186</v>
      </c>
      <c r="B14" s="71">
        <v>1050</v>
      </c>
      <c r="C14" s="70">
        <v>321</v>
      </c>
      <c r="D14" s="18">
        <v>302</v>
      </c>
      <c r="E14" s="18">
        <v>1134.4086691365701</v>
      </c>
      <c r="F14" s="18">
        <v>380.67989099394202</v>
      </c>
      <c r="G14" s="18">
        <v>327.24874828825199</v>
      </c>
      <c r="H14" s="74">
        <f t="shared" si="2"/>
        <v>1.1240555328097666E-2</v>
      </c>
      <c r="I14" s="74">
        <f t="shared" si="0"/>
        <v>-0.71238095238095234</v>
      </c>
      <c r="J14" s="70">
        <f t="shared" si="1"/>
        <v>-748</v>
      </c>
      <c r="K14" s="70">
        <f t="shared" si="3"/>
        <v>-19</v>
      </c>
      <c r="L14" s="70">
        <f t="shared" si="4"/>
        <v>-53.431142705690036</v>
      </c>
    </row>
    <row r="15" spans="1:12" ht="16.5" customHeight="1">
      <c r="A15" s="27" t="s">
        <v>187</v>
      </c>
      <c r="B15" s="71">
        <v>178</v>
      </c>
      <c r="C15" s="70">
        <v>30</v>
      </c>
      <c r="D15" s="18">
        <v>34</v>
      </c>
      <c r="E15" s="18">
        <v>172.87734235507099</v>
      </c>
      <c r="F15" s="18">
        <v>30.609819020010999</v>
      </c>
      <c r="G15" s="18">
        <v>32.537810592629199</v>
      </c>
      <c r="H15" s="74">
        <f t="shared" si="2"/>
        <v>1.2654929839580153E-3</v>
      </c>
      <c r="I15" s="74">
        <f t="shared" si="0"/>
        <v>-0.8089887640449438</v>
      </c>
      <c r="J15" s="70">
        <f t="shared" si="1"/>
        <v>-144</v>
      </c>
      <c r="K15" s="70">
        <f t="shared" si="3"/>
        <v>4</v>
      </c>
      <c r="L15" s="70">
        <f t="shared" si="4"/>
        <v>1.9279915726182004</v>
      </c>
    </row>
    <row r="16" spans="1:12" ht="16.5" customHeight="1">
      <c r="A16" s="27" t="s">
        <v>188</v>
      </c>
      <c r="B16" s="71">
        <v>328</v>
      </c>
      <c r="C16" s="70">
        <v>148</v>
      </c>
      <c r="D16" s="18">
        <v>173</v>
      </c>
      <c r="E16" s="18">
        <v>337.37635484195198</v>
      </c>
      <c r="F16" s="18">
        <v>158.63697202083799</v>
      </c>
      <c r="G16" s="18">
        <v>174.84798453687799</v>
      </c>
      <c r="H16" s="74">
        <f t="shared" si="2"/>
        <v>6.4391260654334311E-3</v>
      </c>
      <c r="I16" s="74">
        <f t="shared" si="0"/>
        <v>-0.47256097560975607</v>
      </c>
      <c r="J16" s="70">
        <f t="shared" si="1"/>
        <v>-155</v>
      </c>
      <c r="K16" s="70">
        <f t="shared" si="3"/>
        <v>25</v>
      </c>
      <c r="L16" s="70">
        <f t="shared" si="4"/>
        <v>16.21101251604</v>
      </c>
    </row>
    <row r="17" spans="1:12" ht="16.5" customHeight="1">
      <c r="A17" s="27" t="s">
        <v>189</v>
      </c>
      <c r="B17" s="71">
        <v>86</v>
      </c>
      <c r="C17" s="70">
        <v>7</v>
      </c>
      <c r="D17" s="18">
        <v>18</v>
      </c>
      <c r="E17" s="18">
        <v>89.185011023777193</v>
      </c>
      <c r="F17" s="18">
        <v>22.636435681406098</v>
      </c>
      <c r="G17" s="18">
        <v>21.688952453755402</v>
      </c>
      <c r="H17" s="74">
        <f t="shared" si="2"/>
        <v>6.6996687386012578E-4</v>
      </c>
      <c r="I17" s="74">
        <f t="shared" si="0"/>
        <v>-0.79069767441860461</v>
      </c>
      <c r="J17" s="70">
        <f t="shared" si="1"/>
        <v>-68</v>
      </c>
      <c r="K17" s="70">
        <f t="shared" si="3"/>
        <v>11</v>
      </c>
      <c r="L17" s="70">
        <f t="shared" si="4"/>
        <v>-0.94748322765069659</v>
      </c>
    </row>
    <row r="18" spans="1:12" ht="16.5" customHeight="1">
      <c r="A18" s="27" t="s">
        <v>190</v>
      </c>
      <c r="B18" s="71">
        <v>183</v>
      </c>
      <c r="C18" s="70">
        <v>92</v>
      </c>
      <c r="D18" s="18">
        <v>77</v>
      </c>
      <c r="E18" s="18">
        <v>188.90212401517499</v>
      </c>
      <c r="F18" s="18">
        <v>94.959584110706899</v>
      </c>
      <c r="G18" s="18">
        <v>82.234685258871593</v>
      </c>
      <c r="H18" s="74">
        <f t="shared" si="2"/>
        <v>2.8659694048460936E-3</v>
      </c>
      <c r="I18" s="74">
        <f t="shared" si="0"/>
        <v>-0.57923497267759561</v>
      </c>
      <c r="J18" s="70">
        <f t="shared" si="1"/>
        <v>-106</v>
      </c>
      <c r="K18" s="70">
        <f t="shared" si="3"/>
        <v>-15</v>
      </c>
      <c r="L18" s="70">
        <f t="shared" si="4"/>
        <v>-12.724898851835306</v>
      </c>
    </row>
    <row r="19" spans="1:12" ht="16.5" customHeight="1">
      <c r="A19" s="27" t="s">
        <v>191</v>
      </c>
      <c r="B19" s="71">
        <v>210</v>
      </c>
      <c r="C19" s="70">
        <v>56</v>
      </c>
      <c r="D19" s="18">
        <v>56</v>
      </c>
      <c r="E19" s="18">
        <v>201.20118922531</v>
      </c>
      <c r="F19" s="18">
        <v>62.117098689427699</v>
      </c>
      <c r="G19" s="18">
        <v>58.497465757463701</v>
      </c>
      <c r="H19" s="74">
        <f t="shared" si="2"/>
        <v>2.0843413853426137E-3</v>
      </c>
      <c r="I19" s="74">
        <f t="shared" si="0"/>
        <v>-0.73333333333333328</v>
      </c>
      <c r="J19" s="70">
        <f t="shared" si="1"/>
        <v>-154</v>
      </c>
      <c r="K19" s="70">
        <f t="shared" si="3"/>
        <v>0</v>
      </c>
      <c r="L19" s="70">
        <f t="shared" si="4"/>
        <v>-3.6196329319639986</v>
      </c>
    </row>
    <row r="20" spans="1:12" ht="16.5" customHeight="1">
      <c r="A20" s="27" t="s">
        <v>192</v>
      </c>
      <c r="B20" s="71">
        <v>74</v>
      </c>
      <c r="C20" s="70">
        <v>45</v>
      </c>
      <c r="D20" s="18">
        <v>44</v>
      </c>
      <c r="E20" s="18">
        <v>113.12728142032999</v>
      </c>
      <c r="F20" s="18">
        <v>70.880461697140603</v>
      </c>
      <c r="G20" s="18">
        <v>67.683518145212901</v>
      </c>
      <c r="H20" s="74">
        <f t="shared" si="2"/>
        <v>1.6376968027691965E-3</v>
      </c>
      <c r="I20" s="74">
        <f t="shared" si="0"/>
        <v>-0.40540540540540543</v>
      </c>
      <c r="J20" s="70">
        <f t="shared" si="1"/>
        <v>-30</v>
      </c>
      <c r="K20" s="70">
        <f t="shared" si="3"/>
        <v>-1</v>
      </c>
      <c r="L20" s="70">
        <f t="shared" si="4"/>
        <v>-3.1969435519277027</v>
      </c>
    </row>
    <row r="21" spans="1:12" ht="16.5" customHeight="1">
      <c r="A21" s="27" t="s">
        <v>193</v>
      </c>
      <c r="B21" s="71">
        <v>243</v>
      </c>
      <c r="C21" s="70">
        <v>124</v>
      </c>
      <c r="D21" s="18">
        <v>95</v>
      </c>
      <c r="E21" s="18">
        <v>290.17181056118102</v>
      </c>
      <c r="F21" s="18">
        <v>143.83827084293</v>
      </c>
      <c r="G21" s="18">
        <v>115.72409400742799</v>
      </c>
      <c r="H21" s="74">
        <f t="shared" si="2"/>
        <v>3.5359362787062195E-3</v>
      </c>
      <c r="I21" s="74">
        <f t="shared" si="0"/>
        <v>-0.60905349794238683</v>
      </c>
      <c r="J21" s="70">
        <f t="shared" si="1"/>
        <v>-148</v>
      </c>
      <c r="K21" s="70">
        <f t="shared" si="3"/>
        <v>-29</v>
      </c>
      <c r="L21" s="70">
        <f t="shared" si="4"/>
        <v>-28.114176835502008</v>
      </c>
    </row>
    <row r="22" spans="1:12" ht="16.5" customHeight="1">
      <c r="A22" s="27" t="s">
        <v>194</v>
      </c>
      <c r="B22" s="71">
        <v>121</v>
      </c>
      <c r="C22" s="70">
        <v>58</v>
      </c>
      <c r="D22" s="18">
        <v>32</v>
      </c>
      <c r="E22" s="18">
        <v>166.788857508907</v>
      </c>
      <c r="F22" s="18">
        <v>65.966193731493703</v>
      </c>
      <c r="G22" s="18">
        <v>44.316351774205998</v>
      </c>
      <c r="H22" s="74">
        <f t="shared" si="2"/>
        <v>1.1910522201957793E-3</v>
      </c>
      <c r="I22" s="74">
        <f t="shared" si="0"/>
        <v>-0.73553719008264462</v>
      </c>
      <c r="J22" s="70">
        <f t="shared" si="1"/>
        <v>-89</v>
      </c>
      <c r="K22" s="70">
        <f t="shared" si="3"/>
        <v>-26</v>
      </c>
      <c r="L22" s="70">
        <f t="shared" si="4"/>
        <v>-21.649841957287705</v>
      </c>
    </row>
    <row r="23" spans="1:12" ht="16.5" customHeight="1">
      <c r="A23" s="27" t="s">
        <v>195</v>
      </c>
      <c r="B23" s="71">
        <v>3961</v>
      </c>
      <c r="C23" s="70">
        <v>1384</v>
      </c>
      <c r="D23" s="18">
        <v>1152</v>
      </c>
      <c r="E23" s="18">
        <v>4120.9307301885001</v>
      </c>
      <c r="F23" s="18">
        <v>1561.17030873811</v>
      </c>
      <c r="G23" s="18">
        <v>1384.64729478243</v>
      </c>
      <c r="H23" s="74">
        <f t="shared" si="2"/>
        <v>4.287787992704805E-2</v>
      </c>
      <c r="I23" s="74">
        <f t="shared" si="0"/>
        <v>-0.70916435243625342</v>
      </c>
      <c r="J23" s="70">
        <f t="shared" si="1"/>
        <v>-2809</v>
      </c>
      <c r="K23" s="70">
        <f t="shared" si="3"/>
        <v>-232</v>
      </c>
      <c r="L23" s="70">
        <f t="shared" si="4"/>
        <v>-176.52301395567997</v>
      </c>
    </row>
    <row r="24" spans="1:12" ht="16.5" customHeight="1">
      <c r="A24" s="27" t="s">
        <v>196</v>
      </c>
      <c r="B24" s="71">
        <v>555</v>
      </c>
      <c r="C24" s="70">
        <v>170</v>
      </c>
      <c r="D24" s="18">
        <v>164</v>
      </c>
      <c r="E24" s="18">
        <v>542.82578050095401</v>
      </c>
      <c r="F24" s="18">
        <v>173.041804799771</v>
      </c>
      <c r="G24" s="18">
        <v>160.40257074674901</v>
      </c>
      <c r="H24" s="74">
        <f t="shared" si="2"/>
        <v>6.1041426285033682E-3</v>
      </c>
      <c r="I24" s="74">
        <f t="shared" si="0"/>
        <v>-0.70450450450450453</v>
      </c>
      <c r="J24" s="70">
        <f t="shared" si="1"/>
        <v>-391</v>
      </c>
      <c r="K24" s="70">
        <f t="shared" si="3"/>
        <v>-6</v>
      </c>
      <c r="L24" s="70">
        <f t="shared" si="4"/>
        <v>-12.639234053021994</v>
      </c>
    </row>
    <row r="25" spans="1:12" ht="16.5" customHeight="1">
      <c r="A25" s="27" t="s">
        <v>197</v>
      </c>
      <c r="B25" s="71">
        <v>128</v>
      </c>
      <c r="C25" s="70">
        <v>36</v>
      </c>
      <c r="D25" s="18">
        <v>46</v>
      </c>
      <c r="E25" s="18">
        <v>153.59609879426901</v>
      </c>
      <c r="F25" s="18">
        <v>58.553836738570098</v>
      </c>
      <c r="G25" s="18">
        <v>53.576307678780601</v>
      </c>
      <c r="H25" s="74">
        <f t="shared" si="2"/>
        <v>1.7121375665314325E-3</v>
      </c>
      <c r="I25" s="74">
        <f t="shared" si="0"/>
        <v>-0.640625</v>
      </c>
      <c r="J25" s="70">
        <f t="shared" si="1"/>
        <v>-82</v>
      </c>
      <c r="K25" s="70">
        <f t="shared" si="3"/>
        <v>10</v>
      </c>
      <c r="L25" s="70">
        <f t="shared" si="4"/>
        <v>-4.9775290597894966</v>
      </c>
    </row>
    <row r="26" spans="1:12" ht="16.5" customHeight="1">
      <c r="A26" s="27" t="s">
        <v>198</v>
      </c>
      <c r="B26" s="71">
        <v>351</v>
      </c>
      <c r="C26" s="70">
        <v>93</v>
      </c>
      <c r="D26" s="18">
        <v>83</v>
      </c>
      <c r="E26" s="18">
        <v>395.34694435709702</v>
      </c>
      <c r="F26" s="18">
        <v>110.677472469073</v>
      </c>
      <c r="G26" s="18">
        <v>93.777538894391299</v>
      </c>
      <c r="H26" s="74">
        <f t="shared" si="2"/>
        <v>3.0892916961328025E-3</v>
      </c>
      <c r="I26" s="74">
        <f t="shared" si="0"/>
        <v>-0.76353276353276356</v>
      </c>
      <c r="J26" s="70">
        <f t="shared" si="1"/>
        <v>-268</v>
      </c>
      <c r="K26" s="70">
        <f t="shared" si="3"/>
        <v>-10</v>
      </c>
      <c r="L26" s="70">
        <f t="shared" si="4"/>
        <v>-16.899933574681697</v>
      </c>
    </row>
    <row r="27" spans="1:12" ht="16.5" customHeight="1">
      <c r="A27" s="27" t="s">
        <v>199</v>
      </c>
      <c r="B27" s="71">
        <v>1018</v>
      </c>
      <c r="C27" s="70">
        <v>368</v>
      </c>
      <c r="D27" s="18">
        <v>312</v>
      </c>
      <c r="E27" s="18">
        <v>1137.3792670877301</v>
      </c>
      <c r="F27" s="18">
        <v>419.66839171637298</v>
      </c>
      <c r="G27" s="18">
        <v>349.92332793174103</v>
      </c>
      <c r="H27" s="74">
        <f t="shared" si="2"/>
        <v>1.1612759146908846E-2</v>
      </c>
      <c r="I27" s="74">
        <f t="shared" si="0"/>
        <v>-0.69351669941060901</v>
      </c>
      <c r="J27" s="70">
        <f t="shared" si="1"/>
        <v>-706</v>
      </c>
      <c r="K27" s="70">
        <f t="shared" si="3"/>
        <v>-56</v>
      </c>
      <c r="L27" s="70">
        <f t="shared" si="4"/>
        <v>-69.745063784631952</v>
      </c>
    </row>
    <row r="28" spans="1:12" ht="16.5" customHeight="1">
      <c r="A28" s="27" t="s">
        <v>112</v>
      </c>
      <c r="B28" s="71">
        <v>942</v>
      </c>
      <c r="C28" s="70">
        <v>314</v>
      </c>
      <c r="D28" s="18">
        <v>290</v>
      </c>
      <c r="E28" s="18">
        <v>1200.26585704332</v>
      </c>
      <c r="F28" s="18">
        <v>414.37586036472197</v>
      </c>
      <c r="G28" s="18">
        <v>369.99610889014201</v>
      </c>
      <c r="H28" s="74">
        <f t="shared" si="2"/>
        <v>1.0793910745524249E-2</v>
      </c>
      <c r="I28" s="74">
        <f t="shared" si="0"/>
        <v>-0.69214437367303605</v>
      </c>
      <c r="J28" s="70">
        <f t="shared" si="1"/>
        <v>-652</v>
      </c>
      <c r="K28" s="70">
        <f t="shared" si="3"/>
        <v>-24</v>
      </c>
      <c r="L28" s="70">
        <f t="shared" si="4"/>
        <v>-44.379751474579962</v>
      </c>
    </row>
    <row r="29" spans="1:12" ht="16.5" customHeight="1">
      <c r="A29" s="27" t="s">
        <v>200</v>
      </c>
      <c r="B29" s="71">
        <v>398</v>
      </c>
      <c r="C29" s="70">
        <v>172</v>
      </c>
      <c r="D29" s="18">
        <v>147</v>
      </c>
      <c r="E29" s="18">
        <v>459.77669745216502</v>
      </c>
      <c r="F29" s="18">
        <v>197.58977349118001</v>
      </c>
      <c r="G29" s="18">
        <v>169.81743740084801</v>
      </c>
      <c r="H29" s="74">
        <f t="shared" si="2"/>
        <v>5.4713961365243612E-3</v>
      </c>
      <c r="I29" s="74">
        <f t="shared" si="0"/>
        <v>-0.6306532663316583</v>
      </c>
      <c r="J29" s="70">
        <f t="shared" si="1"/>
        <v>-251</v>
      </c>
      <c r="K29" s="70">
        <f t="shared" si="3"/>
        <v>-25</v>
      </c>
      <c r="L29" s="70">
        <f t="shared" si="4"/>
        <v>-27.772336090332004</v>
      </c>
    </row>
    <row r="30" spans="1:12" ht="16.5" customHeight="1">
      <c r="A30" s="27" t="s">
        <v>201</v>
      </c>
      <c r="B30" s="71">
        <v>325</v>
      </c>
      <c r="C30" s="70">
        <v>143</v>
      </c>
      <c r="D30" s="18">
        <v>105</v>
      </c>
      <c r="E30" s="18">
        <v>336.183424285858</v>
      </c>
      <c r="F30" s="18">
        <v>126.806450483646</v>
      </c>
      <c r="G30" s="18">
        <v>114.79297772989599</v>
      </c>
      <c r="H30" s="74">
        <f t="shared" si="2"/>
        <v>3.9081400975174005E-3</v>
      </c>
      <c r="I30" s="74">
        <f t="shared" si="0"/>
        <v>-0.67692307692307696</v>
      </c>
      <c r="J30" s="70">
        <f t="shared" si="1"/>
        <v>-220</v>
      </c>
      <c r="K30" s="70">
        <f t="shared" si="3"/>
        <v>-38</v>
      </c>
      <c r="L30" s="70">
        <f t="shared" si="4"/>
        <v>-12.013472753750008</v>
      </c>
    </row>
    <row r="31" spans="1:12" ht="16.5" customHeight="1">
      <c r="A31" s="27" t="s">
        <v>202</v>
      </c>
      <c r="B31" s="71">
        <v>348</v>
      </c>
      <c r="C31" s="70">
        <v>194</v>
      </c>
      <c r="D31" s="18">
        <v>123</v>
      </c>
      <c r="E31" s="18">
        <v>471.82979027841702</v>
      </c>
      <c r="F31" s="18">
        <v>249.526543901053</v>
      </c>
      <c r="G31" s="18">
        <v>169.26021339171999</v>
      </c>
      <c r="H31" s="74">
        <f t="shared" si="2"/>
        <v>4.5781069713775263E-3</v>
      </c>
      <c r="I31" s="74">
        <f t="shared" si="0"/>
        <v>-0.64655172413793105</v>
      </c>
      <c r="J31" s="70">
        <f t="shared" si="1"/>
        <v>-225</v>
      </c>
      <c r="K31" s="70">
        <f t="shared" si="3"/>
        <v>-71</v>
      </c>
      <c r="L31" s="70">
        <f t="shared" si="4"/>
        <v>-80.266330509333017</v>
      </c>
    </row>
    <row r="32" spans="1:12" ht="16.5" customHeight="1">
      <c r="A32" s="27" t="s">
        <v>203</v>
      </c>
      <c r="B32" s="71">
        <v>210</v>
      </c>
      <c r="C32" s="70">
        <v>51</v>
      </c>
      <c r="D32" s="18">
        <v>36</v>
      </c>
      <c r="E32" s="18">
        <v>289.38018001910899</v>
      </c>
      <c r="F32" s="18">
        <v>76.726882476998199</v>
      </c>
      <c r="G32" s="18">
        <v>50.5166546526982</v>
      </c>
      <c r="H32" s="74">
        <f t="shared" si="2"/>
        <v>1.3399337477202516E-3</v>
      </c>
      <c r="I32" s="74">
        <f t="shared" si="0"/>
        <v>-0.82857142857142863</v>
      </c>
      <c r="J32" s="70">
        <f t="shared" si="1"/>
        <v>-174</v>
      </c>
      <c r="K32" s="70">
        <f t="shared" si="3"/>
        <v>-15</v>
      </c>
      <c r="L32" s="70">
        <f t="shared" si="4"/>
        <v>-26.210227824299999</v>
      </c>
    </row>
    <row r="33" spans="1:12" ht="16.5" customHeight="1">
      <c r="A33" s="27" t="s">
        <v>204</v>
      </c>
      <c r="B33" s="71">
        <v>350</v>
      </c>
      <c r="C33" s="70">
        <v>168</v>
      </c>
      <c r="D33" s="18">
        <v>137</v>
      </c>
      <c r="E33" s="18">
        <v>442.87675278870199</v>
      </c>
      <c r="F33" s="18">
        <v>216.12677030264899</v>
      </c>
      <c r="G33" s="18">
        <v>172.64853907573399</v>
      </c>
      <c r="H33" s="74">
        <f t="shared" si="2"/>
        <v>5.0991923177131793E-3</v>
      </c>
      <c r="I33" s="74">
        <f t="shared" si="0"/>
        <v>-0.60857142857142854</v>
      </c>
      <c r="J33" s="70">
        <f t="shared" si="1"/>
        <v>-213</v>
      </c>
      <c r="K33" s="70">
        <f t="shared" si="3"/>
        <v>-31</v>
      </c>
      <c r="L33" s="70">
        <f t="shared" si="4"/>
        <v>-43.478231226915</v>
      </c>
    </row>
    <row r="34" spans="1:12" ht="16.5" customHeight="1">
      <c r="A34" s="27" t="s">
        <v>205</v>
      </c>
      <c r="B34" s="71">
        <v>787</v>
      </c>
      <c r="C34" s="70">
        <v>368</v>
      </c>
      <c r="D34" s="18">
        <v>255</v>
      </c>
      <c r="E34" s="18">
        <v>949.63348743412803</v>
      </c>
      <c r="F34" s="18">
        <v>431.925063258921</v>
      </c>
      <c r="G34" s="18">
        <v>308.82906497812701</v>
      </c>
      <c r="H34" s="74">
        <f t="shared" si="2"/>
        <v>9.4911973796851148E-3</v>
      </c>
      <c r="I34" s="74">
        <f t="shared" si="0"/>
        <v>-0.67598475222363408</v>
      </c>
      <c r="J34" s="70">
        <f t="shared" si="1"/>
        <v>-532</v>
      </c>
      <c r="K34" s="70">
        <f t="shared" si="3"/>
        <v>-113</v>
      </c>
      <c r="L34" s="70">
        <f t="shared" si="4"/>
        <v>-123.09599828079399</v>
      </c>
    </row>
    <row r="35" spans="1:12" ht="16.5" customHeight="1">
      <c r="A35" s="27" t="s">
        <v>206</v>
      </c>
      <c r="B35" s="71">
        <v>1881</v>
      </c>
      <c r="C35" s="70">
        <v>692</v>
      </c>
      <c r="D35" s="18">
        <v>610</v>
      </c>
      <c r="E35" s="18">
        <v>2111.6616308327698</v>
      </c>
      <c r="F35" s="18">
        <v>745.65723559015305</v>
      </c>
      <c r="G35" s="18">
        <v>686.97782037913305</v>
      </c>
      <c r="H35" s="74">
        <f t="shared" si="2"/>
        <v>2.2704432947482041E-2</v>
      </c>
      <c r="I35" s="74">
        <f t="shared" si="0"/>
        <v>-0.67570441254651781</v>
      </c>
      <c r="J35" s="70">
        <f t="shared" si="1"/>
        <v>-1271</v>
      </c>
      <c r="K35" s="70">
        <f t="shared" si="3"/>
        <v>-82</v>
      </c>
      <c r="L35" s="70">
        <f t="shared" si="4"/>
        <v>-58.67941521102</v>
      </c>
    </row>
    <row r="36" spans="1:12" ht="16.5" customHeight="1">
      <c r="A36" s="27" t="s">
        <v>207</v>
      </c>
      <c r="B36" s="71">
        <v>255</v>
      </c>
      <c r="C36" s="70">
        <v>107</v>
      </c>
      <c r="D36" s="18">
        <v>123</v>
      </c>
      <c r="E36" s="18">
        <v>308.57203156553101</v>
      </c>
      <c r="F36" s="18">
        <v>131.64870355192801</v>
      </c>
      <c r="G36" s="18">
        <v>149.55174177887099</v>
      </c>
      <c r="H36" s="74">
        <f t="shared" si="2"/>
        <v>4.5781069713775263E-3</v>
      </c>
      <c r="I36" s="74">
        <f t="shared" si="0"/>
        <v>-0.51764705882352946</v>
      </c>
      <c r="J36" s="70">
        <f t="shared" si="1"/>
        <v>-132</v>
      </c>
      <c r="K36" s="70">
        <f t="shared" si="3"/>
        <v>16</v>
      </c>
      <c r="L36" s="70">
        <f t="shared" si="4"/>
        <v>17.903038226942982</v>
      </c>
    </row>
    <row r="37" spans="1:12" ht="16.5" customHeight="1">
      <c r="A37" s="27" t="s">
        <v>208</v>
      </c>
      <c r="B37" s="71">
        <v>191</v>
      </c>
      <c r="C37" s="70">
        <v>19</v>
      </c>
      <c r="D37" s="18">
        <v>23</v>
      </c>
      <c r="E37" s="18">
        <v>268.32916278202703</v>
      </c>
      <c r="F37" s="18">
        <v>27.004500505713501</v>
      </c>
      <c r="G37" s="18">
        <v>32.200997425987801</v>
      </c>
      <c r="H37" s="74">
        <f t="shared" si="2"/>
        <v>8.5606878326571626E-4</v>
      </c>
      <c r="I37" s="74">
        <f t="shared" si="0"/>
        <v>-0.87958115183246077</v>
      </c>
      <c r="J37" s="70">
        <f t="shared" si="1"/>
        <v>-168</v>
      </c>
      <c r="K37" s="70">
        <f t="shared" si="3"/>
        <v>4</v>
      </c>
      <c r="L37" s="70">
        <f t="shared" si="4"/>
        <v>5.1964969202742992</v>
      </c>
    </row>
    <row r="38" spans="1:12" ht="16.5" customHeight="1">
      <c r="A38" s="27" t="s">
        <v>209</v>
      </c>
      <c r="B38" s="71">
        <v>69</v>
      </c>
      <c r="C38" s="70">
        <v>20</v>
      </c>
      <c r="D38" s="18">
        <v>23</v>
      </c>
      <c r="E38" s="18">
        <v>99.358733364510499</v>
      </c>
      <c r="F38" s="18">
        <v>37.678915548720902</v>
      </c>
      <c r="G38" s="18">
        <v>33.627682920362297</v>
      </c>
      <c r="H38" s="74">
        <f t="shared" si="2"/>
        <v>8.5606878326571626E-4</v>
      </c>
      <c r="I38" s="74">
        <f t="shared" si="0"/>
        <v>-0.66666666666666663</v>
      </c>
      <c r="J38" s="70">
        <f t="shared" si="1"/>
        <v>-46</v>
      </c>
      <c r="K38" s="70">
        <f t="shared" si="3"/>
        <v>3</v>
      </c>
      <c r="L38" s="70">
        <f t="shared" si="4"/>
        <v>-4.0512326283586049</v>
      </c>
    </row>
    <row r="39" spans="1:12" ht="16.5" customHeight="1">
      <c r="A39" s="27" t="s">
        <v>210</v>
      </c>
      <c r="B39" s="71">
        <v>780</v>
      </c>
      <c r="C39" s="70">
        <v>326</v>
      </c>
      <c r="D39" s="18">
        <v>248</v>
      </c>
      <c r="E39" s="18">
        <v>892.96802736757195</v>
      </c>
      <c r="F39" s="18">
        <v>391.51375628920698</v>
      </c>
      <c r="G39" s="18">
        <v>287.64859417788801</v>
      </c>
      <c r="H39" s="74">
        <f t="shared" si="2"/>
        <v>9.2306547065172887E-3</v>
      </c>
      <c r="I39" s="74">
        <f t="shared" si="0"/>
        <v>-0.68205128205128207</v>
      </c>
      <c r="J39" s="70">
        <f t="shared" si="1"/>
        <v>-532</v>
      </c>
      <c r="K39" s="70">
        <f t="shared" si="3"/>
        <v>-78</v>
      </c>
      <c r="L39" s="70">
        <f t="shared" si="4"/>
        <v>-103.86516211131897</v>
      </c>
    </row>
    <row r="40" spans="1:12" ht="16.5" customHeight="1">
      <c r="A40" s="27" t="s">
        <v>211</v>
      </c>
      <c r="B40" s="71">
        <v>75</v>
      </c>
      <c r="C40" s="70">
        <v>26</v>
      </c>
      <c r="D40" s="18">
        <v>43</v>
      </c>
      <c r="E40" s="18">
        <v>78.522585773187402</v>
      </c>
      <c r="F40" s="18">
        <v>38.023836683806501</v>
      </c>
      <c r="G40" s="18">
        <v>44.490521028238803</v>
      </c>
      <c r="H40" s="74">
        <f t="shared" si="2"/>
        <v>1.6004764208880783E-3</v>
      </c>
      <c r="I40" s="74">
        <f t="shared" si="0"/>
        <v>-0.42666666666666669</v>
      </c>
      <c r="J40" s="70">
        <f t="shared" si="1"/>
        <v>-32</v>
      </c>
      <c r="K40" s="70">
        <f t="shared" si="3"/>
        <v>17</v>
      </c>
      <c r="L40" s="70">
        <f t="shared" si="4"/>
        <v>6.4666843444323021</v>
      </c>
    </row>
    <row r="41" spans="1:12" ht="16.5" customHeight="1">
      <c r="A41" s="27" t="s">
        <v>212</v>
      </c>
      <c r="B41" s="71">
        <v>242</v>
      </c>
      <c r="C41" s="70">
        <v>83</v>
      </c>
      <c r="D41" s="18">
        <v>68</v>
      </c>
      <c r="E41" s="18">
        <v>299.89881093896599</v>
      </c>
      <c r="F41" s="18">
        <v>92.850617865537799</v>
      </c>
      <c r="G41" s="18">
        <v>84.245570703832101</v>
      </c>
      <c r="H41" s="74">
        <f t="shared" si="2"/>
        <v>2.5309859679160307E-3</v>
      </c>
      <c r="I41" s="74">
        <f t="shared" si="0"/>
        <v>-0.71900826446280997</v>
      </c>
      <c r="J41" s="70">
        <f t="shared" si="1"/>
        <v>-174</v>
      </c>
      <c r="K41" s="70">
        <f t="shared" si="3"/>
        <v>-15</v>
      </c>
      <c r="L41" s="70">
        <f t="shared" si="4"/>
        <v>-8.6050471617056985</v>
      </c>
    </row>
    <row r="42" spans="1:12" ht="16.5" customHeight="1">
      <c r="A42" s="27" t="s">
        <v>213</v>
      </c>
      <c r="B42" s="71">
        <v>21758</v>
      </c>
      <c r="C42" s="70">
        <v>8796</v>
      </c>
      <c r="D42" s="18">
        <v>7559</v>
      </c>
      <c r="E42" s="18">
        <v>23542.3492830346</v>
      </c>
      <c r="F42" s="18">
        <v>8827.5171995036708</v>
      </c>
      <c r="G42" s="18">
        <v>9080.8029504151109</v>
      </c>
      <c r="H42" s="74">
        <f t="shared" si="2"/>
        <v>0.2813488666393717</v>
      </c>
      <c r="I42" s="74">
        <f t="shared" si="0"/>
        <v>-0.65258755400312529</v>
      </c>
      <c r="J42" s="70">
        <f t="shared" si="1"/>
        <v>-14199</v>
      </c>
      <c r="K42" s="70">
        <f t="shared" si="3"/>
        <v>-1237</v>
      </c>
      <c r="L42" s="70">
        <f t="shared" si="4"/>
        <v>253.28575091144012</v>
      </c>
    </row>
    <row r="43" spans="1:12" ht="16.5" customHeight="1">
      <c r="A43" s="27" t="s">
        <v>214</v>
      </c>
      <c r="B43" s="71">
        <v>5258</v>
      </c>
      <c r="C43" s="70">
        <v>1773</v>
      </c>
      <c r="D43" s="18">
        <v>1623</v>
      </c>
      <c r="E43" s="18">
        <v>5490.55559705424</v>
      </c>
      <c r="F43" s="18">
        <v>1813.19511827735</v>
      </c>
      <c r="G43" s="18">
        <v>1694.7836586314399</v>
      </c>
      <c r="H43" s="74">
        <f t="shared" si="2"/>
        <v>6.0408679793054677E-2</v>
      </c>
      <c r="I43" s="74">
        <f t="shared" si="0"/>
        <v>-0.69132750095093187</v>
      </c>
      <c r="J43" s="70">
        <f t="shared" si="1"/>
        <v>-3635</v>
      </c>
      <c r="K43" s="70">
        <f t="shared" si="3"/>
        <v>-150</v>
      </c>
      <c r="L43" s="70">
        <f t="shared" si="4"/>
        <v>-118.4114596459101</v>
      </c>
    </row>
    <row r="44" spans="1:12" ht="16.5" customHeight="1">
      <c r="A44" s="27" t="s">
        <v>215</v>
      </c>
      <c r="B44" s="71">
        <v>655</v>
      </c>
      <c r="C44" s="70">
        <v>289</v>
      </c>
      <c r="D44" s="18">
        <v>280</v>
      </c>
      <c r="E44" s="18">
        <v>771.17834995641704</v>
      </c>
      <c r="F44" s="18">
        <v>349.30838125220498</v>
      </c>
      <c r="G44" s="18">
        <v>329.66728747491902</v>
      </c>
      <c r="H44" s="74">
        <f t="shared" si="2"/>
        <v>1.0421706926713068E-2</v>
      </c>
      <c r="I44" s="74">
        <f t="shared" si="0"/>
        <v>-0.5725190839694656</v>
      </c>
      <c r="J44" s="70">
        <f t="shared" si="1"/>
        <v>-375</v>
      </c>
      <c r="K44" s="70">
        <f t="shared" si="3"/>
        <v>-9</v>
      </c>
      <c r="L44" s="70">
        <f t="shared" si="4"/>
        <v>-19.64109377728596</v>
      </c>
    </row>
    <row r="45" spans="1:12" ht="16.5" customHeight="1">
      <c r="A45" s="27" t="s">
        <v>216</v>
      </c>
      <c r="B45" s="71">
        <v>172</v>
      </c>
      <c r="C45" s="70">
        <v>50</v>
      </c>
      <c r="D45" s="18">
        <v>46</v>
      </c>
      <c r="E45" s="18">
        <v>200.79285754108801</v>
      </c>
      <c r="F45" s="18">
        <v>61.793623064818803</v>
      </c>
      <c r="G45" s="18">
        <v>54.441762451286898</v>
      </c>
      <c r="H45" s="74">
        <f t="shared" si="2"/>
        <v>1.7121375665314325E-3</v>
      </c>
      <c r="I45" s="74">
        <f t="shared" si="0"/>
        <v>-0.73255813953488369</v>
      </c>
      <c r="J45" s="70">
        <f t="shared" si="1"/>
        <v>-126</v>
      </c>
      <c r="K45" s="70">
        <f t="shared" si="3"/>
        <v>-4</v>
      </c>
      <c r="L45" s="70">
        <f t="shared" si="4"/>
        <v>-7.3518606135319047</v>
      </c>
    </row>
    <row r="46" spans="1:12" ht="16.5" customHeight="1">
      <c r="A46" s="27" t="s">
        <v>217</v>
      </c>
      <c r="B46" s="71">
        <v>183</v>
      </c>
      <c r="C46" s="70">
        <v>148</v>
      </c>
      <c r="D46" s="18">
        <v>98</v>
      </c>
      <c r="E46" s="18">
        <v>240.46856573617501</v>
      </c>
      <c r="F46" s="18">
        <v>181.99281985376501</v>
      </c>
      <c r="G46" s="18">
        <v>128.77882381070299</v>
      </c>
      <c r="H46" s="74">
        <f t="shared" si="2"/>
        <v>3.647597424349574E-3</v>
      </c>
      <c r="I46" s="74">
        <f t="shared" si="0"/>
        <v>-0.46448087431693991</v>
      </c>
      <c r="J46" s="70">
        <f t="shared" si="1"/>
        <v>-85</v>
      </c>
      <c r="K46" s="70">
        <f t="shared" si="3"/>
        <v>-50</v>
      </c>
      <c r="L46" s="70">
        <f t="shared" si="4"/>
        <v>-53.213996043062025</v>
      </c>
    </row>
    <row r="47" spans="1:12" ht="16.5" customHeight="1">
      <c r="A47" s="27" t="s">
        <v>218</v>
      </c>
      <c r="B47" s="71">
        <v>87</v>
      </c>
      <c r="C47" s="70">
        <v>22</v>
      </c>
      <c r="D47" s="18">
        <v>90</v>
      </c>
      <c r="E47" s="18">
        <v>126.891610480474</v>
      </c>
      <c r="F47" s="18">
        <v>44.1297606720521</v>
      </c>
      <c r="G47" s="18">
        <v>130.77823515426999</v>
      </c>
      <c r="H47" s="74">
        <f t="shared" si="2"/>
        <v>3.349834369300629E-3</v>
      </c>
      <c r="I47" s="74">
        <f t="shared" si="0"/>
        <v>3.4482758620689655E-2</v>
      </c>
      <c r="J47" s="70">
        <f t="shared" si="1"/>
        <v>3</v>
      </c>
      <c r="K47" s="70">
        <f t="shared" si="3"/>
        <v>68</v>
      </c>
      <c r="L47" s="70">
        <f t="shared" si="4"/>
        <v>86.648474482217893</v>
      </c>
    </row>
    <row r="48" spans="1:12" ht="16.5" customHeight="1">
      <c r="A48" s="27" t="s">
        <v>219</v>
      </c>
      <c r="B48" s="71">
        <v>175</v>
      </c>
      <c r="C48" s="70">
        <v>72</v>
      </c>
      <c r="D48" s="18">
        <v>80</v>
      </c>
      <c r="E48" s="18">
        <v>259.68307726480401</v>
      </c>
      <c r="F48" s="18">
        <v>101.67206886027699</v>
      </c>
      <c r="G48" s="18">
        <v>118.983356992583</v>
      </c>
      <c r="H48" s="74">
        <f t="shared" si="2"/>
        <v>2.9776305504894481E-3</v>
      </c>
      <c r="I48" s="74">
        <f t="shared" si="0"/>
        <v>-0.54285714285714282</v>
      </c>
      <c r="J48" s="70">
        <f t="shared" si="1"/>
        <v>-95</v>
      </c>
      <c r="K48" s="70">
        <f t="shared" si="3"/>
        <v>8</v>
      </c>
      <c r="L48" s="70">
        <f t="shared" si="4"/>
        <v>17.311288132306004</v>
      </c>
    </row>
    <row r="49" spans="1:12" ht="16.5" customHeight="1">
      <c r="A49" s="27" t="s">
        <v>220</v>
      </c>
      <c r="B49" s="71">
        <v>1078</v>
      </c>
      <c r="C49" s="70">
        <v>460</v>
      </c>
      <c r="D49" s="18">
        <v>396</v>
      </c>
      <c r="E49" s="18">
        <v>1257.4163091457799</v>
      </c>
      <c r="F49" s="18">
        <v>503.91875722780401</v>
      </c>
      <c r="G49" s="18">
        <v>505.06928921601002</v>
      </c>
      <c r="H49" s="74">
        <f t="shared" si="2"/>
        <v>1.4739271224922768E-2</v>
      </c>
      <c r="I49" s="74">
        <f t="shared" si="0"/>
        <v>-0.63265306122448983</v>
      </c>
      <c r="J49" s="70">
        <f t="shared" si="1"/>
        <v>-682</v>
      </c>
      <c r="K49" s="70">
        <f t="shared" si="3"/>
        <v>-64</v>
      </c>
      <c r="L49" s="70">
        <f t="shared" si="4"/>
        <v>1.1505319882060121</v>
      </c>
    </row>
    <row r="50" spans="1:12" ht="16.5" customHeight="1">
      <c r="A50" s="27" t="s">
        <v>222</v>
      </c>
      <c r="B50" s="71">
        <v>153</v>
      </c>
      <c r="C50" s="70">
        <v>65</v>
      </c>
      <c r="D50" s="18">
        <v>52</v>
      </c>
      <c r="E50" s="18">
        <v>181.82832309832699</v>
      </c>
      <c r="F50" s="18">
        <v>69.349050079115202</v>
      </c>
      <c r="G50" s="18">
        <v>62.593906653185599</v>
      </c>
      <c r="H50" s="74">
        <f t="shared" si="2"/>
        <v>1.9354598578181412E-3</v>
      </c>
      <c r="I50" s="74">
        <f t="shared" si="0"/>
        <v>-0.66013071895424835</v>
      </c>
      <c r="J50" s="70">
        <f t="shared" si="1"/>
        <v>-101</v>
      </c>
      <c r="K50" s="70">
        <f t="shared" si="3"/>
        <v>-13</v>
      </c>
      <c r="L50" s="70">
        <f t="shared" si="4"/>
        <v>-6.755143425929603</v>
      </c>
    </row>
    <row r="51" spans="1:12" ht="16.5" customHeight="1">
      <c r="A51" s="27" t="s">
        <v>130</v>
      </c>
      <c r="B51" s="71">
        <v>475</v>
      </c>
      <c r="C51" s="70">
        <v>182</v>
      </c>
      <c r="D51" s="18">
        <v>78</v>
      </c>
      <c r="E51" s="18">
        <v>509.31196879140498</v>
      </c>
      <c r="F51" s="18">
        <v>178.14138555783799</v>
      </c>
      <c r="G51" s="18">
        <v>84.547964098375601</v>
      </c>
      <c r="H51" s="74">
        <f t="shared" si="2"/>
        <v>2.9031897867272116E-3</v>
      </c>
      <c r="I51" s="74">
        <f t="shared" si="0"/>
        <v>-0.83578947368421053</v>
      </c>
      <c r="J51" s="70">
        <f t="shared" si="1"/>
        <v>-397</v>
      </c>
      <c r="K51" s="70">
        <f t="shared" si="3"/>
        <v>-104</v>
      </c>
      <c r="L51" s="70">
        <f t="shared" si="4"/>
        <v>-93.593421459462391</v>
      </c>
    </row>
    <row r="52" spans="1:12" ht="16.5" customHeight="1">
      <c r="A52" s="27" t="s">
        <v>223</v>
      </c>
      <c r="B52" s="71">
        <v>146</v>
      </c>
      <c r="C52" s="70">
        <v>44</v>
      </c>
      <c r="D52" s="18">
        <v>53</v>
      </c>
      <c r="E52" s="18">
        <v>134.81094223399401</v>
      </c>
      <c r="F52" s="18">
        <v>29.330315350964199</v>
      </c>
      <c r="G52" s="18">
        <v>40.093218443396701</v>
      </c>
      <c r="H52" s="74">
        <f t="shared" si="2"/>
        <v>1.9726802396992592E-3</v>
      </c>
      <c r="I52" s="74">
        <f t="shared" si="0"/>
        <v>-0.63698630136986301</v>
      </c>
      <c r="J52" s="70">
        <f t="shared" si="1"/>
        <v>-93</v>
      </c>
      <c r="K52" s="70">
        <f t="shared" si="3"/>
        <v>9</v>
      </c>
      <c r="L52" s="70">
        <f t="shared" si="4"/>
        <v>10.762903092432502</v>
      </c>
    </row>
    <row r="53" spans="1:12" ht="16.5" customHeight="1">
      <c r="A53" s="27" t="s">
        <v>221</v>
      </c>
      <c r="B53" s="71">
        <v>63</v>
      </c>
      <c r="C53" s="70">
        <v>54</v>
      </c>
      <c r="D53" s="18">
        <v>17</v>
      </c>
      <c r="E53" s="18">
        <v>88.909497548036995</v>
      </c>
      <c r="F53" s="18">
        <v>62.396164227651198</v>
      </c>
      <c r="G53" s="18">
        <v>24.7201110731583</v>
      </c>
      <c r="H53" s="74">
        <f t="shared" si="2"/>
        <v>6.3274649197900767E-4</v>
      </c>
      <c r="I53" s="74">
        <f t="shared" si="0"/>
        <v>-0.73015873015873012</v>
      </c>
      <c r="J53" s="70">
        <f t="shared" si="1"/>
        <v>-46</v>
      </c>
      <c r="K53" s="70">
        <f t="shared" si="3"/>
        <v>-37</v>
      </c>
      <c r="L53" s="70">
        <f t="shared" si="4"/>
        <v>-37.676053154492898</v>
      </c>
    </row>
    <row r="54" spans="1:12" ht="16.5" customHeight="1">
      <c r="A54" s="27" t="s">
        <v>224</v>
      </c>
      <c r="B54" s="71">
        <v>2334</v>
      </c>
      <c r="C54" s="70">
        <v>980</v>
      </c>
      <c r="D54" s="18">
        <v>956</v>
      </c>
      <c r="E54" s="18">
        <v>2593.9429166208001</v>
      </c>
      <c r="F54" s="18">
        <v>1066.8037595917101</v>
      </c>
      <c r="G54" s="18">
        <v>1088.42621499282</v>
      </c>
      <c r="H54" s="74">
        <f t="shared" si="2"/>
        <v>3.5582685078348907E-2</v>
      </c>
      <c r="I54" s="74">
        <f t="shared" si="0"/>
        <v>-0.59040274207369325</v>
      </c>
      <c r="J54" s="70">
        <f t="shared" si="1"/>
        <v>-1378</v>
      </c>
      <c r="K54" s="70">
        <f t="shared" si="3"/>
        <v>-24</v>
      </c>
      <c r="L54" s="70">
        <f t="shared" si="4"/>
        <v>21.622455401109846</v>
      </c>
    </row>
    <row r="55" spans="1:12" ht="16.5" customHeight="1">
      <c r="A55" s="27" t="s">
        <v>225</v>
      </c>
      <c r="B55" s="71">
        <v>1268</v>
      </c>
      <c r="C55" s="70">
        <v>501</v>
      </c>
      <c r="D55" s="18">
        <v>426</v>
      </c>
      <c r="E55" s="18">
        <v>1578.5332530134499</v>
      </c>
      <c r="F55" s="18">
        <v>573.66684258711803</v>
      </c>
      <c r="G55" s="18">
        <v>542.26539670870295</v>
      </c>
      <c r="H55" s="74">
        <f t="shared" si="2"/>
        <v>1.585588268135631E-2</v>
      </c>
      <c r="I55" s="74">
        <f t="shared" si="0"/>
        <v>-0.66403785488958988</v>
      </c>
      <c r="J55" s="70">
        <f t="shared" si="1"/>
        <v>-842</v>
      </c>
      <c r="K55" s="70">
        <f t="shared" si="3"/>
        <v>-75</v>
      </c>
      <c r="L55" s="70">
        <f t="shared" si="4"/>
        <v>-31.401445878415075</v>
      </c>
    </row>
    <row r="56" spans="1:12" ht="16.5" customHeight="1">
      <c r="A56" s="27" t="s">
        <v>226</v>
      </c>
      <c r="B56" s="71">
        <v>528</v>
      </c>
      <c r="C56" s="70">
        <v>134</v>
      </c>
      <c r="D56" s="18">
        <v>218</v>
      </c>
      <c r="E56" s="18">
        <v>594.96236439629502</v>
      </c>
      <c r="F56" s="18">
        <v>159.614961359219</v>
      </c>
      <c r="G56" s="18">
        <v>241.46003150963301</v>
      </c>
      <c r="H56" s="74">
        <f t="shared" si="2"/>
        <v>8.1140432500837467E-3</v>
      </c>
      <c r="I56" s="74">
        <f t="shared" si="0"/>
        <v>-0.58712121212121215</v>
      </c>
      <c r="J56" s="70">
        <f t="shared" si="1"/>
        <v>-310</v>
      </c>
      <c r="K56" s="70">
        <f t="shared" si="3"/>
        <v>84</v>
      </c>
      <c r="L56" s="70">
        <f t="shared" si="4"/>
        <v>81.845070150414017</v>
      </c>
    </row>
    <row r="57" spans="1:12" ht="16.5" customHeight="1">
      <c r="A57" s="27" t="s">
        <v>227</v>
      </c>
      <c r="B57" s="71">
        <v>439</v>
      </c>
      <c r="C57" s="70">
        <v>210</v>
      </c>
      <c r="D57" s="18">
        <v>231</v>
      </c>
      <c r="E57" s="18">
        <v>527.58209827421501</v>
      </c>
      <c r="F57" s="18">
        <v>260.12341004727301</v>
      </c>
      <c r="G57" s="18">
        <v>286.63260089408197</v>
      </c>
      <c r="H57" s="74">
        <f t="shared" si="2"/>
        <v>8.5979082145382808E-3</v>
      </c>
      <c r="I57" s="74">
        <f t="shared" si="0"/>
        <v>-0.47380410022779046</v>
      </c>
      <c r="J57" s="70">
        <f t="shared" si="1"/>
        <v>-208</v>
      </c>
      <c r="K57" s="70">
        <f t="shared" si="3"/>
        <v>21</v>
      </c>
      <c r="L57" s="70">
        <f t="shared" si="4"/>
        <v>26.509190846808963</v>
      </c>
    </row>
    <row r="58" spans="1:12" ht="16.5" customHeight="1">
      <c r="A58" s="27" t="s">
        <v>228</v>
      </c>
      <c r="B58" s="71">
        <v>1255</v>
      </c>
      <c r="C58" s="70">
        <v>429</v>
      </c>
      <c r="D58" s="18">
        <v>357</v>
      </c>
      <c r="E58" s="18">
        <v>1372.7751411604199</v>
      </c>
      <c r="F58" s="18">
        <v>472.78645697904</v>
      </c>
      <c r="G58" s="18">
        <v>392.94839505161599</v>
      </c>
      <c r="H58" s="74">
        <f t="shared" si="2"/>
        <v>1.3287676331559162E-2</v>
      </c>
      <c r="I58" s="74">
        <f t="shared" si="0"/>
        <v>-0.71553784860557768</v>
      </c>
      <c r="J58" s="70">
        <f t="shared" si="1"/>
        <v>-898</v>
      </c>
      <c r="K58" s="70">
        <f t="shared" si="3"/>
        <v>-72</v>
      </c>
      <c r="L58" s="70">
        <f t="shared" si="4"/>
        <v>-79.838061927424008</v>
      </c>
    </row>
    <row r="59" spans="1:12" ht="16.5" customHeight="1">
      <c r="A59" s="27" t="s">
        <v>229</v>
      </c>
      <c r="B59" s="71">
        <v>276</v>
      </c>
      <c r="C59" s="70">
        <v>98</v>
      </c>
      <c r="D59" s="18">
        <v>145</v>
      </c>
      <c r="E59" s="18">
        <v>352.50916024692401</v>
      </c>
      <c r="F59" s="18">
        <v>127.47795993001699</v>
      </c>
      <c r="G59" s="18">
        <v>185.14813791570401</v>
      </c>
      <c r="H59" s="74">
        <f t="shared" si="2"/>
        <v>5.3969553727621243E-3</v>
      </c>
      <c r="I59" s="74">
        <f t="shared" si="0"/>
        <v>-0.47463768115942029</v>
      </c>
      <c r="J59" s="70">
        <f t="shared" si="1"/>
        <v>-131</v>
      </c>
      <c r="K59" s="70">
        <f t="shared" si="3"/>
        <v>47</v>
      </c>
      <c r="L59" s="70">
        <f t="shared" si="4"/>
        <v>57.670177985687019</v>
      </c>
    </row>
    <row r="60" spans="1:12" ht="16.5" customHeight="1">
      <c r="A60" s="27" t="s">
        <v>230</v>
      </c>
      <c r="B60" s="71">
        <v>1523</v>
      </c>
      <c r="C60" s="70">
        <v>483</v>
      </c>
      <c r="D60" s="18">
        <v>400</v>
      </c>
      <c r="E60" s="18">
        <v>1675.0278596289099</v>
      </c>
      <c r="F60" s="18">
        <v>539.84397591181903</v>
      </c>
      <c r="G60" s="18">
        <v>439.93129325865903</v>
      </c>
      <c r="H60" s="74">
        <f t="shared" si="2"/>
        <v>1.488815275244724E-2</v>
      </c>
      <c r="I60" s="74">
        <f t="shared" si="0"/>
        <v>-0.73736047275114902</v>
      </c>
      <c r="J60" s="70">
        <f t="shared" si="1"/>
        <v>-1123</v>
      </c>
      <c r="K60" s="70">
        <f t="shared" si="3"/>
        <v>-83</v>
      </c>
      <c r="L60" s="70">
        <f t="shared" si="4"/>
        <v>-99.912682653160005</v>
      </c>
    </row>
    <row r="61" spans="1:12" ht="16.5" customHeight="1">
      <c r="A61" s="27" t="s">
        <v>231</v>
      </c>
      <c r="B61" s="71">
        <v>2045</v>
      </c>
      <c r="C61" s="70">
        <v>388</v>
      </c>
      <c r="D61" s="18">
        <v>806</v>
      </c>
      <c r="E61" s="18">
        <v>1246.7403253185701</v>
      </c>
      <c r="F61" s="18">
        <v>498.44154814090001</v>
      </c>
      <c r="G61" s="18">
        <v>486.54589537153299</v>
      </c>
      <c r="H61" s="74">
        <f t="shared" si="2"/>
        <v>2.9999627796181188E-2</v>
      </c>
      <c r="I61" s="74">
        <f t="shared" si="0"/>
        <v>-0.60586797066014675</v>
      </c>
      <c r="J61" s="70">
        <f t="shared" si="1"/>
        <v>-1239</v>
      </c>
      <c r="K61" s="70">
        <f t="shared" si="3"/>
        <v>418</v>
      </c>
      <c r="L61" s="70">
        <f t="shared" si="4"/>
        <v>-11.895652769367018</v>
      </c>
    </row>
    <row r="62" spans="1:12" ht="16.5" customHeight="1">
      <c r="A62" s="27" t="s">
        <v>232</v>
      </c>
      <c r="B62" s="71">
        <v>80</v>
      </c>
      <c r="C62" s="70">
        <v>80</v>
      </c>
      <c r="D62" s="18">
        <v>106</v>
      </c>
      <c r="E62" s="18">
        <v>102.05665275318999</v>
      </c>
      <c r="F62" s="18">
        <v>107.75097140643901</v>
      </c>
      <c r="G62" s="18">
        <v>132.29437508824901</v>
      </c>
      <c r="H62" s="74">
        <f t="shared" si="2"/>
        <v>3.9453604793985185E-3</v>
      </c>
      <c r="I62" s="74">
        <f t="shared" si="0"/>
        <v>0.32500000000000001</v>
      </c>
      <c r="J62" s="70">
        <f t="shared" si="1"/>
        <v>26</v>
      </c>
      <c r="K62" s="70">
        <f t="shared" si="3"/>
        <v>26</v>
      </c>
      <c r="L62" s="70">
        <f t="shared" si="4"/>
        <v>24.543403681810005</v>
      </c>
    </row>
    <row r="63" spans="1:12" ht="16.5" customHeight="1">
      <c r="A63" s="27" t="s">
        <v>233</v>
      </c>
      <c r="B63" s="71">
        <v>158</v>
      </c>
      <c r="C63" s="70">
        <v>65</v>
      </c>
      <c r="D63" s="18">
        <v>73</v>
      </c>
      <c r="E63" s="18">
        <v>221.34516303806399</v>
      </c>
      <c r="F63" s="18">
        <v>89.169075220047304</v>
      </c>
      <c r="G63" s="18">
        <v>102.267069235714</v>
      </c>
      <c r="H63" s="74">
        <f t="shared" si="2"/>
        <v>2.7170878773216211E-3</v>
      </c>
      <c r="I63" s="74">
        <f t="shared" si="0"/>
        <v>-0.53797468354430378</v>
      </c>
      <c r="J63" s="70">
        <f t="shared" si="1"/>
        <v>-85</v>
      </c>
      <c r="K63" s="70">
        <f t="shared" si="3"/>
        <v>8</v>
      </c>
      <c r="L63" s="70">
        <f t="shared" si="4"/>
        <v>13.0979940156667</v>
      </c>
    </row>
    <row r="64" spans="1:12" ht="16.5" customHeight="1">
      <c r="A64" s="27" t="s">
        <v>234</v>
      </c>
      <c r="B64" s="71">
        <v>190</v>
      </c>
      <c r="C64" s="70">
        <v>56</v>
      </c>
      <c r="D64" s="18">
        <v>81</v>
      </c>
      <c r="E64" s="18">
        <v>231.468208606985</v>
      </c>
      <c r="F64" s="18">
        <v>79.885425369809397</v>
      </c>
      <c r="G64" s="18">
        <v>98.678463665546204</v>
      </c>
      <c r="H64" s="74">
        <f t="shared" si="2"/>
        <v>3.0148509323705661E-3</v>
      </c>
      <c r="I64" s="74">
        <f t="shared" si="0"/>
        <v>-0.5736842105263158</v>
      </c>
      <c r="J64" s="70">
        <f t="shared" si="1"/>
        <v>-109</v>
      </c>
      <c r="K64" s="70">
        <f t="shared" si="3"/>
        <v>25</v>
      </c>
      <c r="L64" s="70">
        <f t="shared" si="4"/>
        <v>18.793038295736807</v>
      </c>
    </row>
    <row r="65" spans="1:12" ht="16.5" customHeight="1">
      <c r="A65" s="27" t="s">
        <v>235</v>
      </c>
      <c r="B65" s="71">
        <v>495</v>
      </c>
      <c r="C65" s="70">
        <v>191</v>
      </c>
      <c r="D65" s="18">
        <v>161</v>
      </c>
      <c r="E65" s="18">
        <v>609.56859194309595</v>
      </c>
      <c r="F65" s="18">
        <v>227.56027568325399</v>
      </c>
      <c r="G65" s="18">
        <v>199.112897946261</v>
      </c>
      <c r="H65" s="74">
        <f t="shared" si="2"/>
        <v>5.9924814828600141E-3</v>
      </c>
      <c r="I65" s="74">
        <f t="shared" si="0"/>
        <v>-0.67474747474747476</v>
      </c>
      <c r="J65" s="70">
        <f t="shared" si="1"/>
        <v>-334</v>
      </c>
      <c r="K65" s="70">
        <f t="shared" si="3"/>
        <v>-30</v>
      </c>
      <c r="L65" s="70">
        <f t="shared" si="4"/>
        <v>-28.447377736992991</v>
      </c>
    </row>
    <row r="66" spans="1:12" ht="16.5" customHeight="1">
      <c r="A66" s="27" t="s">
        <v>236</v>
      </c>
      <c r="B66" s="71">
        <v>248</v>
      </c>
      <c r="C66" s="70">
        <v>109</v>
      </c>
      <c r="D66" s="18">
        <v>113</v>
      </c>
      <c r="E66" s="18">
        <v>302.36057299574998</v>
      </c>
      <c r="F66" s="18">
        <v>148.82555895974701</v>
      </c>
      <c r="G66" s="18">
        <v>137.725664110694</v>
      </c>
      <c r="H66" s="74">
        <f t="shared" si="2"/>
        <v>4.2059031525663454E-3</v>
      </c>
      <c r="I66" s="74">
        <f t="shared" si="0"/>
        <v>-0.54435483870967738</v>
      </c>
      <c r="J66" s="70">
        <f t="shared" si="1"/>
        <v>-135</v>
      </c>
      <c r="K66" s="70">
        <f t="shared" si="3"/>
        <v>4</v>
      </c>
      <c r="L66" s="70">
        <f t="shared" si="4"/>
        <v>-11.099894849053015</v>
      </c>
    </row>
    <row r="67" spans="1:12" ht="16.5" customHeight="1">
      <c r="A67" s="27" t="s">
        <v>237</v>
      </c>
      <c r="B67" s="71">
        <v>227</v>
      </c>
      <c r="C67" s="70">
        <v>99</v>
      </c>
      <c r="D67" s="18">
        <v>106</v>
      </c>
      <c r="E67" s="18">
        <v>264.84761297682502</v>
      </c>
      <c r="F67" s="18">
        <v>136.876452196137</v>
      </c>
      <c r="G67" s="18">
        <v>126.85341702133</v>
      </c>
      <c r="H67" s="74">
        <f t="shared" si="2"/>
        <v>3.9453604793985185E-3</v>
      </c>
      <c r="I67" s="74">
        <f t="shared" ref="I67:I84" si="5">(D67-B67)/B67</f>
        <v>-0.53303964757709255</v>
      </c>
      <c r="J67" s="70">
        <f t="shared" ref="J67:J84" si="6">D67-B67</f>
        <v>-121</v>
      </c>
      <c r="K67" s="70">
        <f t="shared" si="3"/>
        <v>7</v>
      </c>
      <c r="L67" s="70">
        <f t="shared" si="4"/>
        <v>-10.023035174806992</v>
      </c>
    </row>
    <row r="68" spans="1:12" ht="16.5" customHeight="1">
      <c r="A68" s="27" t="s">
        <v>238</v>
      </c>
      <c r="B68" s="71">
        <v>992</v>
      </c>
      <c r="C68" s="70">
        <v>488</v>
      </c>
      <c r="D68" s="18">
        <v>440</v>
      </c>
      <c r="E68" s="18">
        <v>1069.0406825237301</v>
      </c>
      <c r="F68" s="18">
        <v>502.02633301540101</v>
      </c>
      <c r="G68" s="18">
        <v>482.28790768488</v>
      </c>
      <c r="H68" s="74">
        <f t="shared" ref="H68:H84" si="7">D68/$D$84</f>
        <v>1.6376968027691965E-2</v>
      </c>
      <c r="I68" s="74">
        <f t="shared" si="5"/>
        <v>-0.55645161290322576</v>
      </c>
      <c r="J68" s="70">
        <f t="shared" si="6"/>
        <v>-552</v>
      </c>
      <c r="K68" s="70">
        <f t="shared" ref="K68:K84" si="8">D68-C68</f>
        <v>-48</v>
      </c>
      <c r="L68" s="70">
        <f t="shared" ref="L68:L84" si="9">G68-F68</f>
        <v>-19.738425330521011</v>
      </c>
    </row>
    <row r="69" spans="1:12" ht="16.5" customHeight="1">
      <c r="A69" s="27" t="s">
        <v>239</v>
      </c>
      <c r="B69" s="71">
        <v>989</v>
      </c>
      <c r="C69" s="70">
        <v>378</v>
      </c>
      <c r="D69" s="18">
        <v>349</v>
      </c>
      <c r="E69" s="18">
        <v>1178.0327473500799</v>
      </c>
      <c r="F69" s="18">
        <v>439.75035297268698</v>
      </c>
      <c r="G69" s="18">
        <v>419.03185933147398</v>
      </c>
      <c r="H69" s="74">
        <f t="shared" si="7"/>
        <v>1.2989913276510216E-2</v>
      </c>
      <c r="I69" s="74">
        <f t="shared" si="5"/>
        <v>-0.64711830131445902</v>
      </c>
      <c r="J69" s="70">
        <f t="shared" si="6"/>
        <v>-640</v>
      </c>
      <c r="K69" s="70">
        <f t="shared" si="8"/>
        <v>-29</v>
      </c>
      <c r="L69" s="70">
        <f t="shared" si="9"/>
        <v>-20.718493641213001</v>
      </c>
    </row>
    <row r="70" spans="1:12" ht="16.5" customHeight="1">
      <c r="A70" s="27" t="s">
        <v>240</v>
      </c>
      <c r="B70" s="71">
        <v>115</v>
      </c>
      <c r="C70" s="70">
        <v>66</v>
      </c>
      <c r="D70" s="18">
        <v>53</v>
      </c>
      <c r="E70" s="18">
        <v>177.03170784699799</v>
      </c>
      <c r="F70" s="18">
        <v>96.286149572111995</v>
      </c>
      <c r="G70" s="18">
        <v>81.597477632716306</v>
      </c>
      <c r="H70" s="74">
        <f t="shared" si="7"/>
        <v>1.9726802396992592E-3</v>
      </c>
      <c r="I70" s="74">
        <f t="shared" si="5"/>
        <v>-0.53913043478260869</v>
      </c>
      <c r="J70" s="70">
        <f t="shared" si="6"/>
        <v>-62</v>
      </c>
      <c r="K70" s="70">
        <f t="shared" si="8"/>
        <v>-13</v>
      </c>
      <c r="L70" s="70">
        <f t="shared" si="9"/>
        <v>-14.688671939395689</v>
      </c>
    </row>
    <row r="71" spans="1:12" ht="16.5" customHeight="1">
      <c r="A71" s="27" t="s">
        <v>241</v>
      </c>
      <c r="B71" s="71">
        <v>109</v>
      </c>
      <c r="C71" s="70">
        <v>31</v>
      </c>
      <c r="D71" s="18">
        <v>38</v>
      </c>
      <c r="E71" s="18">
        <v>144.165131417152</v>
      </c>
      <c r="F71" s="18">
        <v>42.144463482227799</v>
      </c>
      <c r="G71" s="18">
        <v>49.7988046798841</v>
      </c>
      <c r="H71" s="74">
        <f t="shared" si="7"/>
        <v>1.4143745114824878E-3</v>
      </c>
      <c r="I71" s="74">
        <f t="shared" si="5"/>
        <v>-0.65137614678899081</v>
      </c>
      <c r="J71" s="70">
        <f t="shared" si="6"/>
        <v>-71</v>
      </c>
      <c r="K71" s="70">
        <f t="shared" si="8"/>
        <v>7</v>
      </c>
      <c r="L71" s="70">
        <f t="shared" si="9"/>
        <v>7.6543411976563007</v>
      </c>
    </row>
    <row r="72" spans="1:12" ht="16.5" customHeight="1">
      <c r="A72" s="27" t="s">
        <v>242</v>
      </c>
      <c r="B72" s="71">
        <v>369</v>
      </c>
      <c r="C72" s="70">
        <v>156</v>
      </c>
      <c r="D72" s="18">
        <v>129</v>
      </c>
      <c r="E72" s="18">
        <v>518.073065160385</v>
      </c>
      <c r="F72" s="18">
        <v>246.02950965178101</v>
      </c>
      <c r="G72" s="18">
        <v>181.12519790132501</v>
      </c>
      <c r="H72" s="74">
        <f t="shared" si="7"/>
        <v>4.8014292626642353E-3</v>
      </c>
      <c r="I72" s="74">
        <f t="shared" si="5"/>
        <v>-0.65040650406504064</v>
      </c>
      <c r="J72" s="70">
        <f t="shared" si="6"/>
        <v>-240</v>
      </c>
      <c r="K72" s="70">
        <f t="shared" si="8"/>
        <v>-27</v>
      </c>
      <c r="L72" s="70">
        <f t="shared" si="9"/>
        <v>-64.904311750456003</v>
      </c>
    </row>
    <row r="73" spans="1:12" ht="16.5" customHeight="1">
      <c r="A73" s="27" t="s">
        <v>243</v>
      </c>
      <c r="B73" s="71">
        <v>512</v>
      </c>
      <c r="C73" s="70">
        <v>249</v>
      </c>
      <c r="D73" s="18">
        <v>201</v>
      </c>
      <c r="E73" s="18">
        <v>675.784636303149</v>
      </c>
      <c r="F73" s="18">
        <v>336.36299346009599</v>
      </c>
      <c r="G73" s="18">
        <v>267.68154746252702</v>
      </c>
      <c r="H73" s="74">
        <f t="shared" si="7"/>
        <v>7.481296758104738E-3</v>
      </c>
      <c r="I73" s="74">
        <f t="shared" si="5"/>
        <v>-0.607421875</v>
      </c>
      <c r="J73" s="70">
        <f t="shared" si="6"/>
        <v>-311</v>
      </c>
      <c r="K73" s="70">
        <f t="shared" si="8"/>
        <v>-48</v>
      </c>
      <c r="L73" s="70">
        <f t="shared" si="9"/>
        <v>-68.681445997568972</v>
      </c>
    </row>
    <row r="74" spans="1:12" ht="16.5" customHeight="1">
      <c r="A74" s="27" t="s">
        <v>244</v>
      </c>
      <c r="B74" s="71">
        <v>140</v>
      </c>
      <c r="C74" s="70">
        <v>58</v>
      </c>
      <c r="D74" s="18">
        <v>56</v>
      </c>
      <c r="E74" s="18">
        <v>140</v>
      </c>
      <c r="F74" s="18">
        <v>58</v>
      </c>
      <c r="G74" s="18">
        <v>56</v>
      </c>
      <c r="H74" s="74">
        <f t="shared" si="7"/>
        <v>2.0843413853426137E-3</v>
      </c>
      <c r="I74" s="74">
        <f t="shared" si="5"/>
        <v>-0.6</v>
      </c>
      <c r="J74" s="70">
        <f t="shared" si="6"/>
        <v>-84</v>
      </c>
      <c r="K74" s="70">
        <f t="shared" si="8"/>
        <v>-2</v>
      </c>
      <c r="L74" s="70">
        <f t="shared" si="9"/>
        <v>-2</v>
      </c>
    </row>
    <row r="75" spans="1:12" ht="16.5" customHeight="1">
      <c r="A75" s="27" t="s">
        <v>245</v>
      </c>
      <c r="B75" s="71">
        <v>1649</v>
      </c>
      <c r="C75" s="70">
        <v>655</v>
      </c>
      <c r="D75" s="18">
        <v>507</v>
      </c>
      <c r="E75" s="18">
        <v>1808.84803887316</v>
      </c>
      <c r="F75" s="18">
        <v>752.48743804519097</v>
      </c>
      <c r="G75" s="18">
        <v>559.51122687159204</v>
      </c>
      <c r="H75" s="74">
        <f t="shared" si="7"/>
        <v>1.8870733613726876E-2</v>
      </c>
      <c r="I75" s="74">
        <f t="shared" si="5"/>
        <v>-0.69254093389933291</v>
      </c>
      <c r="J75" s="70">
        <f t="shared" si="6"/>
        <v>-1142</v>
      </c>
      <c r="K75" s="70">
        <f t="shared" si="8"/>
        <v>-148</v>
      </c>
      <c r="L75" s="70">
        <f t="shared" si="9"/>
        <v>-192.97621117359893</v>
      </c>
    </row>
    <row r="76" spans="1:12" ht="16.5" customHeight="1">
      <c r="A76" s="27" t="s">
        <v>246</v>
      </c>
      <c r="B76" s="71">
        <v>218</v>
      </c>
      <c r="C76" s="70">
        <v>220</v>
      </c>
      <c r="D76" s="18">
        <v>144</v>
      </c>
      <c r="E76" s="18">
        <v>275.44852839710302</v>
      </c>
      <c r="F76" s="18">
        <v>281.33378367044901</v>
      </c>
      <c r="G76" s="18">
        <v>181.955189170381</v>
      </c>
      <c r="H76" s="74">
        <f t="shared" si="7"/>
        <v>5.3597349908810063E-3</v>
      </c>
      <c r="I76" s="74">
        <f t="shared" si="5"/>
        <v>-0.33944954128440369</v>
      </c>
      <c r="J76" s="70">
        <f t="shared" si="6"/>
        <v>-74</v>
      </c>
      <c r="K76" s="70">
        <f t="shared" si="8"/>
        <v>-76</v>
      </c>
      <c r="L76" s="70">
        <f t="shared" si="9"/>
        <v>-99.378594500068004</v>
      </c>
    </row>
    <row r="77" spans="1:12" ht="16.5" customHeight="1">
      <c r="A77" s="27" t="s">
        <v>247</v>
      </c>
      <c r="B77" s="71">
        <v>636</v>
      </c>
      <c r="C77" s="70">
        <v>225</v>
      </c>
      <c r="D77" s="18">
        <v>222</v>
      </c>
      <c r="E77" s="18">
        <v>743.09870009452095</v>
      </c>
      <c r="F77" s="18">
        <v>293.02428076152898</v>
      </c>
      <c r="G77" s="18">
        <v>267.237563359653</v>
      </c>
      <c r="H77" s="74">
        <f t="shared" si="7"/>
        <v>8.2629247776082188E-3</v>
      </c>
      <c r="I77" s="74">
        <f t="shared" si="5"/>
        <v>-0.65094339622641506</v>
      </c>
      <c r="J77" s="70">
        <f t="shared" si="6"/>
        <v>-414</v>
      </c>
      <c r="K77" s="70">
        <f t="shared" si="8"/>
        <v>-3</v>
      </c>
      <c r="L77" s="70">
        <f t="shared" si="9"/>
        <v>-25.78671740187599</v>
      </c>
    </row>
    <row r="78" spans="1:12" ht="16.5" customHeight="1">
      <c r="A78" s="27" t="s">
        <v>248</v>
      </c>
      <c r="B78" s="71">
        <v>48</v>
      </c>
      <c r="C78" s="70">
        <v>6</v>
      </c>
      <c r="D78" s="18">
        <v>12</v>
      </c>
      <c r="E78" s="18">
        <v>51.032963855062398</v>
      </c>
      <c r="F78" s="18">
        <v>21.565612077245898</v>
      </c>
      <c r="G78" s="18">
        <v>17.7845592535121</v>
      </c>
      <c r="H78" s="74">
        <f t="shared" si="7"/>
        <v>4.4664458257341719E-4</v>
      </c>
      <c r="I78" s="74">
        <f t="shared" si="5"/>
        <v>-0.75</v>
      </c>
      <c r="J78" s="70">
        <f t="shared" si="6"/>
        <v>-36</v>
      </c>
      <c r="K78" s="70">
        <f t="shared" si="8"/>
        <v>6</v>
      </c>
      <c r="L78" s="70">
        <f t="shared" si="9"/>
        <v>-3.7810528237337984</v>
      </c>
    </row>
    <row r="79" spans="1:12" ht="16.5" customHeight="1">
      <c r="A79" s="27" t="s">
        <v>249</v>
      </c>
      <c r="B79" s="71">
        <v>476</v>
      </c>
      <c r="C79" s="70">
        <v>120</v>
      </c>
      <c r="D79" s="18">
        <v>109</v>
      </c>
      <c r="E79" s="18">
        <v>522.98939226718903</v>
      </c>
      <c r="F79" s="18">
        <v>128.75086680418801</v>
      </c>
      <c r="G79" s="18">
        <v>119.543013588015</v>
      </c>
      <c r="H79" s="74">
        <f t="shared" si="7"/>
        <v>4.0570216250418734E-3</v>
      </c>
      <c r="I79" s="74">
        <f t="shared" si="5"/>
        <v>-0.77100840336134457</v>
      </c>
      <c r="J79" s="70">
        <f t="shared" si="6"/>
        <v>-367</v>
      </c>
      <c r="K79" s="70">
        <f t="shared" si="8"/>
        <v>-11</v>
      </c>
      <c r="L79" s="70">
        <f t="shared" si="9"/>
        <v>-9.2078532161730067</v>
      </c>
    </row>
    <row r="80" spans="1:12" ht="16.5" customHeight="1">
      <c r="A80" s="27" t="s">
        <v>250</v>
      </c>
      <c r="B80" s="71">
        <v>294</v>
      </c>
      <c r="C80" s="70">
        <v>127</v>
      </c>
      <c r="D80" s="18">
        <v>168</v>
      </c>
      <c r="E80" s="18">
        <v>425.06624214311898</v>
      </c>
      <c r="F80" s="18">
        <v>191.72654225409499</v>
      </c>
      <c r="G80" s="18">
        <v>238.01555266672099</v>
      </c>
      <c r="H80" s="74">
        <f t="shared" si="7"/>
        <v>6.2530241560278411E-3</v>
      </c>
      <c r="I80" s="74">
        <f t="shared" si="5"/>
        <v>-0.42857142857142855</v>
      </c>
      <c r="J80" s="70">
        <f t="shared" si="6"/>
        <v>-126</v>
      </c>
      <c r="K80" s="70">
        <f t="shared" si="8"/>
        <v>41</v>
      </c>
      <c r="L80" s="70">
        <f t="shared" si="9"/>
        <v>46.289010412625998</v>
      </c>
    </row>
    <row r="81" spans="1:12" ht="16.5" customHeight="1">
      <c r="A81" s="27" t="s">
        <v>251</v>
      </c>
      <c r="B81" s="71">
        <v>260</v>
      </c>
      <c r="C81" s="70">
        <v>86</v>
      </c>
      <c r="D81" s="18">
        <v>89</v>
      </c>
      <c r="E81" s="18">
        <v>291.15896403110997</v>
      </c>
      <c r="F81" s="18">
        <v>106.557137490438</v>
      </c>
      <c r="G81" s="18">
        <v>100.770763928135</v>
      </c>
      <c r="H81" s="74">
        <f t="shared" si="7"/>
        <v>3.312613987419511E-3</v>
      </c>
      <c r="I81" s="74">
        <f t="shared" si="5"/>
        <v>-0.65769230769230769</v>
      </c>
      <c r="J81" s="70">
        <f t="shared" si="6"/>
        <v>-171</v>
      </c>
      <c r="K81" s="70">
        <f t="shared" si="8"/>
        <v>3</v>
      </c>
      <c r="L81" s="70">
        <f t="shared" si="9"/>
        <v>-5.7863735623029982</v>
      </c>
    </row>
    <row r="82" spans="1:12" ht="16.5" customHeight="1">
      <c r="A82" s="27" t="s">
        <v>252</v>
      </c>
      <c r="B82" s="71">
        <v>232</v>
      </c>
      <c r="C82" s="70">
        <v>56</v>
      </c>
      <c r="D82" s="18">
        <v>74</v>
      </c>
      <c r="E82" s="18">
        <v>273.31287341824299</v>
      </c>
      <c r="F82" s="18">
        <v>89.411960309361305</v>
      </c>
      <c r="G82" s="18">
        <v>89.216210211017895</v>
      </c>
      <c r="H82" s="74">
        <f t="shared" si="7"/>
        <v>2.7543082592027396E-3</v>
      </c>
      <c r="I82" s="74">
        <f t="shared" si="5"/>
        <v>-0.68103448275862066</v>
      </c>
      <c r="J82" s="70">
        <f t="shared" si="6"/>
        <v>-158</v>
      </c>
      <c r="K82" s="70">
        <f t="shared" si="8"/>
        <v>18</v>
      </c>
      <c r="L82" s="70">
        <f t="shared" si="9"/>
        <v>-0.19575009834341017</v>
      </c>
    </row>
    <row r="83" spans="1:12" ht="16.5" customHeight="1">
      <c r="A83" s="27" t="s">
        <v>253</v>
      </c>
      <c r="B83" s="71">
        <v>314</v>
      </c>
      <c r="C83" s="70">
        <v>132</v>
      </c>
      <c r="D83" s="18">
        <v>136</v>
      </c>
      <c r="E83" s="18">
        <v>399.93791641794297</v>
      </c>
      <c r="F83" s="18">
        <v>157.103480346493</v>
      </c>
      <c r="G83" s="18">
        <v>173.22644586751599</v>
      </c>
      <c r="H83" s="74">
        <f t="shared" si="7"/>
        <v>5.0619719358320613E-3</v>
      </c>
      <c r="I83" s="74">
        <f t="shared" si="5"/>
        <v>-0.56687898089171973</v>
      </c>
      <c r="J83" s="70">
        <f t="shared" si="6"/>
        <v>-178</v>
      </c>
      <c r="K83" s="70">
        <f t="shared" si="8"/>
        <v>4</v>
      </c>
      <c r="L83" s="70">
        <f t="shared" si="9"/>
        <v>16.122965521022991</v>
      </c>
    </row>
    <row r="84" spans="1:12" s="5" customFormat="1" ht="16.5" customHeight="1">
      <c r="A84" s="27" t="s">
        <v>173</v>
      </c>
      <c r="B84" s="36">
        <v>78337</v>
      </c>
      <c r="C84" s="37">
        <v>29674</v>
      </c>
      <c r="D84" s="40">
        <v>26867</v>
      </c>
      <c r="E84" s="40">
        <v>82162.221760430999</v>
      </c>
      <c r="F84" s="40">
        <v>30820.893594916699</v>
      </c>
      <c r="G84" s="40">
        <v>30529.548760679201</v>
      </c>
      <c r="H84" s="74">
        <f t="shared" si="7"/>
        <v>1</v>
      </c>
      <c r="I84" s="74">
        <f t="shared" si="5"/>
        <v>-0.65703307504755093</v>
      </c>
      <c r="J84" s="70">
        <f t="shared" si="6"/>
        <v>-51470</v>
      </c>
      <c r="K84" s="70">
        <f t="shared" si="8"/>
        <v>-2807</v>
      </c>
      <c r="L84" s="70">
        <f t="shared" si="9"/>
        <v>-291.34483423749771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J95"/>
  <sheetViews>
    <sheetView zoomScale="70" zoomScaleNormal="70" workbookViewId="0">
      <selection activeCell="J2" sqref="J2"/>
    </sheetView>
  </sheetViews>
  <sheetFormatPr defaultRowHeight="14.4"/>
  <cols>
    <col min="1" max="1" width="38.44140625" customWidth="1"/>
    <col min="2" max="2" width="11.109375" style="117" customWidth="1"/>
    <col min="3" max="3" width="12" style="113" customWidth="1"/>
    <col min="4" max="4" width="14.109375" style="115" customWidth="1"/>
    <col min="5" max="6" width="8.6640625" style="128"/>
    <col min="7" max="7" width="13.5546875" style="128" customWidth="1"/>
    <col min="8" max="8" width="24.44140625" customWidth="1"/>
    <col min="9" max="9" width="27" customWidth="1"/>
    <col min="10" max="10" width="29.5546875" customWidth="1"/>
  </cols>
  <sheetData>
    <row r="1" spans="1:10" s="128" customFormat="1" ht="15" thickBot="1">
      <c r="B1" s="151" t="s">
        <v>274</v>
      </c>
      <c r="C1" s="151"/>
      <c r="D1" s="152"/>
      <c r="E1" s="153" t="s">
        <v>273</v>
      </c>
      <c r="F1" s="151"/>
      <c r="G1" s="152"/>
    </row>
    <row r="2" spans="1:10" ht="48.6" customHeight="1">
      <c r="A2" s="67" t="s">
        <v>90</v>
      </c>
      <c r="B2" s="66">
        <v>43739</v>
      </c>
      <c r="C2" s="66">
        <v>44075</v>
      </c>
      <c r="D2" s="66">
        <v>44105</v>
      </c>
      <c r="E2" s="66">
        <v>43739</v>
      </c>
      <c r="F2" s="66">
        <v>44075</v>
      </c>
      <c r="G2" s="66">
        <v>44105</v>
      </c>
      <c r="H2" s="9" t="s">
        <v>322</v>
      </c>
      <c r="I2" s="65" t="s">
        <v>323</v>
      </c>
      <c r="J2" s="1" t="s">
        <v>324</v>
      </c>
    </row>
    <row r="3" spans="1:10">
      <c r="A3" s="51" t="s">
        <v>2</v>
      </c>
      <c r="B3" s="80">
        <v>123.20332971345061</v>
      </c>
      <c r="C3" s="80">
        <v>134.43777154486446</v>
      </c>
      <c r="D3" s="80">
        <v>134.88614928431466</v>
      </c>
      <c r="E3" s="80"/>
      <c r="F3" s="80"/>
      <c r="G3" s="80"/>
      <c r="H3" s="63">
        <f>(D3-B3)/B3</f>
        <v>9.4825518093027472E-2</v>
      </c>
      <c r="I3" s="52">
        <f>D3-B3</f>
        <v>11.682819570864041</v>
      </c>
      <c r="J3" s="52">
        <f>D3-C3</f>
        <v>0.44837773945019421</v>
      </c>
    </row>
    <row r="4" spans="1:10">
      <c r="A4" s="51" t="s">
        <v>3</v>
      </c>
      <c r="B4" s="80">
        <v>189.02809294132206</v>
      </c>
      <c r="C4" s="80">
        <v>220.38690554431008</v>
      </c>
      <c r="D4" s="80">
        <v>211.51965903498879</v>
      </c>
      <c r="E4" s="80"/>
      <c r="F4" s="80"/>
      <c r="G4" s="80"/>
      <c r="H4" s="63">
        <f t="shared" ref="H4:H67" si="0">(D4-B4)/B4</f>
        <v>0.1189853092399792</v>
      </c>
      <c r="I4" s="52">
        <f t="shared" ref="I4:I67" si="1">D4-B4</f>
        <v>22.491566093666734</v>
      </c>
      <c r="J4" s="52">
        <f t="shared" ref="J4:J67" si="2">D4-C4</f>
        <v>-8.8672465093212907</v>
      </c>
    </row>
    <row r="5" spans="1:10">
      <c r="A5" s="51" t="s">
        <v>4</v>
      </c>
      <c r="B5" s="80">
        <v>127.41960646311672</v>
      </c>
      <c r="C5" s="80">
        <v>135.32004379722616</v>
      </c>
      <c r="D5" s="80">
        <v>136.81651413269674</v>
      </c>
      <c r="E5" s="80"/>
      <c r="F5" s="80"/>
      <c r="G5" s="80"/>
      <c r="H5" s="63">
        <f t="shared" si="0"/>
        <v>7.3747737341349234E-2</v>
      </c>
      <c r="I5" s="52">
        <f t="shared" si="1"/>
        <v>9.3969076695800169</v>
      </c>
      <c r="J5" s="52">
        <f t="shared" si="2"/>
        <v>1.4964703354705762</v>
      </c>
    </row>
    <row r="6" spans="1:10">
      <c r="A6" s="51" t="s">
        <v>5</v>
      </c>
      <c r="B6" s="80">
        <v>192.20737605861268</v>
      </c>
      <c r="C6" s="80">
        <v>223.81265552595306</v>
      </c>
      <c r="D6" s="80">
        <v>218.33238354029911</v>
      </c>
      <c r="E6" s="80"/>
      <c r="F6" s="80"/>
      <c r="G6" s="80"/>
      <c r="H6" s="63">
        <f t="shared" si="0"/>
        <v>0.13592094131559099</v>
      </c>
      <c r="I6" s="52">
        <f t="shared" si="1"/>
        <v>26.125007481686424</v>
      </c>
      <c r="J6" s="52">
        <f t="shared" si="2"/>
        <v>-5.4802719856539568</v>
      </c>
    </row>
    <row r="7" spans="1:10">
      <c r="A7" s="51" t="s">
        <v>6</v>
      </c>
      <c r="B7" s="80">
        <v>272.03921494182487</v>
      </c>
      <c r="C7" s="80">
        <v>342.40943428220942</v>
      </c>
      <c r="D7" s="80">
        <v>364.22256301552102</v>
      </c>
      <c r="E7" s="80"/>
      <c r="F7" s="80"/>
      <c r="G7" s="80"/>
      <c r="H7" s="63">
        <f t="shared" si="0"/>
        <v>0.33886051352342494</v>
      </c>
      <c r="I7" s="52">
        <f t="shared" si="1"/>
        <v>92.183348073696152</v>
      </c>
      <c r="J7" s="52">
        <f t="shared" si="2"/>
        <v>21.813128733311601</v>
      </c>
    </row>
    <row r="8" spans="1:10">
      <c r="A8" s="51" t="s">
        <v>7</v>
      </c>
      <c r="B8" s="80">
        <v>175.68461545453653</v>
      </c>
      <c r="C8" s="80">
        <v>217.96356099678479</v>
      </c>
      <c r="D8" s="80">
        <v>219.97920821635071</v>
      </c>
      <c r="E8" s="80"/>
      <c r="F8" s="80"/>
      <c r="G8" s="80"/>
      <c r="H8" s="63">
        <f t="shared" si="0"/>
        <v>0.25212562094417817</v>
      </c>
      <c r="I8" s="52">
        <f t="shared" si="1"/>
        <v>44.294592761814187</v>
      </c>
      <c r="J8" s="52">
        <f t="shared" si="2"/>
        <v>2.0156472195659205</v>
      </c>
    </row>
    <row r="9" spans="1:10">
      <c r="A9" s="51" t="s">
        <v>294</v>
      </c>
      <c r="B9" s="80">
        <v>138.11280828649018</v>
      </c>
      <c r="C9" s="80">
        <v>155.41472470159323</v>
      </c>
      <c r="D9" s="80">
        <v>156.64506811765142</v>
      </c>
      <c r="E9" s="80"/>
      <c r="F9" s="80"/>
      <c r="G9" s="80"/>
      <c r="H9" s="63">
        <f t="shared" si="0"/>
        <v>0.13418205060836502</v>
      </c>
      <c r="I9" s="52">
        <f t="shared" si="1"/>
        <v>18.532259831161241</v>
      </c>
      <c r="J9" s="52">
        <f t="shared" si="2"/>
        <v>1.2303434160581901</v>
      </c>
    </row>
    <row r="10" spans="1:10">
      <c r="A10" s="51" t="s">
        <v>8</v>
      </c>
      <c r="B10" s="80">
        <v>221.62908798680274</v>
      </c>
      <c r="C10" s="80">
        <v>237.60656294771246</v>
      </c>
      <c r="D10" s="80">
        <v>241.96454999861248</v>
      </c>
      <c r="E10" s="80"/>
      <c r="F10" s="80"/>
      <c r="G10" s="80"/>
      <c r="H10" s="63">
        <f t="shared" si="0"/>
        <v>9.1754481311679834E-2</v>
      </c>
      <c r="I10" s="52">
        <f t="shared" si="1"/>
        <v>20.335462011809739</v>
      </c>
      <c r="J10" s="52">
        <f t="shared" si="2"/>
        <v>4.3579870509000216</v>
      </c>
    </row>
    <row r="11" spans="1:10">
      <c r="A11" s="51" t="s">
        <v>9</v>
      </c>
      <c r="B11" s="80">
        <v>120.66842165687135</v>
      </c>
      <c r="C11" s="80">
        <v>147.12596344847231</v>
      </c>
      <c r="D11" s="80">
        <v>139.63710540424003</v>
      </c>
      <c r="E11" s="80"/>
      <c r="F11" s="80"/>
      <c r="G11" s="80"/>
      <c r="H11" s="63">
        <f t="shared" si="0"/>
        <v>0.1571967502923623</v>
      </c>
      <c r="I11" s="52">
        <f t="shared" si="1"/>
        <v>18.968683747368686</v>
      </c>
      <c r="J11" s="52">
        <f t="shared" si="2"/>
        <v>-7.4888580442322734</v>
      </c>
    </row>
    <row r="12" spans="1:10">
      <c r="A12" s="51" t="s">
        <v>10</v>
      </c>
      <c r="B12" s="80">
        <v>161.97359398150684</v>
      </c>
      <c r="C12" s="80">
        <v>233.1445330450147</v>
      </c>
      <c r="D12" s="80">
        <v>195.83145361368935</v>
      </c>
      <c r="E12" s="80"/>
      <c r="F12" s="80"/>
      <c r="G12" s="80"/>
      <c r="H12" s="63">
        <f t="shared" si="0"/>
        <v>0.20903320596842592</v>
      </c>
      <c r="I12" s="52">
        <f t="shared" si="1"/>
        <v>33.85785963218251</v>
      </c>
      <c r="J12" s="52">
        <f t="shared" si="2"/>
        <v>-37.313079431325349</v>
      </c>
    </row>
    <row r="13" spans="1:10">
      <c r="A13" s="51" t="s">
        <v>11</v>
      </c>
      <c r="B13" s="80">
        <v>256.93492982605369</v>
      </c>
      <c r="C13" s="80">
        <v>271.48334494859017</v>
      </c>
      <c r="D13" s="80">
        <v>269.43931345349426</v>
      </c>
      <c r="E13" s="80"/>
      <c r="F13" s="80"/>
      <c r="G13" s="80"/>
      <c r="H13" s="63">
        <f t="shared" si="0"/>
        <v>4.8667511404175794E-2</v>
      </c>
      <c r="I13" s="52">
        <f t="shared" si="1"/>
        <v>12.504383627440575</v>
      </c>
      <c r="J13" s="52">
        <f t="shared" si="2"/>
        <v>-2.0440314950959078</v>
      </c>
    </row>
    <row r="14" spans="1:10">
      <c r="A14" s="51" t="s">
        <v>12</v>
      </c>
      <c r="B14" s="80">
        <v>125.01584822698808</v>
      </c>
      <c r="C14" s="80">
        <v>143.0080880518401</v>
      </c>
      <c r="D14" s="80">
        <v>147.07624993140158</v>
      </c>
      <c r="E14" s="80"/>
      <c r="F14" s="80"/>
      <c r="G14" s="80"/>
      <c r="H14" s="63">
        <f t="shared" si="0"/>
        <v>0.17646084090361877</v>
      </c>
      <c r="I14" s="52">
        <f t="shared" si="1"/>
        <v>22.060401704413493</v>
      </c>
      <c r="J14" s="52">
        <f t="shared" si="2"/>
        <v>4.0681618795614725</v>
      </c>
    </row>
    <row r="15" spans="1:10">
      <c r="A15" s="51" t="s">
        <v>13</v>
      </c>
      <c r="B15" s="80">
        <v>102.7127016331207</v>
      </c>
      <c r="C15" s="80">
        <v>117.52200051300704</v>
      </c>
      <c r="D15" s="80">
        <v>119.33590648312845</v>
      </c>
      <c r="E15" s="80"/>
      <c r="F15" s="80"/>
      <c r="G15" s="80"/>
      <c r="H15" s="63">
        <f t="shared" si="0"/>
        <v>0.16184176431639533</v>
      </c>
      <c r="I15" s="52">
        <f t="shared" si="1"/>
        <v>16.623204850007752</v>
      </c>
      <c r="J15" s="52">
        <f t="shared" si="2"/>
        <v>1.8139059701214109</v>
      </c>
    </row>
    <row r="16" spans="1:10">
      <c r="A16" s="51" t="s">
        <v>14</v>
      </c>
      <c r="B16" s="80">
        <v>102.54261732507123</v>
      </c>
      <c r="C16" s="80">
        <v>117.36730681685049</v>
      </c>
      <c r="D16" s="80">
        <v>119.55378486896852</v>
      </c>
      <c r="E16" s="80"/>
      <c r="F16" s="80"/>
      <c r="G16" s="80"/>
      <c r="H16" s="63">
        <f t="shared" si="0"/>
        <v>0.16589363513094305</v>
      </c>
      <c r="I16" s="52">
        <f t="shared" si="1"/>
        <v>17.011167543897287</v>
      </c>
      <c r="J16" s="52">
        <f t="shared" si="2"/>
        <v>2.1864780521180336</v>
      </c>
    </row>
    <row r="17" spans="1:10">
      <c r="A17" s="51" t="s">
        <v>256</v>
      </c>
      <c r="B17" s="80">
        <v>116.95181373124042</v>
      </c>
      <c r="C17" s="80">
        <v>135.10273405266699</v>
      </c>
      <c r="D17" s="80">
        <v>134.5051447214523</v>
      </c>
      <c r="E17" s="80"/>
      <c r="F17" s="80"/>
      <c r="G17" s="80"/>
      <c r="H17" s="63">
        <f t="shared" si="0"/>
        <v>0.15009028445296349</v>
      </c>
      <c r="I17" s="52">
        <f t="shared" si="1"/>
        <v>17.553330990211876</v>
      </c>
      <c r="J17" s="52">
        <f t="shared" si="2"/>
        <v>-0.59758933121469227</v>
      </c>
    </row>
    <row r="18" spans="1:10">
      <c r="A18" s="51" t="s">
        <v>16</v>
      </c>
      <c r="B18" s="80">
        <v>144.90950702967623</v>
      </c>
      <c r="C18" s="80">
        <v>175.15926726217961</v>
      </c>
      <c r="D18" s="80">
        <v>169.37158020767436</v>
      </c>
      <c r="E18" s="80"/>
      <c r="F18" s="80"/>
      <c r="G18" s="80"/>
      <c r="H18" s="63">
        <f t="shared" si="0"/>
        <v>0.16880930505814568</v>
      </c>
      <c r="I18" s="52">
        <f t="shared" si="1"/>
        <v>24.462073177998121</v>
      </c>
      <c r="J18" s="52">
        <f t="shared" si="2"/>
        <v>-5.7876870545052554</v>
      </c>
    </row>
    <row r="19" spans="1:10">
      <c r="A19" s="51" t="s">
        <v>17</v>
      </c>
      <c r="B19" s="80">
        <v>124.17309982998201</v>
      </c>
      <c r="C19" s="80">
        <v>152.48295268554813</v>
      </c>
      <c r="D19" s="80">
        <v>148.57996747452549</v>
      </c>
      <c r="E19" s="80"/>
      <c r="F19" s="80"/>
      <c r="G19" s="80"/>
      <c r="H19" s="63">
        <f t="shared" si="0"/>
        <v>0.19655519333866514</v>
      </c>
      <c r="I19" s="52">
        <f t="shared" si="1"/>
        <v>24.406867644543482</v>
      </c>
      <c r="J19" s="52">
        <f t="shared" si="2"/>
        <v>-3.9029852110226386</v>
      </c>
    </row>
    <row r="20" spans="1:10">
      <c r="A20" s="51" t="s">
        <v>257</v>
      </c>
      <c r="B20" s="80">
        <v>363.99475608674362</v>
      </c>
      <c r="C20" s="80">
        <v>494.71888949830748</v>
      </c>
      <c r="D20" s="80">
        <v>415.06423234244943</v>
      </c>
      <c r="E20" s="80"/>
      <c r="F20" s="80"/>
      <c r="G20" s="80"/>
      <c r="H20" s="63">
        <f t="shared" si="0"/>
        <v>0.14030278019591974</v>
      </c>
      <c r="I20" s="52">
        <f t="shared" si="1"/>
        <v>51.069476255705808</v>
      </c>
      <c r="J20" s="52">
        <f t="shared" si="2"/>
        <v>-79.654657155858047</v>
      </c>
    </row>
    <row r="21" spans="1:10">
      <c r="A21" s="51" t="s">
        <v>19</v>
      </c>
      <c r="B21" s="80">
        <v>176.75117947776846</v>
      </c>
      <c r="C21" s="80">
        <v>207.55104510872363</v>
      </c>
      <c r="D21" s="80">
        <v>205.55798400541929</v>
      </c>
      <c r="E21" s="80"/>
      <c r="F21" s="80"/>
      <c r="G21" s="80"/>
      <c r="H21" s="63">
        <f t="shared" si="0"/>
        <v>0.16297941893663068</v>
      </c>
      <c r="I21" s="52">
        <f t="shared" si="1"/>
        <v>28.806804527650826</v>
      </c>
      <c r="J21" s="52">
        <f t="shared" si="2"/>
        <v>-1.9930611033043419</v>
      </c>
    </row>
    <row r="22" spans="1:10">
      <c r="A22" s="51" t="s">
        <v>258</v>
      </c>
      <c r="B22" s="80">
        <v>192.56494440329081</v>
      </c>
      <c r="C22" s="80">
        <v>232.99492036821121</v>
      </c>
      <c r="D22" s="80">
        <v>215.07588973059688</v>
      </c>
      <c r="E22" s="80"/>
      <c r="F22" s="80"/>
      <c r="G22" s="80"/>
      <c r="H22" s="63">
        <f t="shared" si="0"/>
        <v>0.11690053658032983</v>
      </c>
      <c r="I22" s="52">
        <f t="shared" si="1"/>
        <v>22.510945327306075</v>
      </c>
      <c r="J22" s="52">
        <f t="shared" si="2"/>
        <v>-17.919030637614327</v>
      </c>
    </row>
    <row r="23" spans="1:10">
      <c r="A23" s="51" t="s">
        <v>259</v>
      </c>
      <c r="B23" s="80">
        <v>140.83161919461489</v>
      </c>
      <c r="C23" s="80">
        <v>173.09974362562846</v>
      </c>
      <c r="D23" s="80">
        <v>165.66175417937296</v>
      </c>
      <c r="E23" s="80"/>
      <c r="F23" s="80"/>
      <c r="G23" s="80"/>
      <c r="H23" s="63">
        <f t="shared" si="0"/>
        <v>0.17631079672843475</v>
      </c>
      <c r="I23" s="52">
        <f t="shared" si="1"/>
        <v>24.830134984758075</v>
      </c>
      <c r="J23" s="52">
        <f t="shared" si="2"/>
        <v>-7.4379894462555001</v>
      </c>
    </row>
    <row r="24" spans="1:10">
      <c r="A24" s="51" t="s">
        <v>260</v>
      </c>
      <c r="B24" s="80">
        <v>133.36228044884851</v>
      </c>
      <c r="C24" s="80">
        <v>162.93881060382677</v>
      </c>
      <c r="D24" s="80">
        <v>154.69408899913637</v>
      </c>
      <c r="E24" s="80"/>
      <c r="F24" s="80"/>
      <c r="G24" s="80"/>
      <c r="H24" s="63">
        <f t="shared" si="0"/>
        <v>0.1599538376105509</v>
      </c>
      <c r="I24" s="52">
        <f t="shared" si="1"/>
        <v>21.33180855028786</v>
      </c>
      <c r="J24" s="52">
        <f t="shared" si="2"/>
        <v>-8.2447216046903975</v>
      </c>
    </row>
    <row r="25" spans="1:10">
      <c r="A25" s="51" t="s">
        <v>23</v>
      </c>
      <c r="B25" s="80">
        <v>185.27069348078433</v>
      </c>
      <c r="C25" s="80">
        <v>217.59569194601207</v>
      </c>
      <c r="D25" s="80">
        <v>220.91825501930347</v>
      </c>
      <c r="E25" s="80"/>
      <c r="F25" s="80"/>
      <c r="G25" s="80"/>
      <c r="H25" s="63">
        <f t="shared" si="0"/>
        <v>0.19240798892036526</v>
      </c>
      <c r="I25" s="52">
        <f t="shared" si="1"/>
        <v>35.647561538519142</v>
      </c>
      <c r="J25" s="52">
        <f t="shared" si="2"/>
        <v>3.3225630732914055</v>
      </c>
    </row>
    <row r="26" spans="1:10">
      <c r="A26" s="51" t="s">
        <v>261</v>
      </c>
      <c r="B26" s="80">
        <v>140.55357646639442</v>
      </c>
      <c r="C26" s="80">
        <v>167.62227946684581</v>
      </c>
      <c r="D26" s="80">
        <v>166.98060132688994</v>
      </c>
      <c r="E26" s="80"/>
      <c r="F26" s="80"/>
      <c r="G26" s="80"/>
      <c r="H26" s="63">
        <f t="shared" si="0"/>
        <v>0.18802100611658271</v>
      </c>
      <c r="I26" s="52">
        <f t="shared" si="1"/>
        <v>26.427024860495521</v>
      </c>
      <c r="J26" s="52">
        <f t="shared" si="2"/>
        <v>-0.64167813995587153</v>
      </c>
    </row>
    <row r="27" spans="1:10">
      <c r="A27" s="51" t="s">
        <v>25</v>
      </c>
      <c r="B27" s="80">
        <v>203.85803938605193</v>
      </c>
      <c r="C27" s="80">
        <v>223.39400333717114</v>
      </c>
      <c r="D27" s="80">
        <v>240.98060831041349</v>
      </c>
      <c r="E27" s="80"/>
      <c r="F27" s="80"/>
      <c r="G27" s="80"/>
      <c r="H27" s="63">
        <f t="shared" si="0"/>
        <v>0.18210009787282153</v>
      </c>
      <c r="I27" s="52">
        <f t="shared" si="1"/>
        <v>37.122568924361559</v>
      </c>
      <c r="J27" s="52">
        <f t="shared" si="2"/>
        <v>17.586604973242345</v>
      </c>
    </row>
    <row r="28" spans="1:10">
      <c r="A28" s="51" t="s">
        <v>26</v>
      </c>
      <c r="B28" s="80">
        <v>160.14939820731311</v>
      </c>
      <c r="C28" s="80">
        <v>193.88577450171309</v>
      </c>
      <c r="D28" s="80">
        <v>194.99059145654365</v>
      </c>
      <c r="E28" s="80"/>
      <c r="F28" s="80"/>
      <c r="G28" s="80"/>
      <c r="H28" s="63">
        <f t="shared" si="0"/>
        <v>0.21755431889996041</v>
      </c>
      <c r="I28" s="52">
        <f t="shared" si="1"/>
        <v>34.841193249230543</v>
      </c>
      <c r="J28" s="52">
        <f t="shared" si="2"/>
        <v>1.104816954830568</v>
      </c>
    </row>
    <row r="29" spans="1:10">
      <c r="A29" s="51" t="s">
        <v>27</v>
      </c>
      <c r="B29" s="80">
        <v>150.66855192347228</v>
      </c>
      <c r="C29" s="80">
        <v>175.4298489837569</v>
      </c>
      <c r="D29" s="80">
        <v>178.48972379920994</v>
      </c>
      <c r="E29" s="80"/>
      <c r="F29" s="80"/>
      <c r="G29" s="80"/>
      <c r="H29" s="63">
        <f t="shared" si="0"/>
        <v>0.18465148513452639</v>
      </c>
      <c r="I29" s="52">
        <f t="shared" si="1"/>
        <v>27.821171875737662</v>
      </c>
      <c r="J29" s="52">
        <f t="shared" si="2"/>
        <v>3.0598748154530426</v>
      </c>
    </row>
    <row r="30" spans="1:10">
      <c r="A30" s="51" t="s">
        <v>28</v>
      </c>
      <c r="B30" s="80">
        <v>183.64944877627474</v>
      </c>
      <c r="C30" s="80">
        <v>235.25427836321745</v>
      </c>
      <c r="D30" s="80">
        <v>234.14156451690715</v>
      </c>
      <c r="E30" s="80"/>
      <c r="F30" s="80"/>
      <c r="G30" s="80"/>
      <c r="H30" s="63">
        <f t="shared" si="0"/>
        <v>0.27493747504868837</v>
      </c>
      <c r="I30" s="52">
        <f t="shared" si="1"/>
        <v>50.492115740632414</v>
      </c>
      <c r="J30" s="52">
        <f t="shared" si="2"/>
        <v>-1.1127138463102995</v>
      </c>
    </row>
    <row r="31" spans="1:10">
      <c r="A31" s="51" t="s">
        <v>29</v>
      </c>
      <c r="B31" s="80">
        <v>221.54386852055478</v>
      </c>
      <c r="C31" s="80">
        <v>292.26918572440712</v>
      </c>
      <c r="D31" s="80">
        <v>249.59222687443085</v>
      </c>
      <c r="E31" s="80"/>
      <c r="F31" s="80"/>
      <c r="G31" s="80"/>
      <c r="H31" s="63">
        <f t="shared" si="0"/>
        <v>0.12660408316050395</v>
      </c>
      <c r="I31" s="52">
        <f t="shared" si="1"/>
        <v>28.048358353876068</v>
      </c>
      <c r="J31" s="52">
        <f t="shared" si="2"/>
        <v>-42.676958849976273</v>
      </c>
    </row>
    <row r="32" spans="1:10">
      <c r="A32" s="51" t="s">
        <v>30</v>
      </c>
      <c r="B32" s="80">
        <v>106.82230129725274</v>
      </c>
      <c r="C32" s="80">
        <v>125.91057228183499</v>
      </c>
      <c r="D32" s="80">
        <v>127.86606060775114</v>
      </c>
      <c r="E32" s="80"/>
      <c r="F32" s="80"/>
      <c r="G32" s="80"/>
      <c r="H32" s="63">
        <f t="shared" si="0"/>
        <v>0.19699780902435593</v>
      </c>
      <c r="I32" s="52">
        <f t="shared" si="1"/>
        <v>21.043759310498402</v>
      </c>
      <c r="J32" s="52">
        <f t="shared" si="2"/>
        <v>1.95548832591615</v>
      </c>
    </row>
    <row r="33" spans="1:10">
      <c r="A33" s="51" t="s">
        <v>31</v>
      </c>
      <c r="B33" s="80">
        <v>115.01103153007664</v>
      </c>
      <c r="C33" s="80">
        <v>139.91716058580903</v>
      </c>
      <c r="D33" s="80">
        <v>137.2894106239425</v>
      </c>
      <c r="E33" s="80"/>
      <c r="F33" s="80"/>
      <c r="G33" s="80"/>
      <c r="H33" s="63">
        <f t="shared" si="0"/>
        <v>0.19370645404601755</v>
      </c>
      <c r="I33" s="52">
        <f t="shared" si="1"/>
        <v>22.278379093865865</v>
      </c>
      <c r="J33" s="52">
        <f t="shared" si="2"/>
        <v>-2.6277499618665274</v>
      </c>
    </row>
    <row r="34" spans="1:10">
      <c r="A34" s="51" t="s">
        <v>262</v>
      </c>
      <c r="B34" s="80">
        <v>181.49574449276213</v>
      </c>
      <c r="C34" s="80">
        <v>207.18182540037856</v>
      </c>
      <c r="D34" s="80">
        <v>194.04533571503978</v>
      </c>
      <c r="E34" s="80"/>
      <c r="F34" s="80"/>
      <c r="G34" s="80"/>
      <c r="H34" s="63">
        <f t="shared" si="0"/>
        <v>6.9145374495423059E-2</v>
      </c>
      <c r="I34" s="52">
        <f t="shared" si="1"/>
        <v>12.549591222277655</v>
      </c>
      <c r="J34" s="52">
        <f t="shared" si="2"/>
        <v>-13.136489685338773</v>
      </c>
    </row>
    <row r="35" spans="1:10">
      <c r="A35" s="51" t="s">
        <v>263</v>
      </c>
      <c r="B35" s="80">
        <v>171.84332552122009</v>
      </c>
      <c r="C35" s="80">
        <v>202.4907684031871</v>
      </c>
      <c r="D35" s="80">
        <v>195.78870232064133</v>
      </c>
      <c r="E35" s="80"/>
      <c r="F35" s="80"/>
      <c r="G35" s="80"/>
      <c r="H35" s="63">
        <f t="shared" si="0"/>
        <v>0.13934423537715082</v>
      </c>
      <c r="I35" s="52">
        <f t="shared" si="1"/>
        <v>23.94537679942124</v>
      </c>
      <c r="J35" s="52">
        <f t="shared" si="2"/>
        <v>-6.7020660825457696</v>
      </c>
    </row>
    <row r="36" spans="1:10">
      <c r="A36" s="51" t="s">
        <v>34</v>
      </c>
      <c r="B36" s="80">
        <v>212.6797647693339</v>
      </c>
      <c r="C36" s="80">
        <v>243.57204040076218</v>
      </c>
      <c r="D36" s="80">
        <v>222.43038155690184</v>
      </c>
      <c r="E36" s="80"/>
      <c r="F36" s="80"/>
      <c r="G36" s="80"/>
      <c r="H36" s="63">
        <f t="shared" si="0"/>
        <v>4.584647156321224E-2</v>
      </c>
      <c r="I36" s="52">
        <f t="shared" si="1"/>
        <v>9.7506167875679353</v>
      </c>
      <c r="J36" s="52">
        <f t="shared" si="2"/>
        <v>-21.141658843860341</v>
      </c>
    </row>
    <row r="37" spans="1:10">
      <c r="A37" s="51" t="s">
        <v>35</v>
      </c>
      <c r="B37" s="80">
        <v>173.13215164439171</v>
      </c>
      <c r="C37" s="80">
        <v>199.70290168109059</v>
      </c>
      <c r="D37" s="80">
        <v>223.12798678088285</v>
      </c>
      <c r="E37" s="80"/>
      <c r="F37" s="80"/>
      <c r="G37" s="80"/>
      <c r="H37" s="63">
        <f t="shared" si="0"/>
        <v>0.2887726783363791</v>
      </c>
      <c r="I37" s="52">
        <f t="shared" si="1"/>
        <v>49.995835136491138</v>
      </c>
      <c r="J37" s="52">
        <f t="shared" si="2"/>
        <v>23.425085099792256</v>
      </c>
    </row>
    <row r="38" spans="1:10">
      <c r="A38" s="51" t="s">
        <v>36</v>
      </c>
      <c r="B38" s="80">
        <v>154.87411649775518</v>
      </c>
      <c r="C38" s="80">
        <v>170.67594948877655</v>
      </c>
      <c r="D38" s="80">
        <v>177.66102591559763</v>
      </c>
      <c r="E38" s="80"/>
      <c r="F38" s="80"/>
      <c r="G38" s="80"/>
      <c r="H38" s="63">
        <f t="shared" si="0"/>
        <v>0.14713181216548044</v>
      </c>
      <c r="I38" s="52">
        <f t="shared" si="1"/>
        <v>22.786909417842452</v>
      </c>
      <c r="J38" s="52">
        <f t="shared" si="2"/>
        <v>6.985076426821081</v>
      </c>
    </row>
    <row r="39" spans="1:10">
      <c r="A39" s="51" t="s">
        <v>37</v>
      </c>
      <c r="B39" s="80">
        <v>154.67368344940442</v>
      </c>
      <c r="C39" s="80">
        <v>164.23855183317664</v>
      </c>
      <c r="D39" s="80">
        <v>156.90552176574903</v>
      </c>
      <c r="E39" s="80"/>
      <c r="F39" s="80"/>
      <c r="G39" s="80"/>
      <c r="H39" s="63">
        <f t="shared" si="0"/>
        <v>1.4429334496806417E-2</v>
      </c>
      <c r="I39" s="52">
        <f t="shared" si="1"/>
        <v>2.2318383163446072</v>
      </c>
      <c r="J39" s="52">
        <f t="shared" si="2"/>
        <v>-7.3330300674276145</v>
      </c>
    </row>
    <row r="40" spans="1:10">
      <c r="A40" s="51" t="s">
        <v>38</v>
      </c>
      <c r="B40" s="80">
        <v>102.22030140686675</v>
      </c>
      <c r="C40" s="80">
        <v>114.93596488374794</v>
      </c>
      <c r="D40" s="80">
        <v>115.4890011578041</v>
      </c>
      <c r="E40" s="80"/>
      <c r="F40" s="80"/>
      <c r="G40" s="80"/>
      <c r="H40" s="63">
        <f t="shared" si="0"/>
        <v>0.12980493667421339</v>
      </c>
      <c r="I40" s="52">
        <f t="shared" si="1"/>
        <v>13.268699750937344</v>
      </c>
      <c r="J40" s="52">
        <f t="shared" si="2"/>
        <v>0.5530362740561543</v>
      </c>
    </row>
    <row r="41" spans="1:10">
      <c r="A41" s="51" t="s">
        <v>39</v>
      </c>
      <c r="B41" s="80">
        <v>158.81065493232416</v>
      </c>
      <c r="C41" s="80">
        <v>180.87666208856217</v>
      </c>
      <c r="D41" s="80">
        <v>179.57802712907983</v>
      </c>
      <c r="E41" s="80"/>
      <c r="F41" s="80"/>
      <c r="G41" s="80"/>
      <c r="H41" s="63">
        <f t="shared" si="0"/>
        <v>0.13076812891178818</v>
      </c>
      <c r="I41" s="52">
        <f t="shared" si="1"/>
        <v>20.767372196755673</v>
      </c>
      <c r="J41" s="52">
        <f t="shared" si="2"/>
        <v>-1.2986349594823423</v>
      </c>
    </row>
    <row r="42" spans="1:10">
      <c r="A42" s="51" t="s">
        <v>40</v>
      </c>
      <c r="B42" s="80">
        <v>112.03380075743289</v>
      </c>
      <c r="C42" s="80">
        <v>126.19957772171142</v>
      </c>
      <c r="D42" s="80">
        <v>126.7129047881856</v>
      </c>
      <c r="E42" s="80"/>
      <c r="F42" s="80"/>
      <c r="G42" s="80"/>
      <c r="H42" s="63">
        <f t="shared" si="0"/>
        <v>0.13102388682264557</v>
      </c>
      <c r="I42" s="52">
        <f t="shared" si="1"/>
        <v>14.679104030752711</v>
      </c>
      <c r="J42" s="52">
        <f t="shared" si="2"/>
        <v>0.51332706647417581</v>
      </c>
    </row>
    <row r="43" spans="1:10">
      <c r="A43" s="51" t="s">
        <v>264</v>
      </c>
      <c r="B43" s="80">
        <v>123.40889057953886</v>
      </c>
      <c r="C43" s="80">
        <v>141.90325578089144</v>
      </c>
      <c r="D43" s="80">
        <v>144.80941438016987</v>
      </c>
      <c r="E43" s="80"/>
      <c r="F43" s="80"/>
      <c r="G43" s="80"/>
      <c r="H43" s="63">
        <f t="shared" si="0"/>
        <v>0.17341152408171154</v>
      </c>
      <c r="I43" s="52">
        <f t="shared" si="1"/>
        <v>21.400523800631007</v>
      </c>
      <c r="J43" s="52">
        <f t="shared" si="2"/>
        <v>2.9061585992784273</v>
      </c>
    </row>
    <row r="44" spans="1:10">
      <c r="A44" s="51" t="s">
        <v>42</v>
      </c>
      <c r="B44" s="80">
        <v>133.69551526634319</v>
      </c>
      <c r="C44" s="80">
        <v>154.97208075826657</v>
      </c>
      <c r="D44" s="80">
        <v>156.49287611116668</v>
      </c>
      <c r="E44" s="80"/>
      <c r="F44" s="80"/>
      <c r="G44" s="80"/>
      <c r="H44" s="63">
        <f t="shared" si="0"/>
        <v>0.17051701995693302</v>
      </c>
      <c r="I44" s="52">
        <f t="shared" si="1"/>
        <v>22.797360844823487</v>
      </c>
      <c r="J44" s="52">
        <f t="shared" si="2"/>
        <v>1.5207953529001088</v>
      </c>
    </row>
    <row r="45" spans="1:10">
      <c r="A45" s="51" t="s">
        <v>265</v>
      </c>
      <c r="B45" s="80">
        <v>110.86905997121131</v>
      </c>
      <c r="C45" s="80">
        <v>124.8987210297791</v>
      </c>
      <c r="D45" s="80">
        <v>127.5351829991645</v>
      </c>
      <c r="E45" s="80"/>
      <c r="F45" s="80"/>
      <c r="G45" s="80"/>
      <c r="H45" s="63">
        <f t="shared" si="0"/>
        <v>0.15032257901601023</v>
      </c>
      <c r="I45" s="52">
        <f t="shared" si="1"/>
        <v>16.666123027953191</v>
      </c>
      <c r="J45" s="52">
        <f t="shared" si="2"/>
        <v>2.6364619693854081</v>
      </c>
    </row>
    <row r="46" spans="1:10">
      <c r="A46" s="51" t="s">
        <v>266</v>
      </c>
      <c r="B46" s="80">
        <v>110.2109915113876</v>
      </c>
      <c r="C46" s="80">
        <v>131.86155444719705</v>
      </c>
      <c r="D46" s="80">
        <v>129.17280851723575</v>
      </c>
      <c r="E46" s="80"/>
      <c r="F46" s="80"/>
      <c r="G46" s="80"/>
      <c r="H46" s="63">
        <f t="shared" si="0"/>
        <v>0.17205014441675637</v>
      </c>
      <c r="I46" s="52">
        <f t="shared" si="1"/>
        <v>18.961817005848147</v>
      </c>
      <c r="J46" s="52">
        <f t="shared" si="2"/>
        <v>-2.6887459299612999</v>
      </c>
    </row>
    <row r="47" spans="1:10">
      <c r="A47" s="51" t="s">
        <v>45</v>
      </c>
      <c r="B47" s="80">
        <v>218.0157352974453</v>
      </c>
      <c r="C47" s="80">
        <v>254.82680663704946</v>
      </c>
      <c r="D47" s="80">
        <v>260.85305897580002</v>
      </c>
      <c r="E47" s="80"/>
      <c r="F47" s="80"/>
      <c r="G47" s="80"/>
      <c r="H47" s="63">
        <f t="shared" si="0"/>
        <v>0.19648730225784161</v>
      </c>
      <c r="I47" s="52">
        <f t="shared" si="1"/>
        <v>42.837323678354721</v>
      </c>
      <c r="J47" s="52">
        <f t="shared" si="2"/>
        <v>6.0262523387505667</v>
      </c>
    </row>
    <row r="48" spans="1:10">
      <c r="A48" s="51" t="s">
        <v>46</v>
      </c>
      <c r="B48" s="80">
        <v>406.31048403737844</v>
      </c>
      <c r="C48" s="80">
        <v>438.26441945028648</v>
      </c>
      <c r="D48" s="80">
        <v>386.23363671721376</v>
      </c>
      <c r="E48" s="80"/>
      <c r="F48" s="80"/>
      <c r="G48" s="80"/>
      <c r="H48" s="63">
        <f t="shared" si="0"/>
        <v>-4.9412575133842035E-2</v>
      </c>
      <c r="I48" s="52">
        <f t="shared" si="1"/>
        <v>-20.076847320164688</v>
      </c>
      <c r="J48" s="52">
        <f t="shared" si="2"/>
        <v>-52.030782733072726</v>
      </c>
    </row>
    <row r="49" spans="1:10">
      <c r="A49" s="51" t="s">
        <v>47</v>
      </c>
      <c r="B49" s="80">
        <v>151.63227514365718</v>
      </c>
      <c r="C49" s="80">
        <v>176.83166431498032</v>
      </c>
      <c r="D49" s="80">
        <v>174.28059395399563</v>
      </c>
      <c r="E49" s="80"/>
      <c r="F49" s="80"/>
      <c r="G49" s="80"/>
      <c r="H49" s="63">
        <f t="shared" si="0"/>
        <v>0.14936344382408903</v>
      </c>
      <c r="I49" s="52">
        <f t="shared" si="1"/>
        <v>22.648318810338452</v>
      </c>
      <c r="J49" s="52">
        <f t="shared" si="2"/>
        <v>-2.5510703609846814</v>
      </c>
    </row>
    <row r="50" spans="1:10">
      <c r="A50" s="51" t="s">
        <v>48</v>
      </c>
      <c r="B50" s="80">
        <v>138.62942459809548</v>
      </c>
      <c r="C50" s="80">
        <v>158.40963057966241</v>
      </c>
      <c r="D50" s="80">
        <v>156.64526660403934</v>
      </c>
      <c r="E50" s="80"/>
      <c r="F50" s="80"/>
      <c r="G50" s="80"/>
      <c r="H50" s="63">
        <f t="shared" si="0"/>
        <v>0.12995684039066088</v>
      </c>
      <c r="I50" s="52">
        <f t="shared" si="1"/>
        <v>18.015842005943853</v>
      </c>
      <c r="J50" s="52">
        <f t="shared" si="2"/>
        <v>-1.7643639756230698</v>
      </c>
    </row>
    <row r="51" spans="1:10">
      <c r="A51" s="51" t="s">
        <v>49</v>
      </c>
      <c r="B51" s="80">
        <v>127.88463126742239</v>
      </c>
      <c r="C51" s="80">
        <v>137.66649673041073</v>
      </c>
      <c r="D51" s="80">
        <v>146.51153108990815</v>
      </c>
      <c r="E51" s="80"/>
      <c r="F51" s="80"/>
      <c r="G51" s="80"/>
      <c r="H51" s="63">
        <f t="shared" si="0"/>
        <v>0.14565393540944441</v>
      </c>
      <c r="I51" s="52">
        <f t="shared" si="1"/>
        <v>18.626899822485754</v>
      </c>
      <c r="J51" s="52">
        <f t="shared" si="2"/>
        <v>8.8450343594974186</v>
      </c>
    </row>
    <row r="52" spans="1:10">
      <c r="A52" s="51" t="s">
        <v>50</v>
      </c>
      <c r="B52" s="80">
        <v>99.810539837499704</v>
      </c>
      <c r="C52" s="80">
        <v>112.68792138581514</v>
      </c>
      <c r="D52" s="80">
        <v>114.74734566334736</v>
      </c>
      <c r="E52" s="80"/>
      <c r="F52" s="80"/>
      <c r="G52" s="80"/>
      <c r="H52" s="63">
        <f t="shared" si="0"/>
        <v>0.14965158840104545</v>
      </c>
      <c r="I52" s="52">
        <f t="shared" si="1"/>
        <v>14.936805825847657</v>
      </c>
      <c r="J52" s="52">
        <f t="shared" si="2"/>
        <v>2.0594242775322158</v>
      </c>
    </row>
    <row r="53" spans="1:10">
      <c r="A53" s="51" t="s">
        <v>51</v>
      </c>
      <c r="B53" s="80">
        <v>157.15351706346178</v>
      </c>
      <c r="C53" s="80">
        <v>196.6497479841363</v>
      </c>
      <c r="D53" s="80">
        <v>195.63072437889022</v>
      </c>
      <c r="E53" s="80"/>
      <c r="F53" s="80"/>
      <c r="G53" s="80"/>
      <c r="H53" s="63">
        <f t="shared" si="0"/>
        <v>0.24483834682421118</v>
      </c>
      <c r="I53" s="52">
        <f t="shared" si="1"/>
        <v>38.477207315428444</v>
      </c>
      <c r="J53" s="52">
        <f t="shared" si="2"/>
        <v>-1.0190236052460762</v>
      </c>
    </row>
    <row r="54" spans="1:10">
      <c r="A54" s="51" t="s">
        <v>52</v>
      </c>
      <c r="B54" s="80">
        <v>143.96302441593636</v>
      </c>
      <c r="C54" s="80">
        <v>169.056024771241</v>
      </c>
      <c r="D54" s="80">
        <v>170.70657869953561</v>
      </c>
      <c r="E54" s="80"/>
      <c r="F54" s="80"/>
      <c r="G54" s="80"/>
      <c r="H54" s="63">
        <f t="shared" si="0"/>
        <v>0.18576682722594154</v>
      </c>
      <c r="I54" s="52">
        <f t="shared" si="1"/>
        <v>26.743554283599252</v>
      </c>
      <c r="J54" s="52">
        <f t="shared" si="2"/>
        <v>1.6505539282946131</v>
      </c>
    </row>
    <row r="55" spans="1:10">
      <c r="A55" s="51" t="s">
        <v>53</v>
      </c>
      <c r="B55" s="80">
        <v>206.47707963315855</v>
      </c>
      <c r="C55" s="80">
        <v>245.64448448252855</v>
      </c>
      <c r="D55" s="80">
        <v>240.30176574550129</v>
      </c>
      <c r="E55" s="80"/>
      <c r="F55" s="80"/>
      <c r="G55" s="80"/>
      <c r="H55" s="63">
        <f t="shared" si="0"/>
        <v>0.16381811565931681</v>
      </c>
      <c r="I55" s="52">
        <f t="shared" si="1"/>
        <v>33.824686112342732</v>
      </c>
      <c r="J55" s="52">
        <f t="shared" si="2"/>
        <v>-5.3427187370272691</v>
      </c>
    </row>
    <row r="56" spans="1:10">
      <c r="A56" s="51" t="s">
        <v>54</v>
      </c>
      <c r="B56" s="80">
        <v>210.70293761873708</v>
      </c>
      <c r="C56" s="80">
        <v>236.95827610424737</v>
      </c>
      <c r="D56" s="80">
        <v>232.76682204757165</v>
      </c>
      <c r="E56" s="80"/>
      <c r="F56" s="80"/>
      <c r="G56" s="80"/>
      <c r="H56" s="63">
        <f t="shared" si="0"/>
        <v>0.10471559949846899</v>
      </c>
      <c r="I56" s="52">
        <f t="shared" si="1"/>
        <v>22.063884428834569</v>
      </c>
      <c r="J56" s="52">
        <f t="shared" si="2"/>
        <v>-4.1914540566757239</v>
      </c>
    </row>
    <row r="57" spans="1:10">
      <c r="A57" s="51" t="s">
        <v>55</v>
      </c>
      <c r="B57" s="80">
        <v>256.44867339599887</v>
      </c>
      <c r="C57" s="80">
        <v>301.58549397034375</v>
      </c>
      <c r="D57" s="80">
        <v>302.89167364802717</v>
      </c>
      <c r="E57" s="80"/>
      <c r="F57" s="80"/>
      <c r="G57" s="80"/>
      <c r="H57" s="63">
        <f t="shared" si="0"/>
        <v>0.18110056736504415</v>
      </c>
      <c r="I57" s="52">
        <f t="shared" si="1"/>
        <v>46.443000252028298</v>
      </c>
      <c r="J57" s="52">
        <f t="shared" si="2"/>
        <v>1.3061796776834171</v>
      </c>
    </row>
    <row r="58" spans="1:10">
      <c r="A58" s="51" t="s">
        <v>56</v>
      </c>
      <c r="B58" s="80">
        <v>156.09582608936196</v>
      </c>
      <c r="C58" s="80">
        <v>195.52467932822714</v>
      </c>
      <c r="D58" s="80">
        <v>219.38367336340687</v>
      </c>
      <c r="E58" s="80"/>
      <c r="F58" s="80"/>
      <c r="G58" s="80"/>
      <c r="H58" s="63">
        <f t="shared" si="0"/>
        <v>0.40544227773146085</v>
      </c>
      <c r="I58" s="52">
        <f t="shared" si="1"/>
        <v>63.287847274044907</v>
      </c>
      <c r="J58" s="52">
        <f t="shared" si="2"/>
        <v>23.858994035179734</v>
      </c>
    </row>
    <row r="59" spans="1:10">
      <c r="A59" s="51" t="s">
        <v>57</v>
      </c>
      <c r="B59" s="80">
        <v>289.01340016584516</v>
      </c>
      <c r="C59" s="80">
        <v>342.31712623780243</v>
      </c>
      <c r="D59" s="80">
        <v>331.02924414589233</v>
      </c>
      <c r="E59" s="80"/>
      <c r="F59" s="80"/>
      <c r="G59" s="80"/>
      <c r="H59" s="63">
        <f t="shared" si="0"/>
        <v>0.14537680244562065</v>
      </c>
      <c r="I59" s="52">
        <f t="shared" si="1"/>
        <v>42.01584398004718</v>
      </c>
      <c r="J59" s="52">
        <f t="shared" si="2"/>
        <v>-11.287882091910092</v>
      </c>
    </row>
    <row r="60" spans="1:10">
      <c r="A60" s="51" t="s">
        <v>267</v>
      </c>
      <c r="B60" s="80">
        <v>222.11801526143032</v>
      </c>
      <c r="C60" s="80">
        <v>275.33644016164732</v>
      </c>
      <c r="D60" s="80">
        <v>264.38453655997506</v>
      </c>
      <c r="E60" s="80"/>
      <c r="F60" s="80"/>
      <c r="G60" s="80"/>
      <c r="H60" s="63">
        <f t="shared" si="0"/>
        <v>0.19028857811824737</v>
      </c>
      <c r="I60" s="52">
        <f t="shared" si="1"/>
        <v>42.266521298544745</v>
      </c>
      <c r="J60" s="52">
        <f t="shared" si="2"/>
        <v>-10.951903601672257</v>
      </c>
    </row>
    <row r="61" spans="1:10">
      <c r="A61" s="51" t="s">
        <v>59</v>
      </c>
      <c r="B61" s="80">
        <v>170.29509356329015</v>
      </c>
      <c r="C61" s="80">
        <v>213.55956446296963</v>
      </c>
      <c r="D61" s="80">
        <v>208.67283582467445</v>
      </c>
      <c r="E61" s="80"/>
      <c r="F61" s="80"/>
      <c r="G61" s="80"/>
      <c r="H61" s="63">
        <f t="shared" si="0"/>
        <v>0.2253602347452319</v>
      </c>
      <c r="I61" s="52">
        <f t="shared" si="1"/>
        <v>38.377742261384299</v>
      </c>
      <c r="J61" s="52">
        <f t="shared" si="2"/>
        <v>-4.8867286382951818</v>
      </c>
    </row>
    <row r="62" spans="1:10">
      <c r="A62" s="51" t="s">
        <v>60</v>
      </c>
      <c r="B62" s="80">
        <v>112.77856721298825</v>
      </c>
      <c r="C62" s="80">
        <v>129.67534502335943</v>
      </c>
      <c r="D62" s="80">
        <v>130.10812454857231</v>
      </c>
      <c r="E62" s="80"/>
      <c r="F62" s="80"/>
      <c r="G62" s="80"/>
      <c r="H62" s="63">
        <f t="shared" si="0"/>
        <v>0.15366002391976019</v>
      </c>
      <c r="I62" s="52">
        <f t="shared" si="1"/>
        <v>17.329557335584056</v>
      </c>
      <c r="J62" s="52">
        <f t="shared" si="2"/>
        <v>0.43277952521287943</v>
      </c>
    </row>
    <row r="63" spans="1:10">
      <c r="A63" s="51" t="s">
        <v>61</v>
      </c>
      <c r="B63" s="80">
        <v>112.62032450844202</v>
      </c>
      <c r="C63" s="80">
        <v>132.22606711859916</v>
      </c>
      <c r="D63" s="80">
        <v>132.42919576964476</v>
      </c>
      <c r="E63" s="80"/>
      <c r="F63" s="80"/>
      <c r="G63" s="80"/>
      <c r="H63" s="63">
        <f t="shared" si="0"/>
        <v>0.17589073151461099</v>
      </c>
      <c r="I63" s="52">
        <f t="shared" si="1"/>
        <v>19.808871261202739</v>
      </c>
      <c r="J63" s="52">
        <f t="shared" si="2"/>
        <v>0.20312865104560274</v>
      </c>
    </row>
    <row r="64" spans="1:10">
      <c r="A64" s="51" t="s">
        <v>62</v>
      </c>
      <c r="B64" s="80">
        <v>222.26699801556612</v>
      </c>
      <c r="C64" s="80">
        <v>267.38465919791508</v>
      </c>
      <c r="D64" s="80">
        <v>261.28536369309035</v>
      </c>
      <c r="E64" s="80"/>
      <c r="F64" s="80"/>
      <c r="G64" s="80"/>
      <c r="H64" s="63">
        <f t="shared" si="0"/>
        <v>0.17554727434070819</v>
      </c>
      <c r="I64" s="52">
        <f t="shared" si="1"/>
        <v>39.01836567752423</v>
      </c>
      <c r="J64" s="52">
        <f t="shared" si="2"/>
        <v>-6.0992955048247381</v>
      </c>
    </row>
    <row r="65" spans="1:10">
      <c r="A65" s="51" t="s">
        <v>63</v>
      </c>
      <c r="B65" s="80">
        <v>174.75125907669045</v>
      </c>
      <c r="C65" s="80">
        <v>199.40228630532718</v>
      </c>
      <c r="D65" s="80">
        <v>198.85067625445816</v>
      </c>
      <c r="E65" s="80"/>
      <c r="F65" s="80"/>
      <c r="G65" s="80"/>
      <c r="H65" s="63">
        <f t="shared" si="0"/>
        <v>0.13790697306044342</v>
      </c>
      <c r="I65" s="52">
        <f t="shared" si="1"/>
        <v>24.09941717776772</v>
      </c>
      <c r="J65" s="52">
        <f t="shared" si="2"/>
        <v>-0.55161005086901582</v>
      </c>
    </row>
    <row r="66" spans="1:10">
      <c r="A66" s="51" t="s">
        <v>64</v>
      </c>
      <c r="B66" s="80">
        <v>314.27433061022913</v>
      </c>
      <c r="C66" s="80">
        <v>370.3261668166802</v>
      </c>
      <c r="D66" s="80">
        <v>357.13284247501338</v>
      </c>
      <c r="E66" s="80"/>
      <c r="F66" s="80"/>
      <c r="G66" s="80"/>
      <c r="H66" s="63">
        <f t="shared" si="0"/>
        <v>0.13637293183177102</v>
      </c>
      <c r="I66" s="52">
        <f t="shared" si="1"/>
        <v>42.858511864784248</v>
      </c>
      <c r="J66" s="52">
        <f t="shared" si="2"/>
        <v>-13.193324341666823</v>
      </c>
    </row>
    <row r="67" spans="1:10">
      <c r="A67" s="51" t="s">
        <v>65</v>
      </c>
      <c r="B67" s="80">
        <v>143.24248313511856</v>
      </c>
      <c r="C67" s="80">
        <v>165.18678239913297</v>
      </c>
      <c r="D67" s="80">
        <v>167.98290623402696</v>
      </c>
      <c r="E67" s="80"/>
      <c r="F67" s="80"/>
      <c r="G67" s="80"/>
      <c r="H67" s="63">
        <f t="shared" si="0"/>
        <v>0.17271707776505879</v>
      </c>
      <c r="I67" s="52">
        <f t="shared" si="1"/>
        <v>24.740423098908394</v>
      </c>
      <c r="J67" s="52">
        <f t="shared" si="2"/>
        <v>2.7961238348939901</v>
      </c>
    </row>
    <row r="68" spans="1:10">
      <c r="A68" s="51" t="s">
        <v>66</v>
      </c>
      <c r="B68" s="80">
        <v>130.01595801129358</v>
      </c>
      <c r="C68" s="80">
        <v>161.49289260442166</v>
      </c>
      <c r="D68" s="80">
        <v>158.76245778529261</v>
      </c>
      <c r="E68" s="80"/>
      <c r="F68" s="80"/>
      <c r="G68" s="80"/>
      <c r="H68" s="63">
        <f t="shared" ref="H68:H92" si="3">(D68-B68)/B68</f>
        <v>0.2210997804708098</v>
      </c>
      <c r="I68" s="52">
        <f t="shared" ref="I68:I92" si="4">D68-B68</f>
        <v>28.746499773999034</v>
      </c>
      <c r="J68" s="52">
        <f t="shared" ref="J68:J92" si="5">D68-C68</f>
        <v>-2.7304348191290444</v>
      </c>
    </row>
    <row r="69" spans="1:10">
      <c r="A69" s="51" t="s">
        <v>67</v>
      </c>
      <c r="B69" s="80">
        <v>131.51841605539479</v>
      </c>
      <c r="C69" s="80">
        <v>138.06646369459065</v>
      </c>
      <c r="D69" s="80">
        <v>140.11327443609022</v>
      </c>
      <c r="E69" s="80"/>
      <c r="F69" s="80"/>
      <c r="G69" s="80"/>
      <c r="H69" s="63">
        <f t="shared" si="3"/>
        <v>6.5350987629559973E-2</v>
      </c>
      <c r="I69" s="52">
        <f t="shared" si="4"/>
        <v>8.5948583806954275</v>
      </c>
      <c r="J69" s="52">
        <f t="shared" si="5"/>
        <v>2.04681074149957</v>
      </c>
    </row>
    <row r="70" spans="1:10">
      <c r="A70" s="51" t="s">
        <v>68</v>
      </c>
      <c r="B70" s="80">
        <v>148.42361104207222</v>
      </c>
      <c r="C70" s="80">
        <v>193.09707299389038</v>
      </c>
      <c r="D70" s="80">
        <v>173.26851568576032</v>
      </c>
      <c r="E70" s="80"/>
      <c r="F70" s="80"/>
      <c r="G70" s="80"/>
      <c r="H70" s="63">
        <f t="shared" si="3"/>
        <v>0.16739186217916197</v>
      </c>
      <c r="I70" s="52">
        <f t="shared" si="4"/>
        <v>24.844904643688096</v>
      </c>
      <c r="J70" s="52">
        <f t="shared" si="5"/>
        <v>-19.828557308130058</v>
      </c>
    </row>
    <row r="71" spans="1:10">
      <c r="A71" s="51" t="s">
        <v>69</v>
      </c>
      <c r="B71" s="80">
        <v>132.66055885747102</v>
      </c>
      <c r="C71" s="80">
        <v>146.72199371313499</v>
      </c>
      <c r="D71" s="80">
        <v>150.35465386089044</v>
      </c>
      <c r="E71" s="80"/>
      <c r="F71" s="80"/>
      <c r="G71" s="80"/>
      <c r="H71" s="63">
        <f t="shared" si="3"/>
        <v>0.13337871599372467</v>
      </c>
      <c r="I71" s="52">
        <f t="shared" si="4"/>
        <v>17.69409500341942</v>
      </c>
      <c r="J71" s="52">
        <f t="shared" si="5"/>
        <v>3.6326601477554448</v>
      </c>
    </row>
    <row r="72" spans="1:10">
      <c r="A72" s="51" t="s">
        <v>70</v>
      </c>
      <c r="B72" s="80">
        <v>137.14609415065695</v>
      </c>
      <c r="C72" s="80">
        <v>160.02107088311564</v>
      </c>
      <c r="D72" s="80">
        <v>161.82013646707273</v>
      </c>
      <c r="E72" s="80"/>
      <c r="F72" s="80"/>
      <c r="G72" s="80"/>
      <c r="H72" s="63">
        <f t="shared" si="3"/>
        <v>0.1799106454268467</v>
      </c>
      <c r="I72" s="52">
        <f t="shared" si="4"/>
        <v>24.674042316415779</v>
      </c>
      <c r="J72" s="52">
        <f t="shared" si="5"/>
        <v>1.7990655839570877</v>
      </c>
    </row>
    <row r="73" spans="1:10">
      <c r="A73" s="51" t="s">
        <v>268</v>
      </c>
      <c r="B73" s="80">
        <v>122.60131539903132</v>
      </c>
      <c r="C73" s="80">
        <v>132.7449947299576</v>
      </c>
      <c r="D73" s="80">
        <v>141.30197093534255</v>
      </c>
      <c r="E73" s="80"/>
      <c r="F73" s="80"/>
      <c r="G73" s="80"/>
      <c r="H73" s="63">
        <f t="shared" si="3"/>
        <v>0.1525322585279455</v>
      </c>
      <c r="I73" s="52">
        <f t="shared" si="4"/>
        <v>18.700655536311231</v>
      </c>
      <c r="J73" s="52">
        <f t="shared" si="5"/>
        <v>8.5569762053849558</v>
      </c>
    </row>
    <row r="74" spans="1:10">
      <c r="A74" s="51" t="s">
        <v>269</v>
      </c>
      <c r="B74" s="80">
        <v>116.65167292970575</v>
      </c>
      <c r="C74" s="80">
        <v>137.42983360946272</v>
      </c>
      <c r="D74" s="80">
        <v>137.8231864398212</v>
      </c>
      <c r="E74" s="80"/>
      <c r="F74" s="80"/>
      <c r="G74" s="80"/>
      <c r="H74" s="63">
        <f t="shared" si="3"/>
        <v>0.18149344092881883</v>
      </c>
      <c r="I74" s="52">
        <f t="shared" si="4"/>
        <v>21.171513510115446</v>
      </c>
      <c r="J74" s="52">
        <f t="shared" si="5"/>
        <v>0.39335283035848079</v>
      </c>
    </row>
    <row r="75" spans="1:10">
      <c r="A75" s="51" t="s">
        <v>73</v>
      </c>
      <c r="B75" s="80">
        <v>162.4051737698822</v>
      </c>
      <c r="C75" s="80">
        <v>186.74558652637592</v>
      </c>
      <c r="D75" s="80">
        <v>184.69836732596681</v>
      </c>
      <c r="E75" s="80"/>
      <c r="F75" s="80"/>
      <c r="G75" s="80"/>
      <c r="H75" s="63">
        <f t="shared" si="3"/>
        <v>0.13726898619420003</v>
      </c>
      <c r="I75" s="52">
        <f t="shared" si="4"/>
        <v>22.293193556084617</v>
      </c>
      <c r="J75" s="52">
        <f t="shared" si="5"/>
        <v>-2.0472192004091028</v>
      </c>
    </row>
    <row r="76" spans="1:10">
      <c r="A76" s="51" t="s">
        <v>74</v>
      </c>
      <c r="B76" s="80">
        <v>137.33710499540035</v>
      </c>
      <c r="C76" s="80">
        <v>151.72556343838099</v>
      </c>
      <c r="D76" s="80">
        <v>156.87900934242322</v>
      </c>
      <c r="E76" s="80"/>
      <c r="F76" s="80"/>
      <c r="G76" s="80"/>
      <c r="H76" s="63">
        <f t="shared" si="3"/>
        <v>0.14229151217129088</v>
      </c>
      <c r="I76" s="52">
        <f t="shared" si="4"/>
        <v>19.541904347022864</v>
      </c>
      <c r="J76" s="52">
        <f t="shared" si="5"/>
        <v>5.1534459040422291</v>
      </c>
    </row>
    <row r="77" spans="1:10">
      <c r="A77" s="51" t="s">
        <v>75</v>
      </c>
      <c r="B77" s="80">
        <v>149.67538101802106</v>
      </c>
      <c r="C77" s="80">
        <v>179.52731790489631</v>
      </c>
      <c r="D77" s="80">
        <v>171.71812063414728</v>
      </c>
      <c r="E77" s="80"/>
      <c r="F77" s="80"/>
      <c r="G77" s="80"/>
      <c r="H77" s="63">
        <f t="shared" si="3"/>
        <v>0.14727030902612007</v>
      </c>
      <c r="I77" s="52">
        <f t="shared" si="4"/>
        <v>22.042739616126227</v>
      </c>
      <c r="J77" s="52">
        <f t="shared" si="5"/>
        <v>-7.8091972707490243</v>
      </c>
    </row>
    <row r="78" spans="1:10">
      <c r="A78" s="51" t="s">
        <v>76</v>
      </c>
      <c r="B78" s="80">
        <v>133.84495361517054</v>
      </c>
      <c r="C78" s="80">
        <v>153.00051230684923</v>
      </c>
      <c r="D78" s="80">
        <v>155.79689106885652</v>
      </c>
      <c r="E78" s="80"/>
      <c r="F78" s="80"/>
      <c r="G78" s="80"/>
      <c r="H78" s="63">
        <f t="shared" si="3"/>
        <v>0.16401019882155543</v>
      </c>
      <c r="I78" s="52">
        <f t="shared" si="4"/>
        <v>21.951937453685986</v>
      </c>
      <c r="J78" s="52">
        <f t="shared" si="5"/>
        <v>2.7963787620072935</v>
      </c>
    </row>
    <row r="79" spans="1:10">
      <c r="A79" s="51" t="s">
        <v>77</v>
      </c>
      <c r="B79" s="80">
        <v>124.2178152274642</v>
      </c>
      <c r="C79" s="80">
        <v>138.16693721669594</v>
      </c>
      <c r="D79" s="80">
        <v>140.55926414545908</v>
      </c>
      <c r="E79" s="80"/>
      <c r="F79" s="80"/>
      <c r="G79" s="80"/>
      <c r="H79" s="63">
        <f t="shared" si="3"/>
        <v>0.13155479258809114</v>
      </c>
      <c r="I79" s="52">
        <f t="shared" si="4"/>
        <v>16.341448917994882</v>
      </c>
      <c r="J79" s="52">
        <f t="shared" si="5"/>
        <v>2.3923269287631399</v>
      </c>
    </row>
    <row r="80" spans="1:10">
      <c r="A80" s="51" t="s">
        <v>78</v>
      </c>
      <c r="B80" s="80">
        <v>117.23552647306988</v>
      </c>
      <c r="C80" s="80">
        <v>143.1614606434091</v>
      </c>
      <c r="D80" s="80">
        <v>139.55093108936813</v>
      </c>
      <c r="E80" s="80"/>
      <c r="F80" s="80"/>
      <c r="G80" s="80"/>
      <c r="H80" s="63">
        <f t="shared" si="3"/>
        <v>0.19034677701920258</v>
      </c>
      <c r="I80" s="52">
        <f t="shared" si="4"/>
        <v>22.315404616298252</v>
      </c>
      <c r="J80" s="52">
        <f t="shared" si="5"/>
        <v>-3.6105295540409656</v>
      </c>
    </row>
    <row r="81" spans="1:10">
      <c r="A81" s="51" t="s">
        <v>79</v>
      </c>
      <c r="B81" s="80">
        <v>163.25261318405063</v>
      </c>
      <c r="C81" s="80">
        <v>222.93783970035207</v>
      </c>
      <c r="D81" s="80">
        <v>225.86052493950655</v>
      </c>
      <c r="E81" s="80"/>
      <c r="F81" s="80"/>
      <c r="G81" s="80"/>
      <c r="H81" s="63">
        <f t="shared" si="3"/>
        <v>0.38350327467574374</v>
      </c>
      <c r="I81" s="52">
        <f t="shared" si="4"/>
        <v>62.607911755455916</v>
      </c>
      <c r="J81" s="52">
        <f t="shared" si="5"/>
        <v>2.9226852391544753</v>
      </c>
    </row>
    <row r="82" spans="1:10">
      <c r="A82" s="51" t="s">
        <v>80</v>
      </c>
      <c r="B82" s="80">
        <v>161.66208149026863</v>
      </c>
      <c r="C82" s="80">
        <v>175.80068182012684</v>
      </c>
      <c r="D82" s="80">
        <v>169.78990916126929</v>
      </c>
      <c r="E82" s="80"/>
      <c r="F82" s="80"/>
      <c r="G82" s="80"/>
      <c r="H82" s="63">
        <f t="shared" si="3"/>
        <v>5.0276648649299496E-2</v>
      </c>
      <c r="I82" s="52">
        <f t="shared" si="4"/>
        <v>8.1278276710006594</v>
      </c>
      <c r="J82" s="52">
        <f t="shared" si="5"/>
        <v>-6.0107726588575474</v>
      </c>
    </row>
    <row r="83" spans="1:10">
      <c r="A83" s="51" t="s">
        <v>81</v>
      </c>
      <c r="B83" s="80">
        <v>97.833365303872455</v>
      </c>
      <c r="C83" s="80">
        <v>137.86708339734071</v>
      </c>
      <c r="D83" s="80">
        <v>132.4716295653931</v>
      </c>
      <c r="E83" s="80"/>
      <c r="F83" s="80"/>
      <c r="G83" s="80"/>
      <c r="H83" s="63">
        <f t="shared" si="3"/>
        <v>0.35405369276558646</v>
      </c>
      <c r="I83" s="52">
        <f t="shared" si="4"/>
        <v>34.638264261520646</v>
      </c>
      <c r="J83" s="52">
        <f t="shared" si="5"/>
        <v>-5.3954538319476057</v>
      </c>
    </row>
    <row r="84" spans="1:10">
      <c r="A84" s="51" t="s">
        <v>82</v>
      </c>
      <c r="B84" s="80">
        <v>134.68554590377545</v>
      </c>
      <c r="C84" s="80">
        <v>157.16757063045696</v>
      </c>
      <c r="D84" s="80">
        <v>171.64286973680768</v>
      </c>
      <c r="E84" s="80"/>
      <c r="F84" s="80"/>
      <c r="G84" s="80"/>
      <c r="H84" s="63">
        <f t="shared" si="3"/>
        <v>0.27439710464132483</v>
      </c>
      <c r="I84" s="52">
        <f t="shared" si="4"/>
        <v>36.957323833032234</v>
      </c>
      <c r="J84" s="52">
        <f t="shared" si="5"/>
        <v>14.475299106350718</v>
      </c>
    </row>
    <row r="85" spans="1:10">
      <c r="A85" s="51" t="s">
        <v>83</v>
      </c>
      <c r="B85" s="80">
        <v>159.40196853499799</v>
      </c>
      <c r="C85" s="80">
        <v>204.02151132451439</v>
      </c>
      <c r="D85" s="80">
        <v>192.41646268660878</v>
      </c>
      <c r="E85" s="80"/>
      <c r="F85" s="80"/>
      <c r="G85" s="80"/>
      <c r="H85" s="63">
        <f t="shared" si="3"/>
        <v>0.20711472044563986</v>
      </c>
      <c r="I85" s="52">
        <f t="shared" si="4"/>
        <v>33.014494151610791</v>
      </c>
      <c r="J85" s="52">
        <f t="shared" si="5"/>
        <v>-11.605048637905611</v>
      </c>
    </row>
    <row r="86" spans="1:10">
      <c r="A86" s="51" t="s">
        <v>270</v>
      </c>
      <c r="B86" s="80">
        <v>119.8291257414715</v>
      </c>
      <c r="C86" s="80">
        <v>139.11746375757645</v>
      </c>
      <c r="D86" s="80">
        <v>139.34941717659484</v>
      </c>
      <c r="E86" s="80"/>
      <c r="F86" s="80"/>
      <c r="G86" s="80"/>
      <c r="H86" s="63">
        <f t="shared" si="3"/>
        <v>0.16290105860605131</v>
      </c>
      <c r="I86" s="52">
        <f t="shared" si="4"/>
        <v>19.52029143512334</v>
      </c>
      <c r="J86" s="52">
        <f t="shared" si="5"/>
        <v>0.23195341901839583</v>
      </c>
    </row>
    <row r="87" spans="1:10">
      <c r="A87" s="51" t="s">
        <v>85</v>
      </c>
      <c r="B87" s="80">
        <v>98.008445274038124</v>
      </c>
      <c r="C87" s="80">
        <v>113.48299871357574</v>
      </c>
      <c r="D87" s="80">
        <v>114.04771456303399</v>
      </c>
      <c r="E87" s="80"/>
      <c r="F87" s="80"/>
      <c r="G87" s="80"/>
      <c r="H87" s="63">
        <f t="shared" si="3"/>
        <v>0.16365191024252049</v>
      </c>
      <c r="I87" s="52">
        <f t="shared" si="4"/>
        <v>16.039269288995868</v>
      </c>
      <c r="J87" s="52">
        <f t="shared" si="5"/>
        <v>0.56471584945825271</v>
      </c>
    </row>
    <row r="88" spans="1:10">
      <c r="A88" s="51" t="s">
        <v>86</v>
      </c>
      <c r="B88" s="80">
        <v>91.549212982955453</v>
      </c>
      <c r="C88" s="80">
        <v>108.13936396008208</v>
      </c>
      <c r="D88" s="80">
        <v>108.68258644023685</v>
      </c>
      <c r="E88" s="80"/>
      <c r="F88" s="80"/>
      <c r="G88" s="80"/>
      <c r="H88" s="63">
        <f t="shared" si="3"/>
        <v>0.18714932547231475</v>
      </c>
      <c r="I88" s="52">
        <f t="shared" si="4"/>
        <v>17.133373457281394</v>
      </c>
      <c r="J88" s="52">
        <f t="shared" si="5"/>
        <v>0.5432224801547676</v>
      </c>
    </row>
    <row r="89" spans="1:10">
      <c r="A89" s="51" t="s">
        <v>87</v>
      </c>
      <c r="B89" s="80">
        <v>95.973541925614299</v>
      </c>
      <c r="C89" s="80">
        <v>116.81646126760563</v>
      </c>
      <c r="D89" s="80">
        <v>117.58477487266553</v>
      </c>
      <c r="E89" s="80"/>
      <c r="F89" s="80"/>
      <c r="G89" s="80"/>
      <c r="H89" s="63">
        <f t="shared" si="3"/>
        <v>0.22517907032962625</v>
      </c>
      <c r="I89" s="52">
        <f t="shared" si="4"/>
        <v>21.611232947051235</v>
      </c>
      <c r="J89" s="52">
        <f t="shared" si="5"/>
        <v>0.76831360505990176</v>
      </c>
    </row>
    <row r="90" spans="1:10">
      <c r="A90" s="51" t="s">
        <v>271</v>
      </c>
      <c r="B90" s="80">
        <v>270.94135151429441</v>
      </c>
      <c r="C90" s="80">
        <v>354.89479470731544</v>
      </c>
      <c r="D90" s="80">
        <v>370.09510886249495</v>
      </c>
      <c r="E90" s="80"/>
      <c r="F90" s="80"/>
      <c r="G90" s="80"/>
      <c r="H90" s="63">
        <f t="shared" si="3"/>
        <v>0.36596022273465834</v>
      </c>
      <c r="I90" s="52">
        <f t="shared" si="4"/>
        <v>99.153757348200543</v>
      </c>
      <c r="J90" s="52">
        <f t="shared" si="5"/>
        <v>15.200314155179512</v>
      </c>
    </row>
    <row r="91" spans="1:10" s="128" customFormat="1">
      <c r="A91" s="72" t="s">
        <v>277</v>
      </c>
      <c r="B91" s="80">
        <v>86.446872565900051</v>
      </c>
      <c r="C91" s="80">
        <v>99.674747281126415</v>
      </c>
      <c r="D91" s="80">
        <v>99.01460494117633</v>
      </c>
      <c r="E91" s="80"/>
      <c r="F91" s="80"/>
      <c r="G91" s="80"/>
      <c r="H91" s="63">
        <f t="shared" si="3"/>
        <v>0.14538099531241763</v>
      </c>
      <c r="I91" s="52">
        <f t="shared" si="4"/>
        <v>12.567732375276279</v>
      </c>
      <c r="J91" s="52">
        <f t="shared" si="5"/>
        <v>-0.66014233995008453</v>
      </c>
    </row>
    <row r="92" spans="1:10" s="88" customFormat="1">
      <c r="A92" s="51" t="s">
        <v>173</v>
      </c>
      <c r="B92" s="89">
        <v>135.12729212922505</v>
      </c>
      <c r="C92" s="131">
        <v>158.17033435871195</v>
      </c>
      <c r="D92" s="131">
        <v>157.75982668802681</v>
      </c>
      <c r="E92" s="131"/>
      <c r="F92" s="131"/>
      <c r="G92" s="131"/>
      <c r="H92" s="86">
        <f t="shared" si="3"/>
        <v>0.1674904765882364</v>
      </c>
      <c r="I92" s="52">
        <f t="shared" si="4"/>
        <v>22.632534558801751</v>
      </c>
      <c r="J92" s="87">
        <f t="shared" si="5"/>
        <v>-0.41050767068514915</v>
      </c>
    </row>
    <row r="93" spans="1:10">
      <c r="D93" s="115" t="s">
        <v>276</v>
      </c>
    </row>
    <row r="94" spans="1:10">
      <c r="F94" s="135"/>
      <c r="G94" s="135"/>
    </row>
    <row r="95" spans="1:10">
      <c r="B95" s="118"/>
      <c r="C95" s="114"/>
      <c r="D95" s="116"/>
      <c r="E95" s="118"/>
      <c r="F95" s="118"/>
      <c r="G95" s="118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J87"/>
  <sheetViews>
    <sheetView zoomScale="70" zoomScaleNormal="70" workbookViewId="0">
      <selection activeCell="A2" sqref="A2"/>
    </sheetView>
  </sheetViews>
  <sheetFormatPr defaultRowHeight="14.4"/>
  <cols>
    <col min="1" max="1" width="16.109375" customWidth="1"/>
    <col min="2" max="2" width="9.109375" style="120"/>
    <col min="3" max="3" width="9.109375" style="119"/>
    <col min="4" max="4" width="15.109375" style="120" customWidth="1"/>
    <col min="5" max="6" width="8.6640625" style="128"/>
    <col min="7" max="7" width="13.44140625" style="128" customWidth="1"/>
    <col min="8" max="8" width="30.5546875" customWidth="1"/>
    <col min="9" max="9" width="30" customWidth="1"/>
    <col min="10" max="10" width="33.44140625" customWidth="1"/>
  </cols>
  <sheetData>
    <row r="1" spans="1:10" s="128" customFormat="1" ht="15" thickBot="1">
      <c r="B1" s="151" t="s">
        <v>274</v>
      </c>
      <c r="C1" s="151"/>
      <c r="D1" s="152"/>
      <c r="E1" s="153" t="s">
        <v>273</v>
      </c>
      <c r="F1" s="151"/>
      <c r="G1" s="152"/>
    </row>
    <row r="2" spans="1:10" ht="49.5" customHeight="1">
      <c r="A2" s="66" t="s">
        <v>174</v>
      </c>
      <c r="B2" s="66">
        <v>43739</v>
      </c>
      <c r="C2" s="66">
        <v>44075</v>
      </c>
      <c r="D2" s="66">
        <v>44105</v>
      </c>
      <c r="E2" s="66">
        <v>43739</v>
      </c>
      <c r="F2" s="66">
        <v>44075</v>
      </c>
      <c r="G2" s="66">
        <v>44105</v>
      </c>
      <c r="H2" s="65" t="s">
        <v>322</v>
      </c>
      <c r="I2" s="65" t="s">
        <v>323</v>
      </c>
      <c r="J2" s="65" t="s">
        <v>324</v>
      </c>
    </row>
    <row r="3" spans="1:10">
      <c r="A3" s="53" t="s">
        <v>175</v>
      </c>
      <c r="B3" s="77">
        <v>122.14147910237087</v>
      </c>
      <c r="C3" s="77">
        <v>142.86056892655</v>
      </c>
      <c r="D3" s="77">
        <v>142.03894542786938</v>
      </c>
      <c r="E3" s="77"/>
      <c r="F3" s="77"/>
      <c r="G3" s="77"/>
      <c r="H3" s="63">
        <f>(D3-B3)/B3</f>
        <v>0.16290507100230692</v>
      </c>
      <c r="I3" s="54">
        <f>(D3-B3)</f>
        <v>19.897466325498513</v>
      </c>
      <c r="J3" s="54">
        <f>(D3-C3)</f>
        <v>-0.82162349868062279</v>
      </c>
    </row>
    <row r="4" spans="1:10">
      <c r="A4" s="44" t="s">
        <v>176</v>
      </c>
      <c r="B4" s="78">
        <v>110.78195271663101</v>
      </c>
      <c r="C4" s="78">
        <v>128.72510468387156</v>
      </c>
      <c r="D4" s="78">
        <v>128.82704108884042</v>
      </c>
      <c r="E4" s="78"/>
      <c r="F4" s="78"/>
      <c r="G4" s="78"/>
      <c r="H4" s="63">
        <f t="shared" ref="H4:H67" si="0">(D4-B4)/B4</f>
        <v>0.16288833992994248</v>
      </c>
      <c r="I4" s="54">
        <f t="shared" ref="I4:I67" si="1">(D4-B4)</f>
        <v>18.045088372209406</v>
      </c>
      <c r="J4" s="54">
        <f t="shared" ref="J4:J67" si="2">(D4-C4)</f>
        <v>0.10193640496885337</v>
      </c>
    </row>
    <row r="5" spans="1:10">
      <c r="A5" s="44" t="s">
        <v>177</v>
      </c>
      <c r="B5" s="78">
        <v>111.74985757848835</v>
      </c>
      <c r="C5" s="78">
        <v>128.2228163951269</v>
      </c>
      <c r="D5" s="78">
        <v>128.38604016021986</v>
      </c>
      <c r="E5" s="78"/>
      <c r="F5" s="78"/>
      <c r="G5" s="78"/>
      <c r="H5" s="63">
        <f t="shared" si="0"/>
        <v>0.14886983251899871</v>
      </c>
      <c r="I5" s="54">
        <f t="shared" si="1"/>
        <v>16.636182581731518</v>
      </c>
      <c r="J5" s="54">
        <f t="shared" si="2"/>
        <v>0.16322376509296532</v>
      </c>
    </row>
    <row r="6" spans="1:10">
      <c r="A6" s="44" t="s">
        <v>178</v>
      </c>
      <c r="B6" s="78">
        <v>128.22307415399038</v>
      </c>
      <c r="C6" s="78">
        <v>139.90736519875639</v>
      </c>
      <c r="D6" s="78">
        <v>144.54896921305041</v>
      </c>
      <c r="E6" s="78"/>
      <c r="F6" s="78"/>
      <c r="G6" s="78"/>
      <c r="H6" s="63">
        <f t="shared" si="0"/>
        <v>0.12732415882849085</v>
      </c>
      <c r="I6" s="54">
        <f t="shared" si="1"/>
        <v>16.325895059060031</v>
      </c>
      <c r="J6" s="54">
        <f t="shared" si="2"/>
        <v>4.6416040142940176</v>
      </c>
    </row>
    <row r="7" spans="1:10">
      <c r="A7" s="44" t="s">
        <v>180</v>
      </c>
      <c r="B7" s="78">
        <v>114.74005590544991</v>
      </c>
      <c r="C7" s="78">
        <v>132.68513040446933</v>
      </c>
      <c r="D7" s="78">
        <v>132.88205796446752</v>
      </c>
      <c r="E7" s="78"/>
      <c r="F7" s="78"/>
      <c r="G7" s="78"/>
      <c r="H7" s="63">
        <f t="shared" si="0"/>
        <v>0.15811393776875357</v>
      </c>
      <c r="I7" s="54">
        <f t="shared" si="1"/>
        <v>18.142002059017614</v>
      </c>
      <c r="J7" s="54">
        <f t="shared" si="2"/>
        <v>0.19692755999818701</v>
      </c>
    </row>
    <row r="8" spans="1:10">
      <c r="A8" s="44" t="s">
        <v>181</v>
      </c>
      <c r="B8" s="78">
        <v>149.83070537493842</v>
      </c>
      <c r="C8" s="78">
        <v>180.695471011948</v>
      </c>
      <c r="D8" s="78">
        <v>177.42905759222899</v>
      </c>
      <c r="E8" s="78"/>
      <c r="F8" s="78"/>
      <c r="G8" s="78"/>
      <c r="H8" s="63">
        <f t="shared" si="0"/>
        <v>0.1841969050885002</v>
      </c>
      <c r="I8" s="54">
        <f t="shared" si="1"/>
        <v>27.598352217290568</v>
      </c>
      <c r="J8" s="54">
        <f t="shared" si="2"/>
        <v>-3.2664134197190151</v>
      </c>
    </row>
    <row r="9" spans="1:10">
      <c r="A9" s="44" t="s">
        <v>182</v>
      </c>
      <c r="B9" s="78">
        <v>123.13352517523447</v>
      </c>
      <c r="C9" s="78">
        <v>135.4041831808434</v>
      </c>
      <c r="D9" s="78">
        <v>139.24278258805015</v>
      </c>
      <c r="E9" s="78"/>
      <c r="F9" s="78"/>
      <c r="G9" s="78"/>
      <c r="H9" s="63">
        <f t="shared" si="0"/>
        <v>0.1308275499291536</v>
      </c>
      <c r="I9" s="54">
        <f t="shared" si="1"/>
        <v>16.10925741281568</v>
      </c>
      <c r="J9" s="54">
        <f t="shared" si="2"/>
        <v>3.8385994072067433</v>
      </c>
    </row>
    <row r="10" spans="1:10">
      <c r="A10" s="44" t="s">
        <v>184</v>
      </c>
      <c r="B10" s="78">
        <v>130.45220711943216</v>
      </c>
      <c r="C10" s="78">
        <v>147.53030189868994</v>
      </c>
      <c r="D10" s="78">
        <v>149.76453464594942</v>
      </c>
      <c r="E10" s="78"/>
      <c r="F10" s="78"/>
      <c r="G10" s="78"/>
      <c r="H10" s="63">
        <f t="shared" si="0"/>
        <v>0.14804140116108852</v>
      </c>
      <c r="I10" s="54">
        <f t="shared" si="1"/>
        <v>19.312327526517265</v>
      </c>
      <c r="J10" s="54">
        <f t="shared" si="2"/>
        <v>2.2342327472594832</v>
      </c>
    </row>
    <row r="11" spans="1:10">
      <c r="A11" s="44" t="s">
        <v>185</v>
      </c>
      <c r="B11" s="78">
        <v>113.99852546043473</v>
      </c>
      <c r="C11" s="78">
        <v>131.93864087650604</v>
      </c>
      <c r="D11" s="78">
        <v>132.31236260746255</v>
      </c>
      <c r="E11" s="78"/>
      <c r="F11" s="78"/>
      <c r="G11" s="78"/>
      <c r="H11" s="63">
        <f t="shared" si="0"/>
        <v>0.16064977220590421</v>
      </c>
      <c r="I11" s="54">
        <f t="shared" si="1"/>
        <v>18.313837147027812</v>
      </c>
      <c r="J11" s="54">
        <f t="shared" si="2"/>
        <v>0.37372173095650396</v>
      </c>
    </row>
    <row r="12" spans="1:10">
      <c r="A12" s="44" t="s">
        <v>186</v>
      </c>
      <c r="B12" s="78">
        <v>119.32557233458942</v>
      </c>
      <c r="C12" s="78">
        <v>136.70051114631065</v>
      </c>
      <c r="D12" s="78">
        <v>137.10254329059723</v>
      </c>
      <c r="E12" s="78"/>
      <c r="F12" s="78"/>
      <c r="G12" s="78"/>
      <c r="H12" s="63">
        <f>(D12-B12)/B12</f>
        <v>0.14897871938264076</v>
      </c>
      <c r="I12" s="54">
        <f t="shared" si="1"/>
        <v>17.776970956007801</v>
      </c>
      <c r="J12" s="54">
        <f t="shared" si="2"/>
        <v>0.4020321442865793</v>
      </c>
    </row>
    <row r="13" spans="1:10">
      <c r="A13" s="44" t="s">
        <v>190</v>
      </c>
      <c r="B13" s="78">
        <v>133.44049558834271</v>
      </c>
      <c r="C13" s="78">
        <v>173.94463345528376</v>
      </c>
      <c r="D13" s="78">
        <v>158.72940599272965</v>
      </c>
      <c r="E13" s="78"/>
      <c r="F13" s="78"/>
      <c r="G13" s="78"/>
      <c r="H13" s="63">
        <f t="shared" si="0"/>
        <v>0.18951451201441855</v>
      </c>
      <c r="I13" s="54">
        <f t="shared" si="1"/>
        <v>25.288910404386939</v>
      </c>
      <c r="J13" s="54">
        <f t="shared" si="2"/>
        <v>-15.215227462554111</v>
      </c>
    </row>
    <row r="14" spans="1:10">
      <c r="A14" s="44" t="s">
        <v>191</v>
      </c>
      <c r="B14" s="78">
        <v>116.47782343358172</v>
      </c>
      <c r="C14" s="78">
        <v>126.42538724772973</v>
      </c>
      <c r="D14" s="78">
        <v>126.28667420747212</v>
      </c>
      <c r="E14" s="78"/>
      <c r="F14" s="78"/>
      <c r="G14" s="78"/>
      <c r="H14" s="63">
        <f t="shared" si="0"/>
        <v>8.4212174341355431E-2</v>
      </c>
      <c r="I14" s="54">
        <f t="shared" si="1"/>
        <v>9.8088507738903985</v>
      </c>
      <c r="J14" s="54">
        <f t="shared" si="2"/>
        <v>-0.13871304025761333</v>
      </c>
    </row>
    <row r="15" spans="1:10">
      <c r="A15" s="44" t="s">
        <v>192</v>
      </c>
      <c r="B15" s="78">
        <v>120.15296362797271</v>
      </c>
      <c r="C15" s="78">
        <v>130.01249777503335</v>
      </c>
      <c r="D15" s="78">
        <v>131.65336788412722</v>
      </c>
      <c r="E15" s="78"/>
      <c r="F15" s="78"/>
      <c r="G15" s="78"/>
      <c r="H15" s="63">
        <f t="shared" si="0"/>
        <v>9.5714694909756773E-2</v>
      </c>
      <c r="I15" s="54">
        <f t="shared" si="1"/>
        <v>11.500404256154511</v>
      </c>
      <c r="J15" s="54">
        <f t="shared" si="2"/>
        <v>1.6408701090938678</v>
      </c>
    </row>
    <row r="16" spans="1:10">
      <c r="A16" s="44" t="s">
        <v>193</v>
      </c>
      <c r="B16" s="78">
        <v>118.29591101567233</v>
      </c>
      <c r="C16" s="78">
        <v>145.32510482039612</v>
      </c>
      <c r="D16" s="78">
        <v>140.89834414604033</v>
      </c>
      <c r="E16" s="78"/>
      <c r="F16" s="78"/>
      <c r="G16" s="78"/>
      <c r="H16" s="63">
        <f t="shared" si="0"/>
        <v>0.19106690109832736</v>
      </c>
      <c r="I16" s="54">
        <f t="shared" si="1"/>
        <v>22.602433130367999</v>
      </c>
      <c r="J16" s="54">
        <f t="shared" si="2"/>
        <v>-4.4267606743557906</v>
      </c>
    </row>
    <row r="17" spans="1:10">
      <c r="A17" s="44" t="s">
        <v>194</v>
      </c>
      <c r="B17" s="78">
        <v>114.47523202172863</v>
      </c>
      <c r="C17" s="78">
        <v>131.11488256892011</v>
      </c>
      <c r="D17" s="78">
        <v>130.64801475340903</v>
      </c>
      <c r="E17" s="78"/>
      <c r="F17" s="78"/>
      <c r="G17" s="78"/>
      <c r="H17" s="63">
        <f t="shared" si="0"/>
        <v>0.14127757110473146</v>
      </c>
      <c r="I17" s="54">
        <f t="shared" si="1"/>
        <v>16.1727827316804</v>
      </c>
      <c r="J17" s="54">
        <f t="shared" si="2"/>
        <v>-0.4668678155110797</v>
      </c>
    </row>
    <row r="18" spans="1:10">
      <c r="A18" s="44" t="s">
        <v>195</v>
      </c>
      <c r="B18" s="78">
        <v>136.79725298664187</v>
      </c>
      <c r="C18" s="78">
        <v>160.62533051577418</v>
      </c>
      <c r="D18" s="78">
        <v>163.96916391155514</v>
      </c>
      <c r="E18" s="78"/>
      <c r="F18" s="78"/>
      <c r="G18" s="78"/>
      <c r="H18" s="63">
        <f t="shared" si="0"/>
        <v>0.198629068432877</v>
      </c>
      <c r="I18" s="54">
        <f t="shared" si="1"/>
        <v>27.171910924913277</v>
      </c>
      <c r="J18" s="54">
        <f t="shared" si="2"/>
        <v>3.3438333957809618</v>
      </c>
    </row>
    <row r="19" spans="1:10">
      <c r="A19" s="44" t="s">
        <v>196</v>
      </c>
      <c r="B19" s="78">
        <v>130.2611378538013</v>
      </c>
      <c r="C19" s="78">
        <v>151.7562695816805</v>
      </c>
      <c r="D19" s="78">
        <v>154.32293644884382</v>
      </c>
      <c r="E19" s="78"/>
      <c r="F19" s="78"/>
      <c r="G19" s="78"/>
      <c r="H19" s="63">
        <f t="shared" si="0"/>
        <v>0.18471970221884826</v>
      </c>
      <c r="I19" s="54">
        <f t="shared" si="1"/>
        <v>24.061798595042518</v>
      </c>
      <c r="J19" s="54">
        <f t="shared" si="2"/>
        <v>2.5666668671633204</v>
      </c>
    </row>
    <row r="20" spans="1:10">
      <c r="A20" s="44" t="s">
        <v>197</v>
      </c>
      <c r="B20" s="78">
        <v>123.92937652135826</v>
      </c>
      <c r="C20" s="78">
        <v>146.02887219375995</v>
      </c>
      <c r="D20" s="78">
        <v>145.13626667550525</v>
      </c>
      <c r="E20" s="78"/>
      <c r="F20" s="78"/>
      <c r="G20" s="78"/>
      <c r="H20" s="63">
        <f t="shared" si="0"/>
        <v>0.17112076853297287</v>
      </c>
      <c r="I20" s="54">
        <f t="shared" si="1"/>
        <v>21.20689015414699</v>
      </c>
      <c r="J20" s="54">
        <f t="shared" si="2"/>
        <v>-0.89260551825469747</v>
      </c>
    </row>
    <row r="21" spans="1:10">
      <c r="A21" s="44" t="s">
        <v>198</v>
      </c>
      <c r="B21" s="78">
        <v>111.64873781435671</v>
      </c>
      <c r="C21" s="78">
        <v>127.16629627934988</v>
      </c>
      <c r="D21" s="78">
        <v>128.61600981900236</v>
      </c>
      <c r="E21" s="78"/>
      <c r="F21" s="78"/>
      <c r="G21" s="78"/>
      <c r="H21" s="63">
        <f t="shared" si="0"/>
        <v>0.15197011929376114</v>
      </c>
      <c r="I21" s="54">
        <f t="shared" si="1"/>
        <v>16.96727200464565</v>
      </c>
      <c r="J21" s="54">
        <f t="shared" si="2"/>
        <v>1.4497135396524783</v>
      </c>
    </row>
    <row r="22" spans="1:10">
      <c r="A22" s="44" t="s">
        <v>199</v>
      </c>
      <c r="B22" s="78">
        <v>113.62376431409849</v>
      </c>
      <c r="C22" s="78">
        <v>130.20761265403112</v>
      </c>
      <c r="D22" s="78">
        <v>131.6514069279217</v>
      </c>
      <c r="E22" s="78"/>
      <c r="F22" s="78"/>
      <c r="G22" s="78"/>
      <c r="H22" s="63">
        <f t="shared" si="0"/>
        <v>0.15866084637002584</v>
      </c>
      <c r="I22" s="54">
        <f t="shared" si="1"/>
        <v>18.027642613823204</v>
      </c>
      <c r="J22" s="54">
        <f t="shared" si="2"/>
        <v>1.4437942738905747</v>
      </c>
    </row>
    <row r="23" spans="1:10">
      <c r="A23" s="44" t="s">
        <v>112</v>
      </c>
      <c r="B23" s="78">
        <v>114.8502864240923</v>
      </c>
      <c r="C23" s="78">
        <v>132.6999412348311</v>
      </c>
      <c r="D23" s="78">
        <v>131.6865972748997</v>
      </c>
      <c r="E23" s="78"/>
      <c r="F23" s="78"/>
      <c r="G23" s="78"/>
      <c r="H23" s="63">
        <f t="shared" si="0"/>
        <v>0.14659354691235335</v>
      </c>
      <c r="I23" s="54">
        <f t="shared" si="1"/>
        <v>16.836310850807394</v>
      </c>
      <c r="J23" s="54">
        <f t="shared" si="2"/>
        <v>-1.0133439599314045</v>
      </c>
    </row>
    <row r="24" spans="1:10">
      <c r="A24" s="44" t="s">
        <v>201</v>
      </c>
      <c r="B24" s="78">
        <v>113.33672400103856</v>
      </c>
      <c r="C24" s="78">
        <v>129.35466815850313</v>
      </c>
      <c r="D24" s="78">
        <v>130.88236611490422</v>
      </c>
      <c r="E24" s="78"/>
      <c r="F24" s="78"/>
      <c r="G24" s="78"/>
      <c r="H24" s="63">
        <f t="shared" si="0"/>
        <v>0.15480985769188876</v>
      </c>
      <c r="I24" s="54">
        <f t="shared" si="1"/>
        <v>17.545642113865654</v>
      </c>
      <c r="J24" s="54">
        <f t="shared" si="2"/>
        <v>1.5276979564010844</v>
      </c>
    </row>
    <row r="25" spans="1:10">
      <c r="A25" s="44" t="s">
        <v>202</v>
      </c>
      <c r="B25" s="78">
        <v>113.71092538507277</v>
      </c>
      <c r="C25" s="78">
        <v>127.30109891717734</v>
      </c>
      <c r="D25" s="78">
        <v>125.99796187357751</v>
      </c>
      <c r="E25" s="78"/>
      <c r="F25" s="78"/>
      <c r="G25" s="78"/>
      <c r="H25" s="63">
        <f t="shared" si="0"/>
        <v>0.10805502151086796</v>
      </c>
      <c r="I25" s="54">
        <f t="shared" si="1"/>
        <v>12.287036488504739</v>
      </c>
      <c r="J25" s="54">
        <f t="shared" si="2"/>
        <v>-1.3031370435998326</v>
      </c>
    </row>
    <row r="26" spans="1:10">
      <c r="A26" s="44" t="s">
        <v>203</v>
      </c>
      <c r="B26" s="78">
        <v>129.21523126615463</v>
      </c>
      <c r="C26" s="78">
        <v>147.78076248113848</v>
      </c>
      <c r="D26" s="78">
        <v>148.71533529145844</v>
      </c>
      <c r="E26" s="78"/>
      <c r="F26" s="78"/>
      <c r="G26" s="78"/>
      <c r="H26" s="63">
        <f t="shared" si="0"/>
        <v>0.15091180686847927</v>
      </c>
      <c r="I26" s="54">
        <f t="shared" si="1"/>
        <v>19.500104025303813</v>
      </c>
      <c r="J26" s="54">
        <f t="shared" si="2"/>
        <v>0.93457281031996331</v>
      </c>
    </row>
    <row r="27" spans="1:10">
      <c r="A27" s="44" t="s">
        <v>204</v>
      </c>
      <c r="B27" s="78">
        <v>123.39443924480082</v>
      </c>
      <c r="C27" s="78">
        <v>140.70907699889335</v>
      </c>
      <c r="D27" s="78">
        <v>141.42028834792697</v>
      </c>
      <c r="E27" s="78"/>
      <c r="F27" s="78"/>
      <c r="G27" s="78"/>
      <c r="H27" s="63">
        <f t="shared" si="0"/>
        <v>0.14608315588164286</v>
      </c>
      <c r="I27" s="54">
        <f t="shared" si="1"/>
        <v>18.025849103126149</v>
      </c>
      <c r="J27" s="54">
        <f t="shared" si="2"/>
        <v>0.71121134903361849</v>
      </c>
    </row>
    <row r="28" spans="1:10">
      <c r="A28" s="44" t="s">
        <v>205</v>
      </c>
      <c r="B28" s="78">
        <v>138.20754577680569</v>
      </c>
      <c r="C28" s="78">
        <v>172.68772414803732</v>
      </c>
      <c r="D28" s="78">
        <v>162.93726221322112</v>
      </c>
      <c r="E28" s="78"/>
      <c r="F28" s="78"/>
      <c r="G28" s="78"/>
      <c r="H28" s="63">
        <f t="shared" si="0"/>
        <v>0.1789317384765082</v>
      </c>
      <c r="I28" s="54">
        <f t="shared" si="1"/>
        <v>24.72971643641543</v>
      </c>
      <c r="J28" s="54">
        <f t="shared" si="2"/>
        <v>-9.7504619348162009</v>
      </c>
    </row>
    <row r="29" spans="1:10">
      <c r="A29" s="44" t="s">
        <v>206</v>
      </c>
      <c r="B29" s="78">
        <v>118.61916338928002</v>
      </c>
      <c r="C29" s="78">
        <v>136.77602275124818</v>
      </c>
      <c r="D29" s="78">
        <v>140.38664276974959</v>
      </c>
      <c r="E29" s="78"/>
      <c r="F29" s="78"/>
      <c r="G29" s="78"/>
      <c r="H29" s="63">
        <f t="shared" si="0"/>
        <v>0.18350727452893806</v>
      </c>
      <c r="I29" s="54">
        <f t="shared" si="1"/>
        <v>21.767479380469567</v>
      </c>
      <c r="J29" s="54">
        <f t="shared" si="2"/>
        <v>3.6106200185014075</v>
      </c>
    </row>
    <row r="30" spans="1:10">
      <c r="A30" s="44" t="s">
        <v>207</v>
      </c>
      <c r="B30" s="78">
        <v>107.69613994649984</v>
      </c>
      <c r="C30" s="78">
        <v>125.64547503745644</v>
      </c>
      <c r="D30" s="78">
        <v>125.03433796707316</v>
      </c>
      <c r="E30" s="78"/>
      <c r="F30" s="78"/>
      <c r="G30" s="78"/>
      <c r="H30" s="63">
        <f t="shared" si="0"/>
        <v>0.16099182411910404</v>
      </c>
      <c r="I30" s="54">
        <f t="shared" si="1"/>
        <v>17.338198020573316</v>
      </c>
      <c r="J30" s="54">
        <f t="shared" si="2"/>
        <v>-0.61113707038327902</v>
      </c>
    </row>
    <row r="31" spans="1:10">
      <c r="A31" s="44" t="s">
        <v>208</v>
      </c>
      <c r="B31" s="78">
        <v>118.30809617175146</v>
      </c>
      <c r="C31" s="78">
        <v>140.52425723853568</v>
      </c>
      <c r="D31" s="78">
        <v>138.97330112972529</v>
      </c>
      <c r="E31" s="78"/>
      <c r="F31" s="78"/>
      <c r="G31" s="78"/>
      <c r="H31" s="63">
        <f t="shared" si="0"/>
        <v>0.17467278763385324</v>
      </c>
      <c r="I31" s="54">
        <f t="shared" si="1"/>
        <v>20.665204957973828</v>
      </c>
      <c r="J31" s="54">
        <f t="shared" si="2"/>
        <v>-1.5509561088103965</v>
      </c>
    </row>
    <row r="32" spans="1:10">
      <c r="A32" s="44" t="s">
        <v>209</v>
      </c>
      <c r="B32" s="78">
        <v>117.86674751101319</v>
      </c>
      <c r="C32" s="78">
        <v>129.78216023914567</v>
      </c>
      <c r="D32" s="78">
        <v>130.03019832236603</v>
      </c>
      <c r="E32" s="78"/>
      <c r="F32" s="78"/>
      <c r="G32" s="78"/>
      <c r="H32" s="63">
        <f t="shared" si="0"/>
        <v>0.10319662727790399</v>
      </c>
      <c r="I32" s="54">
        <f t="shared" si="1"/>
        <v>12.163450811352845</v>
      </c>
      <c r="J32" s="54">
        <f t="shared" si="2"/>
        <v>0.24803808322036502</v>
      </c>
    </row>
    <row r="33" spans="1:10">
      <c r="A33" s="44" t="s">
        <v>210</v>
      </c>
      <c r="B33" s="78">
        <v>121.33608733602254</v>
      </c>
      <c r="C33" s="78">
        <v>142.55850281285598</v>
      </c>
      <c r="D33" s="78">
        <v>141.92302654064528</v>
      </c>
      <c r="E33" s="78"/>
      <c r="F33" s="78"/>
      <c r="G33" s="78"/>
      <c r="H33" s="63">
        <f t="shared" si="0"/>
        <v>0.16966872475136124</v>
      </c>
      <c r="I33" s="54">
        <f t="shared" si="1"/>
        <v>20.586939204622738</v>
      </c>
      <c r="J33" s="54">
        <f t="shared" si="2"/>
        <v>-0.63547627221069547</v>
      </c>
    </row>
    <row r="34" spans="1:10">
      <c r="A34" s="44" t="s">
        <v>212</v>
      </c>
      <c r="B34" s="78">
        <v>115.0285023949538</v>
      </c>
      <c r="C34" s="78">
        <v>132.45900751841319</v>
      </c>
      <c r="D34" s="78">
        <v>134.18733656770539</v>
      </c>
      <c r="E34" s="78"/>
      <c r="F34" s="78"/>
      <c r="G34" s="78"/>
      <c r="H34" s="63">
        <f t="shared" si="0"/>
        <v>0.16655727731696576</v>
      </c>
      <c r="I34" s="54">
        <f t="shared" si="1"/>
        <v>19.158834172751583</v>
      </c>
      <c r="J34" s="54">
        <f t="shared" si="2"/>
        <v>1.7283290492921992</v>
      </c>
    </row>
    <row r="35" spans="1:10">
      <c r="A35" s="44" t="s">
        <v>230</v>
      </c>
      <c r="B35" s="78">
        <v>118.94148012313066</v>
      </c>
      <c r="C35" s="78">
        <v>141.04374682741846</v>
      </c>
      <c r="D35" s="78">
        <v>143.1059340898349</v>
      </c>
      <c r="E35" s="78"/>
      <c r="F35" s="78"/>
      <c r="G35" s="78"/>
      <c r="H35" s="63">
        <f t="shared" si="0"/>
        <v>0.20316254633529618</v>
      </c>
      <c r="I35" s="54">
        <f t="shared" si="1"/>
        <v>24.164453966704244</v>
      </c>
      <c r="J35" s="54">
        <f t="shared" si="2"/>
        <v>2.0621872624164439</v>
      </c>
    </row>
    <row r="36" spans="1:10">
      <c r="A36" s="44" t="s">
        <v>213</v>
      </c>
      <c r="B36" s="78">
        <v>151.52946808314721</v>
      </c>
      <c r="C36" s="78">
        <v>178.81025606200907</v>
      </c>
      <c r="D36" s="78">
        <v>177.94455734667366</v>
      </c>
      <c r="E36" s="78"/>
      <c r="F36" s="78"/>
      <c r="G36" s="78"/>
      <c r="H36" s="63">
        <f t="shared" si="0"/>
        <v>0.17432311746142984</v>
      </c>
      <c r="I36" s="54">
        <f t="shared" si="1"/>
        <v>26.415089263526454</v>
      </c>
      <c r="J36" s="54">
        <f t="shared" si="2"/>
        <v>-0.86569871533541232</v>
      </c>
    </row>
    <row r="37" spans="1:10">
      <c r="A37" s="44" t="s">
        <v>214</v>
      </c>
      <c r="B37" s="78">
        <v>137.75570384613371</v>
      </c>
      <c r="C37" s="78">
        <v>163.48552418727118</v>
      </c>
      <c r="D37" s="78">
        <v>163.85062915763433</v>
      </c>
      <c r="E37" s="78"/>
      <c r="F37" s="78"/>
      <c r="G37" s="78"/>
      <c r="H37" s="63">
        <f t="shared" si="0"/>
        <v>0.18942900063613594</v>
      </c>
      <c r="I37" s="54">
        <f t="shared" si="1"/>
        <v>26.094925311500617</v>
      </c>
      <c r="J37" s="54">
        <f t="shared" si="2"/>
        <v>0.3651049703631486</v>
      </c>
    </row>
    <row r="38" spans="1:10">
      <c r="A38" s="44" t="s">
        <v>218</v>
      </c>
      <c r="B38" s="78">
        <v>126.39256128771851</v>
      </c>
      <c r="C38" s="78">
        <v>139.9446345143615</v>
      </c>
      <c r="D38" s="78">
        <v>136.79211246794947</v>
      </c>
      <c r="E38" s="78"/>
      <c r="F38" s="78"/>
      <c r="G38" s="78"/>
      <c r="H38" s="63">
        <f t="shared" si="0"/>
        <v>8.2279772435005449E-2</v>
      </c>
      <c r="I38" s="54">
        <f t="shared" si="1"/>
        <v>10.399551180230958</v>
      </c>
      <c r="J38" s="54">
        <f t="shared" si="2"/>
        <v>-3.1525220464120309</v>
      </c>
    </row>
    <row r="39" spans="1:10">
      <c r="A39" s="44" t="s">
        <v>219</v>
      </c>
      <c r="B39" s="78">
        <v>117.03522632869661</v>
      </c>
      <c r="C39" s="78">
        <v>137.20161898367985</v>
      </c>
      <c r="D39" s="78">
        <v>136.26225493067614</v>
      </c>
      <c r="E39" s="78"/>
      <c r="F39" s="78"/>
      <c r="G39" s="78"/>
      <c r="H39" s="63">
        <f t="shared" si="0"/>
        <v>0.16428411517725353</v>
      </c>
      <c r="I39" s="54">
        <f t="shared" si="1"/>
        <v>19.227028601979526</v>
      </c>
      <c r="J39" s="54">
        <f t="shared" si="2"/>
        <v>-0.93936405300371462</v>
      </c>
    </row>
    <row r="40" spans="1:10">
      <c r="A40" s="44" t="s">
        <v>220</v>
      </c>
      <c r="B40" s="78">
        <v>122.8914658898139</v>
      </c>
      <c r="C40" s="78">
        <v>142.55727246697592</v>
      </c>
      <c r="D40" s="78">
        <v>146.46197262445389</v>
      </c>
      <c r="E40" s="78"/>
      <c r="F40" s="78"/>
      <c r="G40" s="78"/>
      <c r="H40" s="63">
        <f t="shared" si="0"/>
        <v>0.19179937812584658</v>
      </c>
      <c r="I40" s="54">
        <f t="shared" si="1"/>
        <v>23.570506734639991</v>
      </c>
      <c r="J40" s="54">
        <f t="shared" si="2"/>
        <v>3.9047001574779756</v>
      </c>
    </row>
    <row r="41" spans="1:10">
      <c r="A41" s="44" t="s">
        <v>130</v>
      </c>
      <c r="B41" s="78">
        <v>132.02398263083936</v>
      </c>
      <c r="C41" s="78">
        <v>155.19747028674396</v>
      </c>
      <c r="D41" s="78">
        <v>151.40968967954174</v>
      </c>
      <c r="E41" s="78"/>
      <c r="F41" s="78"/>
      <c r="G41" s="78"/>
      <c r="H41" s="63">
        <f t="shared" si="0"/>
        <v>0.14683473913151063</v>
      </c>
      <c r="I41" s="54">
        <f t="shared" si="1"/>
        <v>19.385707048702386</v>
      </c>
      <c r="J41" s="54">
        <f t="shared" si="2"/>
        <v>-3.7877806072022224</v>
      </c>
    </row>
    <row r="42" spans="1:10">
      <c r="A42" s="44" t="s">
        <v>223</v>
      </c>
      <c r="B42" s="78">
        <v>118.03204135304391</v>
      </c>
      <c r="C42" s="78">
        <v>147.04316964189681</v>
      </c>
      <c r="D42" s="78">
        <v>134.623835879187</v>
      </c>
      <c r="E42" s="78"/>
      <c r="F42" s="78"/>
      <c r="G42" s="78"/>
      <c r="H42" s="63">
        <f t="shared" si="0"/>
        <v>0.14057025817689298</v>
      </c>
      <c r="I42" s="54">
        <f t="shared" si="1"/>
        <v>16.59179452614309</v>
      </c>
      <c r="J42" s="54">
        <f t="shared" si="2"/>
        <v>-12.419333762709812</v>
      </c>
    </row>
    <row r="43" spans="1:10">
      <c r="A43" s="44" t="s">
        <v>224</v>
      </c>
      <c r="B43" s="78">
        <v>160.36965854139362</v>
      </c>
      <c r="C43" s="78">
        <v>196.6744985621971</v>
      </c>
      <c r="D43" s="78">
        <v>190.46007188320226</v>
      </c>
      <c r="E43" s="78"/>
      <c r="F43" s="78"/>
      <c r="G43" s="78"/>
      <c r="H43" s="63">
        <f t="shared" si="0"/>
        <v>0.18763158577183034</v>
      </c>
      <c r="I43" s="54">
        <f t="shared" si="1"/>
        <v>30.090413341808642</v>
      </c>
      <c r="J43" s="54">
        <f t="shared" si="2"/>
        <v>-6.2144266789948404</v>
      </c>
    </row>
    <row r="44" spans="1:10">
      <c r="A44" s="44" t="s">
        <v>225</v>
      </c>
      <c r="B44" s="78">
        <v>117.01375812316398</v>
      </c>
      <c r="C44" s="78">
        <v>133.86709159615327</v>
      </c>
      <c r="D44" s="78">
        <v>135.81267964666586</v>
      </c>
      <c r="E44" s="78"/>
      <c r="F44" s="78"/>
      <c r="G44" s="78"/>
      <c r="H44" s="63">
        <f t="shared" si="0"/>
        <v>0.1606556513099501</v>
      </c>
      <c r="I44" s="54">
        <f t="shared" si="1"/>
        <v>18.798921523501875</v>
      </c>
      <c r="J44" s="54">
        <f t="shared" si="2"/>
        <v>1.9455880505125833</v>
      </c>
    </row>
    <row r="45" spans="1:10">
      <c r="A45" s="44" t="s">
        <v>226</v>
      </c>
      <c r="B45" s="78">
        <v>123.16754567381639</v>
      </c>
      <c r="C45" s="78">
        <v>139.57297366276819</v>
      </c>
      <c r="D45" s="78">
        <v>144.17714751515277</v>
      </c>
      <c r="E45" s="78"/>
      <c r="F45" s="78"/>
      <c r="G45" s="78"/>
      <c r="H45" s="63">
        <f t="shared" si="0"/>
        <v>0.17057741734154494</v>
      </c>
      <c r="I45" s="54">
        <f t="shared" si="1"/>
        <v>21.009601841336377</v>
      </c>
      <c r="J45" s="54">
        <f t="shared" si="2"/>
        <v>4.6041738523845765</v>
      </c>
    </row>
    <row r="46" spans="1:10">
      <c r="A46" s="44" t="s">
        <v>227</v>
      </c>
      <c r="B46" s="78">
        <v>110.71131924079258</v>
      </c>
      <c r="C46" s="78">
        <v>130.02011862464366</v>
      </c>
      <c r="D46" s="78">
        <v>128.49767933413941</v>
      </c>
      <c r="E46" s="78"/>
      <c r="F46" s="78"/>
      <c r="G46" s="78"/>
      <c r="H46" s="63">
        <f t="shared" si="0"/>
        <v>0.16065529898223166</v>
      </c>
      <c r="I46" s="54">
        <f t="shared" si="1"/>
        <v>17.786360093346829</v>
      </c>
      <c r="J46" s="54">
        <f t="shared" si="2"/>
        <v>-1.5224392905042521</v>
      </c>
    </row>
    <row r="47" spans="1:10">
      <c r="A47" s="44" t="s">
        <v>228</v>
      </c>
      <c r="B47" s="78">
        <v>132.54063337153275</v>
      </c>
      <c r="C47" s="78">
        <v>157.81291161083817</v>
      </c>
      <c r="D47" s="78">
        <v>156.67787657473284</v>
      </c>
      <c r="E47" s="78"/>
      <c r="F47" s="78"/>
      <c r="G47" s="78"/>
      <c r="H47" s="63">
        <f t="shared" si="0"/>
        <v>0.18211202549137898</v>
      </c>
      <c r="I47" s="54">
        <f t="shared" si="1"/>
        <v>24.137243203200086</v>
      </c>
      <c r="J47" s="54">
        <f t="shared" si="2"/>
        <v>-1.1350350361053358</v>
      </c>
    </row>
    <row r="48" spans="1:10">
      <c r="A48" s="44" t="s">
        <v>272</v>
      </c>
      <c r="B48" s="78">
        <v>115.95633170316464</v>
      </c>
      <c r="C48" s="78">
        <v>128.93610650882161</v>
      </c>
      <c r="D48" s="78">
        <v>132.53471686519464</v>
      </c>
      <c r="E48" s="78"/>
      <c r="F48" s="78"/>
      <c r="G48" s="78"/>
      <c r="H48" s="63">
        <f t="shared" si="0"/>
        <v>0.14297093499360458</v>
      </c>
      <c r="I48" s="54">
        <f t="shared" si="1"/>
        <v>16.578385162030003</v>
      </c>
      <c r="J48" s="54">
        <f t="shared" si="2"/>
        <v>3.5986103563730296</v>
      </c>
    </row>
    <row r="49" spans="1:10">
      <c r="A49" s="44" t="s">
        <v>229</v>
      </c>
      <c r="B49" s="78">
        <v>107.74921267859133</v>
      </c>
      <c r="C49" s="78">
        <v>121.19704441721856</v>
      </c>
      <c r="D49" s="78">
        <v>121.98084077098113</v>
      </c>
      <c r="E49" s="78"/>
      <c r="F49" s="78"/>
      <c r="G49" s="78"/>
      <c r="H49" s="63">
        <f t="shared" si="0"/>
        <v>0.13208104020993441</v>
      </c>
      <c r="I49" s="54">
        <f t="shared" si="1"/>
        <v>14.231628092389798</v>
      </c>
      <c r="J49" s="54">
        <f t="shared" si="2"/>
        <v>0.78379635376256829</v>
      </c>
    </row>
    <row r="50" spans="1:10">
      <c r="A50" s="44" t="s">
        <v>231</v>
      </c>
      <c r="B50" s="78">
        <v>121.74554997591267</v>
      </c>
      <c r="C50" s="78">
        <v>135.64132257645934</v>
      </c>
      <c r="D50" s="78">
        <v>138.40020789409516</v>
      </c>
      <c r="E50" s="78"/>
      <c r="F50" s="78"/>
      <c r="G50" s="78"/>
      <c r="H50" s="63">
        <f t="shared" si="0"/>
        <v>0.13679890494131092</v>
      </c>
      <c r="I50" s="54">
        <f t="shared" si="1"/>
        <v>16.654657918182494</v>
      </c>
      <c r="J50" s="54">
        <f t="shared" si="2"/>
        <v>2.7588853176358157</v>
      </c>
    </row>
    <row r="51" spans="1:10">
      <c r="A51" s="44" t="s">
        <v>232</v>
      </c>
      <c r="B51" s="78">
        <v>124.69397551336229</v>
      </c>
      <c r="C51" s="78">
        <v>133.24627452774931</v>
      </c>
      <c r="D51" s="78">
        <v>136.4512360271797</v>
      </c>
      <c r="E51" s="78"/>
      <c r="F51" s="78"/>
      <c r="G51" s="78"/>
      <c r="H51" s="63">
        <f t="shared" si="0"/>
        <v>9.4288921861806374E-2</v>
      </c>
      <c r="I51" s="54">
        <f t="shared" si="1"/>
        <v>11.757260513817414</v>
      </c>
      <c r="J51" s="54">
        <f t="shared" si="2"/>
        <v>3.2049614994303965</v>
      </c>
    </row>
    <row r="52" spans="1:10">
      <c r="A52" s="44" t="s">
        <v>233</v>
      </c>
      <c r="B52" s="78">
        <v>106.84987694105082</v>
      </c>
      <c r="C52" s="78">
        <v>124.0730794092067</v>
      </c>
      <c r="D52" s="78">
        <v>123.48834012666826</v>
      </c>
      <c r="E52" s="78"/>
      <c r="F52" s="78"/>
      <c r="G52" s="78"/>
      <c r="H52" s="63">
        <f t="shared" si="0"/>
        <v>0.15571813147521821</v>
      </c>
      <c r="I52" s="54">
        <f t="shared" si="1"/>
        <v>16.638463185617439</v>
      </c>
      <c r="J52" s="54">
        <f t="shared" si="2"/>
        <v>-0.5847392825384361</v>
      </c>
    </row>
    <row r="53" spans="1:10">
      <c r="A53" s="44" t="s">
        <v>234</v>
      </c>
      <c r="B53" s="78">
        <v>110.8623783344735</v>
      </c>
      <c r="C53" s="78">
        <v>127.68969009246857</v>
      </c>
      <c r="D53" s="78">
        <v>129.80144672724811</v>
      </c>
      <c r="E53" s="78"/>
      <c r="F53" s="78"/>
      <c r="G53" s="78"/>
      <c r="H53" s="63">
        <f t="shared" si="0"/>
        <v>0.17083404376943043</v>
      </c>
      <c r="I53" s="54">
        <f t="shared" si="1"/>
        <v>18.939068392774601</v>
      </c>
      <c r="J53" s="54">
        <f t="shared" si="2"/>
        <v>2.1117566347795389</v>
      </c>
    </row>
    <row r="54" spans="1:10">
      <c r="A54" s="44" t="s">
        <v>235</v>
      </c>
      <c r="B54" s="78">
        <v>106.94964066341755</v>
      </c>
      <c r="C54" s="78">
        <v>125.06335673235668</v>
      </c>
      <c r="D54" s="78">
        <v>123.02350132632269</v>
      </c>
      <c r="E54" s="78"/>
      <c r="F54" s="78"/>
      <c r="G54" s="78"/>
      <c r="H54" s="63">
        <f t="shared" si="0"/>
        <v>0.15029373229491594</v>
      </c>
      <c r="I54" s="54">
        <f t="shared" si="1"/>
        <v>16.073860662905133</v>
      </c>
      <c r="J54" s="54">
        <f t="shared" si="2"/>
        <v>-2.0398554060339933</v>
      </c>
    </row>
    <row r="55" spans="1:10">
      <c r="A55" s="44" t="s">
        <v>237</v>
      </c>
      <c r="B55" s="78">
        <v>118.20696353191258</v>
      </c>
      <c r="C55" s="78">
        <v>137.70128093816911</v>
      </c>
      <c r="D55" s="78">
        <v>141.60368947749066</v>
      </c>
      <c r="E55" s="78"/>
      <c r="F55" s="78"/>
      <c r="G55" s="78"/>
      <c r="H55" s="63">
        <f t="shared" si="0"/>
        <v>0.19793018318469555</v>
      </c>
      <c r="I55" s="54">
        <f t="shared" si="1"/>
        <v>23.396725945578083</v>
      </c>
      <c r="J55" s="54">
        <f t="shared" si="2"/>
        <v>3.9024085393215557</v>
      </c>
    </row>
    <row r="56" spans="1:10">
      <c r="A56" s="44" t="s">
        <v>238</v>
      </c>
      <c r="B56" s="78">
        <v>132.29379043935191</v>
      </c>
      <c r="C56" s="78">
        <v>161.93142709847257</v>
      </c>
      <c r="D56" s="78">
        <v>155.18418442177182</v>
      </c>
      <c r="E56" s="78"/>
      <c r="F56" s="78"/>
      <c r="G56" s="78"/>
      <c r="H56" s="63">
        <f t="shared" si="0"/>
        <v>0.17302697206271117</v>
      </c>
      <c r="I56" s="54">
        <f t="shared" si="1"/>
        <v>22.890393982419909</v>
      </c>
      <c r="J56" s="54">
        <f t="shared" si="2"/>
        <v>-6.7472426767007505</v>
      </c>
    </row>
    <row r="57" spans="1:10">
      <c r="A57" s="44" t="s">
        <v>239</v>
      </c>
      <c r="B57" s="78">
        <v>115.01848669293882</v>
      </c>
      <c r="C57" s="78">
        <v>131.32079199716696</v>
      </c>
      <c r="D57" s="78">
        <v>131.13193439625027</v>
      </c>
      <c r="E57" s="78"/>
      <c r="F57" s="78"/>
      <c r="G57" s="78"/>
      <c r="H57" s="63">
        <f t="shared" si="0"/>
        <v>0.14009441583359558</v>
      </c>
      <c r="I57" s="54">
        <f t="shared" si="1"/>
        <v>16.113447703311451</v>
      </c>
      <c r="J57" s="54">
        <f t="shared" si="2"/>
        <v>-0.18885760091669113</v>
      </c>
    </row>
    <row r="58" spans="1:10">
      <c r="A58" s="44" t="s">
        <v>240</v>
      </c>
      <c r="B58" s="78">
        <v>123.87176722152313</v>
      </c>
      <c r="C58" s="78">
        <v>136.4568706820848</v>
      </c>
      <c r="D58" s="78">
        <v>135.43885239558819</v>
      </c>
      <c r="E58" s="78"/>
      <c r="F58" s="78"/>
      <c r="G58" s="78"/>
      <c r="H58" s="63">
        <f t="shared" si="0"/>
        <v>9.3379512002757931E-2</v>
      </c>
      <c r="I58" s="54">
        <f t="shared" si="1"/>
        <v>11.567085174065056</v>
      </c>
      <c r="J58" s="54">
        <f t="shared" si="2"/>
        <v>-1.0180182864966127</v>
      </c>
    </row>
    <row r="59" spans="1:10">
      <c r="A59" s="44" t="s">
        <v>241</v>
      </c>
      <c r="B59" s="78">
        <v>106.60063783267574</v>
      </c>
      <c r="C59" s="78">
        <v>122.62458633867335</v>
      </c>
      <c r="D59" s="78">
        <v>125.17096800385562</v>
      </c>
      <c r="E59" s="78"/>
      <c r="F59" s="78"/>
      <c r="G59" s="78"/>
      <c r="H59" s="63">
        <f t="shared" si="0"/>
        <v>0.17420468159232352</v>
      </c>
      <c r="I59" s="54">
        <f t="shared" si="1"/>
        <v>18.570330171179876</v>
      </c>
      <c r="J59" s="54">
        <f t="shared" si="2"/>
        <v>2.5463816651822668</v>
      </c>
    </row>
    <row r="60" spans="1:10">
      <c r="A60" s="44" t="s">
        <v>242</v>
      </c>
      <c r="B60" s="78">
        <v>122.82701345182539</v>
      </c>
      <c r="C60" s="78">
        <v>143.52920468276596</v>
      </c>
      <c r="D60" s="78">
        <v>140.3457873101967</v>
      </c>
      <c r="E60" s="78"/>
      <c r="F60" s="78"/>
      <c r="G60" s="78"/>
      <c r="H60" s="63">
        <f t="shared" si="0"/>
        <v>0.1426296493421004</v>
      </c>
      <c r="I60" s="54">
        <f t="shared" si="1"/>
        <v>17.518773858371304</v>
      </c>
      <c r="J60" s="54">
        <f t="shared" si="2"/>
        <v>-3.1834173725692665</v>
      </c>
    </row>
    <row r="61" spans="1:10">
      <c r="A61" s="44" t="s">
        <v>245</v>
      </c>
      <c r="B61" s="78">
        <v>139.70401749110755</v>
      </c>
      <c r="C61" s="78">
        <v>163.91655191823298</v>
      </c>
      <c r="D61" s="78">
        <v>163.99721673502358</v>
      </c>
      <c r="E61" s="78"/>
      <c r="F61" s="78"/>
      <c r="G61" s="78"/>
      <c r="H61" s="63">
        <f t="shared" si="0"/>
        <v>0.17389048418355146</v>
      </c>
      <c r="I61" s="54">
        <f t="shared" si="1"/>
        <v>24.293199243916035</v>
      </c>
      <c r="J61" s="54">
        <f t="shared" si="2"/>
        <v>8.066481679060189E-2</v>
      </c>
    </row>
    <row r="62" spans="1:10">
      <c r="A62" s="44" t="s">
        <v>246</v>
      </c>
      <c r="B62" s="78">
        <v>109.61696992853911</v>
      </c>
      <c r="C62" s="78">
        <v>124.28898098942018</v>
      </c>
      <c r="D62" s="78">
        <v>125.81579830016172</v>
      </c>
      <c r="E62" s="78"/>
      <c r="F62" s="78"/>
      <c r="G62" s="78"/>
      <c r="H62" s="63">
        <f t="shared" si="0"/>
        <v>0.14777664792397438</v>
      </c>
      <c r="I62" s="54">
        <f t="shared" si="1"/>
        <v>16.198828371622611</v>
      </c>
      <c r="J62" s="54">
        <f t="shared" si="2"/>
        <v>1.526817310741535</v>
      </c>
    </row>
    <row r="63" spans="1:10">
      <c r="A63" s="44" t="s">
        <v>247</v>
      </c>
      <c r="B63" s="78">
        <v>113.89734258893573</v>
      </c>
      <c r="C63" s="78">
        <v>133.05672970094801</v>
      </c>
      <c r="D63" s="78">
        <v>132.48354323113773</v>
      </c>
      <c r="E63" s="78"/>
      <c r="F63" s="78"/>
      <c r="G63" s="78"/>
      <c r="H63" s="63">
        <f t="shared" si="0"/>
        <v>0.16318379533472549</v>
      </c>
      <c r="I63" s="54">
        <f t="shared" si="1"/>
        <v>18.586200642202002</v>
      </c>
      <c r="J63" s="54">
        <f t="shared" si="2"/>
        <v>-0.5731864698102811</v>
      </c>
    </row>
    <row r="64" spans="1:10">
      <c r="A64" s="44" t="s">
        <v>248</v>
      </c>
      <c r="B64" s="78">
        <v>113.04026894679217</v>
      </c>
      <c r="C64" s="78">
        <v>129.25445329429948</v>
      </c>
      <c r="D64" s="78">
        <v>132.53493625002034</v>
      </c>
      <c r="E64" s="78"/>
      <c r="F64" s="78"/>
      <c r="G64" s="78"/>
      <c r="H64" s="63">
        <f t="shared" si="0"/>
        <v>0.17245772223351902</v>
      </c>
      <c r="I64" s="54">
        <f t="shared" si="1"/>
        <v>19.494667303228169</v>
      </c>
      <c r="J64" s="54">
        <f t="shared" si="2"/>
        <v>3.2804829557208564</v>
      </c>
    </row>
    <row r="65" spans="1:10">
      <c r="A65" s="44" t="s">
        <v>243</v>
      </c>
      <c r="B65" s="78">
        <v>122.5709814504185</v>
      </c>
      <c r="C65" s="78">
        <v>138.47124843466815</v>
      </c>
      <c r="D65" s="78">
        <v>142.83129226664502</v>
      </c>
      <c r="E65" s="78"/>
      <c r="F65" s="78"/>
      <c r="G65" s="78"/>
      <c r="H65" s="63">
        <f t="shared" si="0"/>
        <v>0.16529451405610285</v>
      </c>
      <c r="I65" s="54">
        <f t="shared" si="1"/>
        <v>20.260310816226522</v>
      </c>
      <c r="J65" s="54">
        <f t="shared" si="2"/>
        <v>4.3600438319768671</v>
      </c>
    </row>
    <row r="66" spans="1:10">
      <c r="A66" s="44" t="s">
        <v>249</v>
      </c>
      <c r="B66" s="78">
        <v>110.98081468768991</v>
      </c>
      <c r="C66" s="78">
        <v>131.61505922258189</v>
      </c>
      <c r="D66" s="78">
        <v>130.58563032828641</v>
      </c>
      <c r="E66" s="78"/>
      <c r="F66" s="78"/>
      <c r="G66" s="78"/>
      <c r="H66" s="63">
        <f t="shared" si="0"/>
        <v>0.17665049311240172</v>
      </c>
      <c r="I66" s="54">
        <f t="shared" si="1"/>
        <v>19.604815640596499</v>
      </c>
      <c r="J66" s="54">
        <f t="shared" si="2"/>
        <v>-1.0294288942954779</v>
      </c>
    </row>
    <row r="67" spans="1:10">
      <c r="A67" s="44" t="s">
        <v>250</v>
      </c>
      <c r="B67" s="78">
        <v>120.68214648766993</v>
      </c>
      <c r="C67" s="78">
        <v>140.2475864947823</v>
      </c>
      <c r="D67" s="78">
        <v>136.89551364385738</v>
      </c>
      <c r="E67" s="78"/>
      <c r="F67" s="78"/>
      <c r="G67" s="78"/>
      <c r="H67" s="63">
        <f t="shared" si="0"/>
        <v>0.13434768628219565</v>
      </c>
      <c r="I67" s="54">
        <f t="shared" si="1"/>
        <v>16.213367156187459</v>
      </c>
      <c r="J67" s="54">
        <f t="shared" si="2"/>
        <v>-3.3520728509249125</v>
      </c>
    </row>
    <row r="68" spans="1:10">
      <c r="A68" s="44" t="s">
        <v>252</v>
      </c>
      <c r="B68" s="78">
        <v>119.46879161584761</v>
      </c>
      <c r="C68" s="78">
        <v>139.18646820696816</v>
      </c>
      <c r="D68" s="78">
        <v>137.94628345025967</v>
      </c>
      <c r="E68" s="78"/>
      <c r="F68" s="78"/>
      <c r="G68" s="78"/>
      <c r="H68" s="63">
        <f t="shared" ref="H68:H84" si="3">(D68-B68)/B68</f>
        <v>0.15466375431189189</v>
      </c>
      <c r="I68" s="54">
        <f t="shared" ref="I68:I84" si="4">(D68-B68)</f>
        <v>18.477491834412064</v>
      </c>
      <c r="J68" s="54">
        <f t="shared" ref="J68:J84" si="5">(D68-C68)</f>
        <v>-1.2401847567084872</v>
      </c>
    </row>
    <row r="69" spans="1:10">
      <c r="A69" s="44" t="s">
        <v>253</v>
      </c>
      <c r="B69" s="78">
        <v>155.0309811101362</v>
      </c>
      <c r="C69" s="78">
        <v>178.32429811523014</v>
      </c>
      <c r="D69" s="78">
        <v>178.08014576074808</v>
      </c>
      <c r="E69" s="78"/>
      <c r="F69" s="78"/>
      <c r="G69" s="78"/>
      <c r="H69" s="63">
        <f t="shared" si="3"/>
        <v>0.14867457127319239</v>
      </c>
      <c r="I69" s="54">
        <f t="shared" si="4"/>
        <v>23.049164650611885</v>
      </c>
      <c r="J69" s="54">
        <f t="shared" si="5"/>
        <v>-0.24415235448205408</v>
      </c>
    </row>
    <row r="70" spans="1:10">
      <c r="A70" s="44" t="s">
        <v>179</v>
      </c>
      <c r="B70" s="78">
        <v>112.80432799368613</v>
      </c>
      <c r="C70" s="78">
        <v>136.23372519212089</v>
      </c>
      <c r="D70" s="78">
        <v>135.58836115012187</v>
      </c>
      <c r="E70" s="78"/>
      <c r="F70" s="78"/>
      <c r="G70" s="78"/>
      <c r="H70" s="63">
        <f t="shared" si="3"/>
        <v>0.20197835988802668</v>
      </c>
      <c r="I70" s="54">
        <f t="shared" si="4"/>
        <v>22.78403315643574</v>
      </c>
      <c r="J70" s="54">
        <f t="shared" si="5"/>
        <v>-0.64536404199901654</v>
      </c>
    </row>
    <row r="71" spans="1:10">
      <c r="A71" s="44" t="s">
        <v>189</v>
      </c>
      <c r="B71" s="78">
        <v>112.25178721145527</v>
      </c>
      <c r="C71" s="78">
        <v>128.7740923691527</v>
      </c>
      <c r="D71" s="78">
        <v>131.62587937450948</v>
      </c>
      <c r="E71" s="78"/>
      <c r="F71" s="78"/>
      <c r="G71" s="78"/>
      <c r="H71" s="63">
        <f t="shared" si="3"/>
        <v>0.17259495500555463</v>
      </c>
      <c r="I71" s="54">
        <f t="shared" si="4"/>
        <v>19.374092163054215</v>
      </c>
      <c r="J71" s="54">
        <f t="shared" si="5"/>
        <v>2.8517870053567833</v>
      </c>
    </row>
    <row r="72" spans="1:10">
      <c r="A72" s="44" t="s">
        <v>217</v>
      </c>
      <c r="B72" s="78">
        <v>116.43844694876528</v>
      </c>
      <c r="C72" s="78">
        <v>138.60597591314522</v>
      </c>
      <c r="D72" s="78">
        <v>135.05900228179553</v>
      </c>
      <c r="E72" s="78"/>
      <c r="F72" s="78"/>
      <c r="G72" s="78"/>
      <c r="H72" s="63">
        <f t="shared" si="3"/>
        <v>0.1599175858230365</v>
      </c>
      <c r="I72" s="54">
        <f t="shared" si="4"/>
        <v>18.620555333030254</v>
      </c>
      <c r="J72" s="54">
        <f t="shared" si="5"/>
        <v>-3.5469736313496867</v>
      </c>
    </row>
    <row r="73" spans="1:10">
      <c r="A73" s="44" t="s">
        <v>222</v>
      </c>
      <c r="B73" s="78">
        <v>137.14082142230697</v>
      </c>
      <c r="C73" s="78">
        <v>159.34744348394975</v>
      </c>
      <c r="D73" s="78">
        <v>153.28183656302147</v>
      </c>
      <c r="E73" s="78"/>
      <c r="F73" s="78"/>
      <c r="G73" s="78"/>
      <c r="H73" s="63">
        <f t="shared" si="3"/>
        <v>0.11769664913272165</v>
      </c>
      <c r="I73" s="54">
        <f t="shared" si="4"/>
        <v>16.141015140714501</v>
      </c>
      <c r="J73" s="54">
        <f t="shared" si="5"/>
        <v>-6.0656069209282748</v>
      </c>
    </row>
    <row r="74" spans="1:10">
      <c r="A74" s="44" t="s">
        <v>188</v>
      </c>
      <c r="B74" s="78">
        <v>114.47159811499778</v>
      </c>
      <c r="C74" s="78">
        <v>131.24848089833188</v>
      </c>
      <c r="D74" s="78">
        <v>130.92204993397354</v>
      </c>
      <c r="E74" s="78"/>
      <c r="F74" s="78"/>
      <c r="G74" s="78"/>
      <c r="H74" s="63">
        <f t="shared" si="3"/>
        <v>0.14370771518756728</v>
      </c>
      <c r="I74" s="54">
        <f t="shared" si="4"/>
        <v>16.450451818975765</v>
      </c>
      <c r="J74" s="54">
        <f t="shared" si="5"/>
        <v>-0.32643096435833741</v>
      </c>
    </row>
    <row r="75" spans="1:10">
      <c r="A75" s="44" t="s">
        <v>244</v>
      </c>
      <c r="B75" s="78">
        <v>116.94620978212934</v>
      </c>
      <c r="C75" s="78">
        <v>130.0095813440999</v>
      </c>
      <c r="D75" s="78">
        <v>127.88260306102814</v>
      </c>
      <c r="E75" s="78"/>
      <c r="F75" s="78"/>
      <c r="G75" s="78"/>
      <c r="H75" s="63">
        <f t="shared" si="3"/>
        <v>9.3516440586430966E-2</v>
      </c>
      <c r="I75" s="54">
        <f t="shared" si="4"/>
        <v>10.936393278898791</v>
      </c>
      <c r="J75" s="54">
        <f t="shared" si="5"/>
        <v>-2.1269782830717645</v>
      </c>
    </row>
    <row r="76" spans="1:10">
      <c r="A76" s="44" t="s">
        <v>187</v>
      </c>
      <c r="B76" s="78">
        <v>113.29741212360084</v>
      </c>
      <c r="C76" s="78">
        <v>130.87302274965796</v>
      </c>
      <c r="D76" s="78">
        <v>132.49048450591079</v>
      </c>
      <c r="E76" s="78"/>
      <c r="F76" s="78"/>
      <c r="G76" s="78"/>
      <c r="H76" s="63">
        <f t="shared" si="3"/>
        <v>0.16940433168386435</v>
      </c>
      <c r="I76" s="54">
        <f t="shared" si="4"/>
        <v>19.19307238230995</v>
      </c>
      <c r="J76" s="54">
        <f t="shared" si="5"/>
        <v>1.6174617562528226</v>
      </c>
    </row>
    <row r="77" spans="1:10">
      <c r="A77" s="44" t="s">
        <v>183</v>
      </c>
      <c r="B77" s="78">
        <v>143.69469472171144</v>
      </c>
      <c r="C77" s="78">
        <v>143.32242885788463</v>
      </c>
      <c r="D77" s="78">
        <v>143.78725954504213</v>
      </c>
      <c r="E77" s="78"/>
      <c r="F77" s="78"/>
      <c r="G77" s="78"/>
      <c r="H77" s="63">
        <f t="shared" si="3"/>
        <v>6.441770415390579E-4</v>
      </c>
      <c r="I77" s="54">
        <f t="shared" si="4"/>
        <v>9.256482333069016E-2</v>
      </c>
      <c r="J77" s="54">
        <f t="shared" si="5"/>
        <v>0.46483068715750164</v>
      </c>
    </row>
    <row r="78" spans="1:10">
      <c r="A78" s="44" t="s">
        <v>211</v>
      </c>
      <c r="B78" s="78">
        <v>117.30255329905313</v>
      </c>
      <c r="C78" s="78">
        <v>130.84998059308492</v>
      </c>
      <c r="D78" s="78">
        <v>131.71052812188066</v>
      </c>
      <c r="E78" s="78"/>
      <c r="F78" s="78"/>
      <c r="G78" s="78"/>
      <c r="H78" s="63">
        <f t="shared" si="3"/>
        <v>0.1228274612752511</v>
      </c>
      <c r="I78" s="54">
        <f t="shared" si="4"/>
        <v>14.407974822827526</v>
      </c>
      <c r="J78" s="54">
        <f t="shared" si="5"/>
        <v>0.86054752879573471</v>
      </c>
    </row>
    <row r="79" spans="1:10">
      <c r="A79" s="44" t="s">
        <v>251</v>
      </c>
      <c r="B79" s="78">
        <v>124.81795741573737</v>
      </c>
      <c r="C79" s="78">
        <v>150.84240367398209</v>
      </c>
      <c r="D79" s="78">
        <v>147.81202940607596</v>
      </c>
      <c r="E79" s="78"/>
      <c r="F79" s="78"/>
      <c r="G79" s="78"/>
      <c r="H79" s="63">
        <f t="shared" si="3"/>
        <v>0.18422086426034917</v>
      </c>
      <c r="I79" s="54">
        <f t="shared" si="4"/>
        <v>22.994071990338597</v>
      </c>
      <c r="J79" s="54">
        <f t="shared" si="5"/>
        <v>-3.0303742679061259</v>
      </c>
    </row>
    <row r="80" spans="1:10">
      <c r="A80" s="44" t="s">
        <v>216</v>
      </c>
      <c r="B80" s="78">
        <v>138.65254390580947</v>
      </c>
      <c r="C80" s="78">
        <v>161.89392958926086</v>
      </c>
      <c r="D80" s="78">
        <v>165.0826026709567</v>
      </c>
      <c r="E80" s="78"/>
      <c r="F80" s="78"/>
      <c r="G80" s="78"/>
      <c r="H80" s="63">
        <f t="shared" si="3"/>
        <v>0.19062079945032895</v>
      </c>
      <c r="I80" s="54">
        <f t="shared" si="4"/>
        <v>26.430058765147237</v>
      </c>
      <c r="J80" s="54">
        <f t="shared" si="5"/>
        <v>3.1886730816958391</v>
      </c>
    </row>
    <row r="81" spans="1:10">
      <c r="A81" s="44" t="s">
        <v>221</v>
      </c>
      <c r="B81" s="78">
        <v>118.07614806752035</v>
      </c>
      <c r="C81" s="78">
        <v>138.99591669850156</v>
      </c>
      <c r="D81" s="78">
        <v>135.05201197607758</v>
      </c>
      <c r="E81" s="78"/>
      <c r="F81" s="78"/>
      <c r="G81" s="78"/>
      <c r="H81" s="63">
        <f t="shared" si="3"/>
        <v>0.14377047512466104</v>
      </c>
      <c r="I81" s="54">
        <f t="shared" si="4"/>
        <v>16.97586390855723</v>
      </c>
      <c r="J81" s="54">
        <f t="shared" si="5"/>
        <v>-3.94390472242398</v>
      </c>
    </row>
    <row r="82" spans="1:10">
      <c r="A82" s="44" t="s">
        <v>236</v>
      </c>
      <c r="B82" s="78">
        <v>115.5895548129117</v>
      </c>
      <c r="C82" s="78">
        <v>134.0155542659858</v>
      </c>
      <c r="D82" s="78">
        <v>134.61699123192341</v>
      </c>
      <c r="E82" s="78"/>
      <c r="F82" s="78"/>
      <c r="G82" s="78"/>
      <c r="H82" s="63">
        <f t="shared" si="3"/>
        <v>0.16461207459280122</v>
      </c>
      <c r="I82" s="54">
        <f t="shared" si="4"/>
        <v>19.027436419011707</v>
      </c>
      <c r="J82" s="54">
        <f t="shared" si="5"/>
        <v>0.60143696593760865</v>
      </c>
    </row>
    <row r="83" spans="1:10">
      <c r="A83" s="44" t="s">
        <v>200</v>
      </c>
      <c r="B83" s="78">
        <v>117.32240717485135</v>
      </c>
      <c r="C83" s="78">
        <v>136.60446902082381</v>
      </c>
      <c r="D83" s="78">
        <v>136.42003112991409</v>
      </c>
      <c r="E83" s="78"/>
      <c r="F83" s="78"/>
      <c r="G83" s="78"/>
      <c r="H83" s="63">
        <f t="shared" si="3"/>
        <v>0.16277899861533371</v>
      </c>
      <c r="I83" s="54">
        <f t="shared" si="4"/>
        <v>19.097623955062744</v>
      </c>
      <c r="J83" s="54">
        <f t="shared" si="5"/>
        <v>-0.18443789090972018</v>
      </c>
    </row>
    <row r="84" spans="1:10" s="88" customFormat="1">
      <c r="A84" s="44" t="s">
        <v>173</v>
      </c>
      <c r="B84" s="79">
        <v>135.12729212922505</v>
      </c>
      <c r="C84" s="79">
        <v>158.17033435871195</v>
      </c>
      <c r="D84" s="79">
        <v>157.75978930953838</v>
      </c>
      <c r="E84" s="79"/>
      <c r="F84" s="79"/>
      <c r="G84" s="79"/>
      <c r="H84" s="86">
        <f t="shared" si="3"/>
        <v>0.16749019997136769</v>
      </c>
      <c r="I84" s="89">
        <f t="shared" si="4"/>
        <v>22.632497180313322</v>
      </c>
      <c r="J84" s="89">
        <f t="shared" si="5"/>
        <v>-0.41054504917357804</v>
      </c>
    </row>
    <row r="85" spans="1:10">
      <c r="B85" s="45"/>
      <c r="C85" s="45"/>
      <c r="D85" s="45"/>
      <c r="E85" s="45"/>
      <c r="F85" s="45"/>
      <c r="G85" s="45"/>
    </row>
    <row r="86" spans="1:10">
      <c r="D86" s="133"/>
      <c r="E86" s="133"/>
    </row>
    <row r="87" spans="1:10">
      <c r="D87" s="133"/>
      <c r="E87" s="133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4"/>
  <sheetViews>
    <sheetView zoomScale="80" zoomScaleNormal="80" workbookViewId="0">
      <selection activeCell="A2" sqref="A2"/>
    </sheetView>
  </sheetViews>
  <sheetFormatPr defaultRowHeight="14.4"/>
  <cols>
    <col min="2" max="2" width="19.109375" customWidth="1"/>
    <col min="3" max="3" width="11.109375" style="122" customWidth="1"/>
    <col min="4" max="4" width="11.109375" style="120" customWidth="1"/>
    <col min="5" max="5" width="11.109375" style="121" customWidth="1"/>
    <col min="6" max="8" width="11.109375" style="128" customWidth="1"/>
    <col min="9" max="9" width="31.109375" customWidth="1"/>
    <col min="10" max="10" width="25.109375" customWidth="1"/>
    <col min="11" max="11" width="29" customWidth="1"/>
  </cols>
  <sheetData>
    <row r="1" spans="1:11" s="128" customFormat="1" ht="15" thickBot="1">
      <c r="C1" s="151" t="s">
        <v>274</v>
      </c>
      <c r="D1" s="151"/>
      <c r="E1" s="152"/>
      <c r="F1" s="153" t="s">
        <v>273</v>
      </c>
      <c r="G1" s="151"/>
      <c r="H1" s="152"/>
    </row>
    <row r="2" spans="1:11" s="47" customFormat="1" ht="66.599999999999994" customHeight="1">
      <c r="A2" s="65" t="s">
        <v>91</v>
      </c>
      <c r="B2" s="65" t="s">
        <v>174</v>
      </c>
      <c r="C2" s="66">
        <v>43739</v>
      </c>
      <c r="D2" s="66">
        <v>44075</v>
      </c>
      <c r="E2" s="66">
        <v>44105</v>
      </c>
      <c r="F2" s="66">
        <v>43739</v>
      </c>
      <c r="G2" s="66">
        <v>44075</v>
      </c>
      <c r="H2" s="66">
        <v>44105</v>
      </c>
      <c r="I2" s="65" t="s">
        <v>325</v>
      </c>
      <c r="J2" s="65" t="s">
        <v>326</v>
      </c>
      <c r="K2" s="1" t="s">
        <v>327</v>
      </c>
    </row>
    <row r="3" spans="1:11">
      <c r="A3" s="48">
        <v>1</v>
      </c>
      <c r="B3" s="62" t="s">
        <v>92</v>
      </c>
      <c r="C3" s="55">
        <v>40938</v>
      </c>
      <c r="D3" s="55">
        <v>42487</v>
      </c>
      <c r="E3" s="55">
        <v>42848</v>
      </c>
      <c r="F3" s="55"/>
      <c r="G3" s="55"/>
      <c r="H3" s="55"/>
      <c r="I3" s="63">
        <f>(E3-C3)/C3</f>
        <v>4.6655918706336411E-2</v>
      </c>
      <c r="J3" s="56">
        <f>E3-C3</f>
        <v>1910</v>
      </c>
      <c r="K3" s="56">
        <f>E3-D3</f>
        <v>361</v>
      </c>
    </row>
    <row r="4" spans="1:11">
      <c r="A4" s="48">
        <v>2</v>
      </c>
      <c r="B4" s="62" t="s">
        <v>93</v>
      </c>
      <c r="C4" s="55">
        <v>7726</v>
      </c>
      <c r="D4" s="55">
        <v>8064</v>
      </c>
      <c r="E4" s="55">
        <v>8238</v>
      </c>
      <c r="F4" s="55"/>
      <c r="G4" s="55"/>
      <c r="H4" s="55"/>
      <c r="I4" s="63">
        <f t="shared" ref="I4:I67" si="0">(E4-C4)/C4</f>
        <v>6.6269738545172152E-2</v>
      </c>
      <c r="J4" s="56">
        <f t="shared" ref="J4:J67" si="1">E4-C4</f>
        <v>512</v>
      </c>
      <c r="K4" s="56">
        <f t="shared" ref="K4:K67" si="2">E4-D4</f>
        <v>174</v>
      </c>
    </row>
    <row r="5" spans="1:11">
      <c r="A5" s="48">
        <v>3</v>
      </c>
      <c r="B5" s="62" t="s">
        <v>94</v>
      </c>
      <c r="C5" s="55">
        <v>13161</v>
      </c>
      <c r="D5" s="55">
        <v>13581</v>
      </c>
      <c r="E5" s="55">
        <v>13747</v>
      </c>
      <c r="F5" s="55"/>
      <c r="G5" s="55"/>
      <c r="H5" s="55"/>
      <c r="I5" s="63">
        <f t="shared" si="0"/>
        <v>4.4525491983891802E-2</v>
      </c>
      <c r="J5" s="56">
        <f t="shared" si="1"/>
        <v>586</v>
      </c>
      <c r="K5" s="56">
        <f t="shared" si="2"/>
        <v>166</v>
      </c>
    </row>
    <row r="6" spans="1:11">
      <c r="A6" s="48">
        <v>4</v>
      </c>
      <c r="B6" s="62" t="s">
        <v>95</v>
      </c>
      <c r="C6" s="55">
        <v>2874</v>
      </c>
      <c r="D6" s="55">
        <v>3027</v>
      </c>
      <c r="E6" s="55">
        <v>3148</v>
      </c>
      <c r="F6" s="55"/>
      <c r="G6" s="55"/>
      <c r="H6" s="55"/>
      <c r="I6" s="63">
        <f t="shared" si="0"/>
        <v>9.5337508698677798E-2</v>
      </c>
      <c r="J6" s="56">
        <f t="shared" si="1"/>
        <v>274</v>
      </c>
      <c r="K6" s="56">
        <f t="shared" si="2"/>
        <v>121</v>
      </c>
    </row>
    <row r="7" spans="1:11">
      <c r="A7" s="48">
        <v>5</v>
      </c>
      <c r="B7" s="62" t="s">
        <v>96</v>
      </c>
      <c r="C7" s="55">
        <v>6294</v>
      </c>
      <c r="D7" s="55">
        <v>6506</v>
      </c>
      <c r="E7" s="55">
        <v>6644</v>
      </c>
      <c r="F7" s="55"/>
      <c r="G7" s="55"/>
      <c r="H7" s="55"/>
      <c r="I7" s="63">
        <f t="shared" si="0"/>
        <v>5.5608516047028919E-2</v>
      </c>
      <c r="J7" s="56">
        <f t="shared" si="1"/>
        <v>350</v>
      </c>
      <c r="K7" s="56">
        <f t="shared" si="2"/>
        <v>138</v>
      </c>
    </row>
    <row r="8" spans="1:11">
      <c r="A8" s="48">
        <v>6</v>
      </c>
      <c r="B8" s="62" t="s">
        <v>97</v>
      </c>
      <c r="C8" s="55">
        <v>142552</v>
      </c>
      <c r="D8" s="55">
        <v>144985</v>
      </c>
      <c r="E8" s="55">
        <v>146868</v>
      </c>
      <c r="F8" s="55"/>
      <c r="G8" s="55"/>
      <c r="H8" s="55"/>
      <c r="I8" s="63">
        <f t="shared" si="0"/>
        <v>3.0276670969190192E-2</v>
      </c>
      <c r="J8" s="56">
        <f t="shared" si="1"/>
        <v>4316</v>
      </c>
      <c r="K8" s="56">
        <f t="shared" si="2"/>
        <v>1883</v>
      </c>
    </row>
    <row r="9" spans="1:11">
      <c r="A9" s="48">
        <v>7</v>
      </c>
      <c r="B9" s="62" t="s">
        <v>98</v>
      </c>
      <c r="C9" s="55">
        <v>76025</v>
      </c>
      <c r="D9" s="55">
        <v>77211</v>
      </c>
      <c r="E9" s="55">
        <v>77750</v>
      </c>
      <c r="F9" s="55"/>
      <c r="G9" s="55"/>
      <c r="H9" s="55"/>
      <c r="I9" s="63">
        <f t="shared" si="0"/>
        <v>2.2689904636632688E-2</v>
      </c>
      <c r="J9" s="56">
        <f t="shared" si="1"/>
        <v>1725</v>
      </c>
      <c r="K9" s="56">
        <f t="shared" si="2"/>
        <v>539</v>
      </c>
    </row>
    <row r="10" spans="1:11">
      <c r="A10" s="48">
        <v>8</v>
      </c>
      <c r="B10" s="62" t="s">
        <v>99</v>
      </c>
      <c r="C10" s="55">
        <v>4021</v>
      </c>
      <c r="D10" s="55">
        <v>4166</v>
      </c>
      <c r="E10" s="55">
        <v>4259</v>
      </c>
      <c r="F10" s="55"/>
      <c r="G10" s="55"/>
      <c r="H10" s="55"/>
      <c r="I10" s="63">
        <f t="shared" si="0"/>
        <v>5.9189256403879634E-2</v>
      </c>
      <c r="J10" s="56">
        <f t="shared" si="1"/>
        <v>238</v>
      </c>
      <c r="K10" s="56">
        <f t="shared" si="2"/>
        <v>93</v>
      </c>
    </row>
    <row r="11" spans="1:11">
      <c r="A11" s="48">
        <v>9</v>
      </c>
      <c r="B11" s="62" t="s">
        <v>100</v>
      </c>
      <c r="C11" s="55">
        <v>27468</v>
      </c>
      <c r="D11" s="55">
        <v>28065</v>
      </c>
      <c r="E11" s="55">
        <v>28294</v>
      </c>
      <c r="F11" s="55"/>
      <c r="G11" s="55"/>
      <c r="H11" s="55"/>
      <c r="I11" s="63">
        <f t="shared" si="0"/>
        <v>3.0071355759429153E-2</v>
      </c>
      <c r="J11" s="56">
        <f t="shared" si="1"/>
        <v>826</v>
      </c>
      <c r="K11" s="56">
        <f t="shared" si="2"/>
        <v>229</v>
      </c>
    </row>
    <row r="12" spans="1:11">
      <c r="A12" s="48">
        <v>10</v>
      </c>
      <c r="B12" s="62" t="s">
        <v>101</v>
      </c>
      <c r="C12" s="55">
        <v>29455</v>
      </c>
      <c r="D12" s="55">
        <v>30836</v>
      </c>
      <c r="E12" s="55">
        <v>31040</v>
      </c>
      <c r="F12" s="55"/>
      <c r="G12" s="55"/>
      <c r="H12" s="55"/>
      <c r="I12" s="63">
        <f t="shared" si="0"/>
        <v>5.3810897979969442E-2</v>
      </c>
      <c r="J12" s="56">
        <f t="shared" si="1"/>
        <v>1585</v>
      </c>
      <c r="K12" s="56">
        <f t="shared" si="2"/>
        <v>204</v>
      </c>
    </row>
    <row r="13" spans="1:11">
      <c r="A13" s="48">
        <v>11</v>
      </c>
      <c r="B13" s="62" t="s">
        <v>102</v>
      </c>
      <c r="C13" s="55">
        <v>4673</v>
      </c>
      <c r="D13" s="55">
        <v>4679</v>
      </c>
      <c r="E13" s="55">
        <v>4780</v>
      </c>
      <c r="F13" s="55"/>
      <c r="G13" s="55"/>
      <c r="H13" s="55"/>
      <c r="I13" s="63">
        <f t="shared" si="0"/>
        <v>2.2897496255082389E-2</v>
      </c>
      <c r="J13" s="56">
        <f t="shared" si="1"/>
        <v>107</v>
      </c>
      <c r="K13" s="56">
        <f t="shared" si="2"/>
        <v>101</v>
      </c>
    </row>
    <row r="14" spans="1:11">
      <c r="A14" s="48">
        <v>12</v>
      </c>
      <c r="B14" s="62" t="s">
        <v>103</v>
      </c>
      <c r="C14" s="55">
        <v>2779</v>
      </c>
      <c r="D14" s="55">
        <v>2946</v>
      </c>
      <c r="E14" s="55">
        <v>2988</v>
      </c>
      <c r="F14" s="55"/>
      <c r="G14" s="55"/>
      <c r="H14" s="55"/>
      <c r="I14" s="63">
        <f t="shared" si="0"/>
        <v>7.5206908960057578E-2</v>
      </c>
      <c r="J14" s="56">
        <f t="shared" si="1"/>
        <v>209</v>
      </c>
      <c r="K14" s="56">
        <f t="shared" si="2"/>
        <v>42</v>
      </c>
    </row>
    <row r="15" spans="1:11">
      <c r="A15" s="48">
        <v>13</v>
      </c>
      <c r="B15" s="62" t="s">
        <v>104</v>
      </c>
      <c r="C15" s="55">
        <v>2808</v>
      </c>
      <c r="D15" s="55">
        <v>3038</v>
      </c>
      <c r="E15" s="55">
        <v>3123</v>
      </c>
      <c r="F15" s="55"/>
      <c r="G15" s="55"/>
      <c r="H15" s="55"/>
      <c r="I15" s="63">
        <f t="shared" si="0"/>
        <v>0.11217948717948718</v>
      </c>
      <c r="J15" s="56">
        <f t="shared" si="1"/>
        <v>315</v>
      </c>
      <c r="K15" s="56">
        <f t="shared" si="2"/>
        <v>85</v>
      </c>
    </row>
    <row r="16" spans="1:11">
      <c r="A16" s="48">
        <v>14</v>
      </c>
      <c r="B16" s="62" t="s">
        <v>105</v>
      </c>
      <c r="C16" s="55">
        <v>7235</v>
      </c>
      <c r="D16" s="55">
        <v>7272</v>
      </c>
      <c r="E16" s="55">
        <v>7395</v>
      </c>
      <c r="F16" s="55"/>
      <c r="G16" s="55"/>
      <c r="H16" s="55"/>
      <c r="I16" s="63">
        <f t="shared" si="0"/>
        <v>2.21147201105736E-2</v>
      </c>
      <c r="J16" s="56">
        <f t="shared" si="1"/>
        <v>160</v>
      </c>
      <c r="K16" s="56">
        <f t="shared" si="2"/>
        <v>123</v>
      </c>
    </row>
    <row r="17" spans="1:11">
      <c r="A17" s="48">
        <v>15</v>
      </c>
      <c r="B17" s="62" t="s">
        <v>106</v>
      </c>
      <c r="C17" s="55">
        <v>6011</v>
      </c>
      <c r="D17" s="55">
        <v>5887</v>
      </c>
      <c r="E17" s="55">
        <v>5938</v>
      </c>
      <c r="F17" s="55"/>
      <c r="G17" s="55"/>
      <c r="H17" s="55"/>
      <c r="I17" s="63">
        <f t="shared" si="0"/>
        <v>-1.2144401929795375E-2</v>
      </c>
      <c r="J17" s="56">
        <f t="shared" si="1"/>
        <v>-73</v>
      </c>
      <c r="K17" s="56">
        <f t="shared" si="2"/>
        <v>51</v>
      </c>
    </row>
    <row r="18" spans="1:11">
      <c r="A18" s="48">
        <v>16</v>
      </c>
      <c r="B18" s="62" t="s">
        <v>107</v>
      </c>
      <c r="C18" s="55">
        <v>77255</v>
      </c>
      <c r="D18" s="55">
        <v>80131</v>
      </c>
      <c r="E18" s="55">
        <v>80732</v>
      </c>
      <c r="F18" s="55"/>
      <c r="G18" s="55"/>
      <c r="H18" s="55"/>
      <c r="I18" s="63">
        <f t="shared" si="0"/>
        <v>4.5006795676655234E-2</v>
      </c>
      <c r="J18" s="56">
        <f t="shared" si="1"/>
        <v>3477</v>
      </c>
      <c r="K18" s="56">
        <f t="shared" si="2"/>
        <v>601</v>
      </c>
    </row>
    <row r="19" spans="1:11">
      <c r="A19" s="48">
        <v>17</v>
      </c>
      <c r="B19" s="62" t="s">
        <v>108</v>
      </c>
      <c r="C19" s="55">
        <v>14315</v>
      </c>
      <c r="D19" s="55">
        <v>14804</v>
      </c>
      <c r="E19" s="55">
        <v>14925</v>
      </c>
      <c r="F19" s="55"/>
      <c r="G19" s="55"/>
      <c r="H19" s="55"/>
      <c r="I19" s="63">
        <f t="shared" si="0"/>
        <v>4.2612644079636747E-2</v>
      </c>
      <c r="J19" s="56">
        <f t="shared" si="1"/>
        <v>610</v>
      </c>
      <c r="K19" s="56">
        <f t="shared" si="2"/>
        <v>121</v>
      </c>
    </row>
    <row r="20" spans="1:11">
      <c r="A20" s="48">
        <v>18</v>
      </c>
      <c r="B20" s="62" t="s">
        <v>109</v>
      </c>
      <c r="C20" s="55">
        <v>3115</v>
      </c>
      <c r="D20" s="55">
        <v>3177</v>
      </c>
      <c r="E20" s="55">
        <v>3222</v>
      </c>
      <c r="F20" s="55"/>
      <c r="G20" s="55"/>
      <c r="H20" s="55"/>
      <c r="I20" s="63">
        <f t="shared" si="0"/>
        <v>3.4349919743178171E-2</v>
      </c>
      <c r="J20" s="56">
        <f t="shared" si="1"/>
        <v>107</v>
      </c>
      <c r="K20" s="56">
        <f t="shared" si="2"/>
        <v>45</v>
      </c>
    </row>
    <row r="21" spans="1:11">
      <c r="A21" s="48">
        <v>19</v>
      </c>
      <c r="B21" s="62" t="s">
        <v>110</v>
      </c>
      <c r="C21" s="55">
        <v>8687</v>
      </c>
      <c r="D21" s="55">
        <v>8977</v>
      </c>
      <c r="E21" s="55">
        <v>9095</v>
      </c>
      <c r="F21" s="55"/>
      <c r="G21" s="55"/>
      <c r="H21" s="55"/>
      <c r="I21" s="63">
        <f t="shared" si="0"/>
        <v>4.6966731898238745E-2</v>
      </c>
      <c r="J21" s="56">
        <f t="shared" si="1"/>
        <v>408</v>
      </c>
      <c r="K21" s="56">
        <f t="shared" si="2"/>
        <v>118</v>
      </c>
    </row>
    <row r="22" spans="1:11">
      <c r="A22" s="48">
        <v>20</v>
      </c>
      <c r="B22" s="62" t="s">
        <v>111</v>
      </c>
      <c r="C22" s="55">
        <v>25486</v>
      </c>
      <c r="D22" s="55">
        <v>26554</v>
      </c>
      <c r="E22" s="55">
        <v>26880</v>
      </c>
      <c r="F22" s="55"/>
      <c r="G22" s="55"/>
      <c r="H22" s="55"/>
      <c r="I22" s="63">
        <f t="shared" si="0"/>
        <v>5.4696696225378642E-2</v>
      </c>
      <c r="J22" s="56">
        <f t="shared" si="1"/>
        <v>1394</v>
      </c>
      <c r="K22" s="56">
        <f t="shared" si="2"/>
        <v>326</v>
      </c>
    </row>
    <row r="23" spans="1:11">
      <c r="A23" s="48">
        <v>21</v>
      </c>
      <c r="B23" s="62" t="s">
        <v>112</v>
      </c>
      <c r="C23" s="55">
        <v>16878</v>
      </c>
      <c r="D23" s="55">
        <v>17448</v>
      </c>
      <c r="E23" s="55">
        <v>17712</v>
      </c>
      <c r="F23" s="55"/>
      <c r="G23" s="55"/>
      <c r="H23" s="55"/>
      <c r="I23" s="63">
        <f t="shared" si="0"/>
        <v>4.9413437611091363E-2</v>
      </c>
      <c r="J23" s="56">
        <f t="shared" si="1"/>
        <v>834</v>
      </c>
      <c r="K23" s="56">
        <f t="shared" si="2"/>
        <v>264</v>
      </c>
    </row>
    <row r="24" spans="1:11">
      <c r="A24" s="48">
        <v>22</v>
      </c>
      <c r="B24" s="62" t="s">
        <v>113</v>
      </c>
      <c r="C24" s="55">
        <v>9582</v>
      </c>
      <c r="D24" s="55">
        <v>9834</v>
      </c>
      <c r="E24" s="55">
        <v>9902</v>
      </c>
      <c r="F24" s="55"/>
      <c r="G24" s="55"/>
      <c r="H24" s="55"/>
      <c r="I24" s="63">
        <f t="shared" si="0"/>
        <v>3.3395950740972659E-2</v>
      </c>
      <c r="J24" s="56">
        <f t="shared" si="1"/>
        <v>320</v>
      </c>
      <c r="K24" s="56">
        <f t="shared" si="2"/>
        <v>68</v>
      </c>
    </row>
    <row r="25" spans="1:11">
      <c r="A25" s="48">
        <v>23</v>
      </c>
      <c r="B25" s="62" t="s">
        <v>114</v>
      </c>
      <c r="C25" s="55">
        <v>8268</v>
      </c>
      <c r="D25" s="55">
        <v>8653</v>
      </c>
      <c r="E25" s="55">
        <v>8725</v>
      </c>
      <c r="F25" s="55"/>
      <c r="G25" s="55"/>
      <c r="H25" s="55"/>
      <c r="I25" s="63">
        <f t="shared" si="0"/>
        <v>5.5273343009192066E-2</v>
      </c>
      <c r="J25" s="56">
        <f t="shared" si="1"/>
        <v>457</v>
      </c>
      <c r="K25" s="56">
        <f t="shared" si="2"/>
        <v>72</v>
      </c>
    </row>
    <row r="26" spans="1:11">
      <c r="A26" s="48">
        <v>24</v>
      </c>
      <c r="B26" s="62" t="s">
        <v>115</v>
      </c>
      <c r="C26" s="55">
        <v>3954</v>
      </c>
      <c r="D26" s="55">
        <v>4172</v>
      </c>
      <c r="E26" s="55">
        <v>4249</v>
      </c>
      <c r="F26" s="55"/>
      <c r="G26" s="55"/>
      <c r="H26" s="55"/>
      <c r="I26" s="63">
        <f t="shared" si="0"/>
        <v>7.4607991906929697E-2</v>
      </c>
      <c r="J26" s="56">
        <f t="shared" si="1"/>
        <v>295</v>
      </c>
      <c r="K26" s="56">
        <f t="shared" si="2"/>
        <v>77</v>
      </c>
    </row>
    <row r="27" spans="1:11">
      <c r="A27" s="48">
        <v>25</v>
      </c>
      <c r="B27" s="62" t="s">
        <v>116</v>
      </c>
      <c r="C27" s="55">
        <v>10298</v>
      </c>
      <c r="D27" s="55">
        <v>10278</v>
      </c>
      <c r="E27" s="55">
        <v>10552</v>
      </c>
      <c r="F27" s="55"/>
      <c r="G27" s="55"/>
      <c r="H27" s="55"/>
      <c r="I27" s="63">
        <f t="shared" si="0"/>
        <v>2.4664983491940181E-2</v>
      </c>
      <c r="J27" s="56">
        <f t="shared" si="1"/>
        <v>254</v>
      </c>
      <c r="K27" s="56">
        <f t="shared" si="2"/>
        <v>274</v>
      </c>
    </row>
    <row r="28" spans="1:11">
      <c r="A28" s="48">
        <v>26</v>
      </c>
      <c r="B28" s="62" t="s">
        <v>117</v>
      </c>
      <c r="C28" s="55">
        <v>20482</v>
      </c>
      <c r="D28" s="55">
        <v>21158</v>
      </c>
      <c r="E28" s="55">
        <v>21099</v>
      </c>
      <c r="F28" s="55"/>
      <c r="G28" s="55"/>
      <c r="H28" s="55"/>
      <c r="I28" s="63">
        <f t="shared" si="0"/>
        <v>3.0124011327018845E-2</v>
      </c>
      <c r="J28" s="56">
        <f t="shared" si="1"/>
        <v>617</v>
      </c>
      <c r="K28" s="56">
        <f t="shared" si="2"/>
        <v>-59</v>
      </c>
    </row>
    <row r="29" spans="1:11">
      <c r="A29" s="48">
        <v>27</v>
      </c>
      <c r="B29" s="62" t="s">
        <v>118</v>
      </c>
      <c r="C29" s="55">
        <v>33176</v>
      </c>
      <c r="D29" s="55">
        <v>34350</v>
      </c>
      <c r="E29" s="55">
        <v>34657</v>
      </c>
      <c r="F29" s="55"/>
      <c r="G29" s="55"/>
      <c r="H29" s="55"/>
      <c r="I29" s="63">
        <f t="shared" si="0"/>
        <v>4.4640704123462743E-2</v>
      </c>
      <c r="J29" s="56">
        <f t="shared" si="1"/>
        <v>1481</v>
      </c>
      <c r="K29" s="56">
        <f t="shared" si="2"/>
        <v>307</v>
      </c>
    </row>
    <row r="30" spans="1:11">
      <c r="A30" s="48">
        <v>28</v>
      </c>
      <c r="B30" s="62" t="s">
        <v>119</v>
      </c>
      <c r="C30" s="55">
        <v>9243</v>
      </c>
      <c r="D30" s="55">
        <v>8831</v>
      </c>
      <c r="E30" s="55">
        <v>9102</v>
      </c>
      <c r="F30" s="55"/>
      <c r="G30" s="55"/>
      <c r="H30" s="55"/>
      <c r="I30" s="63">
        <f t="shared" si="0"/>
        <v>-1.525478740668614E-2</v>
      </c>
      <c r="J30" s="56">
        <f t="shared" si="1"/>
        <v>-141</v>
      </c>
      <c r="K30" s="56">
        <f t="shared" si="2"/>
        <v>271</v>
      </c>
    </row>
    <row r="31" spans="1:11">
      <c r="A31" s="48">
        <v>29</v>
      </c>
      <c r="B31" s="62" t="s">
        <v>120</v>
      </c>
      <c r="C31" s="55">
        <v>2429</v>
      </c>
      <c r="D31" s="55">
        <v>2383</v>
      </c>
      <c r="E31" s="55">
        <v>2440</v>
      </c>
      <c r="F31" s="55"/>
      <c r="G31" s="55"/>
      <c r="H31" s="55"/>
      <c r="I31" s="63">
        <f t="shared" si="0"/>
        <v>4.5286125977768632E-3</v>
      </c>
      <c r="J31" s="56">
        <f t="shared" si="1"/>
        <v>11</v>
      </c>
      <c r="K31" s="56">
        <f t="shared" si="2"/>
        <v>57</v>
      </c>
    </row>
    <row r="32" spans="1:11">
      <c r="A32" s="48">
        <v>30</v>
      </c>
      <c r="B32" s="62" t="s">
        <v>121</v>
      </c>
      <c r="C32" s="55">
        <v>1470</v>
      </c>
      <c r="D32" s="55">
        <v>1510</v>
      </c>
      <c r="E32" s="55">
        <v>1553</v>
      </c>
      <c r="F32" s="55"/>
      <c r="G32" s="55"/>
      <c r="H32" s="55"/>
      <c r="I32" s="63">
        <f t="shared" si="0"/>
        <v>5.6462585034013607E-2</v>
      </c>
      <c r="J32" s="56">
        <f t="shared" si="1"/>
        <v>83</v>
      </c>
      <c r="K32" s="56">
        <f t="shared" si="2"/>
        <v>43</v>
      </c>
    </row>
    <row r="33" spans="1:11">
      <c r="A33" s="48">
        <v>31</v>
      </c>
      <c r="B33" s="62" t="s">
        <v>122</v>
      </c>
      <c r="C33" s="55">
        <v>23608</v>
      </c>
      <c r="D33" s="55">
        <v>24563</v>
      </c>
      <c r="E33" s="55">
        <v>24826</v>
      </c>
      <c r="F33" s="55"/>
      <c r="G33" s="55"/>
      <c r="H33" s="55"/>
      <c r="I33" s="63">
        <f t="shared" si="0"/>
        <v>5.1592680447306E-2</v>
      </c>
      <c r="J33" s="56">
        <f t="shared" si="1"/>
        <v>1218</v>
      </c>
      <c r="K33" s="56">
        <f t="shared" si="2"/>
        <v>263</v>
      </c>
    </row>
    <row r="34" spans="1:11">
      <c r="A34" s="48">
        <v>32</v>
      </c>
      <c r="B34" s="62" t="s">
        <v>123</v>
      </c>
      <c r="C34" s="55">
        <v>9190</v>
      </c>
      <c r="D34" s="55">
        <v>9405</v>
      </c>
      <c r="E34" s="55">
        <v>9493</v>
      </c>
      <c r="F34" s="55"/>
      <c r="G34" s="55"/>
      <c r="H34" s="55"/>
      <c r="I34" s="63">
        <f t="shared" si="0"/>
        <v>3.2970620239390645E-2</v>
      </c>
      <c r="J34" s="56">
        <f t="shared" si="1"/>
        <v>303</v>
      </c>
      <c r="K34" s="56">
        <f t="shared" si="2"/>
        <v>88</v>
      </c>
    </row>
    <row r="35" spans="1:11">
      <c r="A35" s="48">
        <v>33</v>
      </c>
      <c r="B35" s="62" t="s">
        <v>124</v>
      </c>
      <c r="C35" s="55">
        <v>37667</v>
      </c>
      <c r="D35" s="55">
        <v>38683</v>
      </c>
      <c r="E35" s="55">
        <v>39109</v>
      </c>
      <c r="F35" s="55"/>
      <c r="G35" s="55"/>
      <c r="H35" s="55"/>
      <c r="I35" s="63">
        <f t="shared" si="0"/>
        <v>3.8282847054450848E-2</v>
      </c>
      <c r="J35" s="56">
        <f t="shared" si="1"/>
        <v>1442</v>
      </c>
      <c r="K35" s="56">
        <f t="shared" si="2"/>
        <v>426</v>
      </c>
    </row>
    <row r="36" spans="1:11">
      <c r="A36" s="48">
        <v>34</v>
      </c>
      <c r="B36" s="62" t="s">
        <v>125</v>
      </c>
      <c r="C36" s="55">
        <v>529249</v>
      </c>
      <c r="D36" s="55">
        <v>542720</v>
      </c>
      <c r="E36" s="55">
        <v>547644</v>
      </c>
      <c r="F36" s="55"/>
      <c r="G36" s="55"/>
      <c r="H36" s="55"/>
      <c r="I36" s="63">
        <f t="shared" si="0"/>
        <v>3.4756796895223228E-2</v>
      </c>
      <c r="J36" s="56">
        <f t="shared" si="1"/>
        <v>18395</v>
      </c>
      <c r="K36" s="56">
        <f t="shared" si="2"/>
        <v>4924</v>
      </c>
    </row>
    <row r="37" spans="1:11">
      <c r="A37" s="48">
        <v>35</v>
      </c>
      <c r="B37" s="62" t="s">
        <v>126</v>
      </c>
      <c r="C37" s="55">
        <v>129814</v>
      </c>
      <c r="D37" s="55">
        <v>133778</v>
      </c>
      <c r="E37" s="55">
        <v>134762</v>
      </c>
      <c r="F37" s="55"/>
      <c r="G37" s="55"/>
      <c r="H37" s="55"/>
      <c r="I37" s="63">
        <f t="shared" si="0"/>
        <v>3.8116073767082134E-2</v>
      </c>
      <c r="J37" s="56">
        <f t="shared" si="1"/>
        <v>4948</v>
      </c>
      <c r="K37" s="56">
        <f t="shared" si="2"/>
        <v>984</v>
      </c>
    </row>
    <row r="38" spans="1:11">
      <c r="A38" s="48">
        <v>36</v>
      </c>
      <c r="B38" s="62" t="s">
        <v>127</v>
      </c>
      <c r="C38" s="55">
        <v>2978</v>
      </c>
      <c r="D38" s="55">
        <v>3001</v>
      </c>
      <c r="E38" s="55">
        <v>3051</v>
      </c>
      <c r="F38" s="55"/>
      <c r="G38" s="55"/>
      <c r="H38" s="55"/>
      <c r="I38" s="63">
        <f t="shared" si="0"/>
        <v>2.4513096037609133E-2</v>
      </c>
      <c r="J38" s="56">
        <f t="shared" si="1"/>
        <v>73</v>
      </c>
      <c r="K38" s="56">
        <f t="shared" si="2"/>
        <v>50</v>
      </c>
    </row>
    <row r="39" spans="1:11">
      <c r="A39" s="48">
        <v>37</v>
      </c>
      <c r="B39" s="62" t="s">
        <v>128</v>
      </c>
      <c r="C39" s="55">
        <v>7819</v>
      </c>
      <c r="D39" s="55">
        <v>7902</v>
      </c>
      <c r="E39" s="55">
        <v>8028</v>
      </c>
      <c r="F39" s="55"/>
      <c r="G39" s="55"/>
      <c r="H39" s="55"/>
      <c r="I39" s="63">
        <f t="shared" si="0"/>
        <v>2.6729760838981965E-2</v>
      </c>
      <c r="J39" s="56">
        <f t="shared" si="1"/>
        <v>209</v>
      </c>
      <c r="K39" s="56">
        <f t="shared" si="2"/>
        <v>126</v>
      </c>
    </row>
    <row r="40" spans="1:11">
      <c r="A40" s="48">
        <v>38</v>
      </c>
      <c r="B40" s="62" t="s">
        <v>129</v>
      </c>
      <c r="C40" s="55">
        <v>31974</v>
      </c>
      <c r="D40" s="55">
        <v>32989</v>
      </c>
      <c r="E40" s="55">
        <v>33408</v>
      </c>
      <c r="F40" s="55"/>
      <c r="G40" s="55"/>
      <c r="H40" s="55"/>
      <c r="I40" s="63">
        <f t="shared" si="0"/>
        <v>4.4848939763557888E-2</v>
      </c>
      <c r="J40" s="56">
        <f t="shared" si="1"/>
        <v>1434</v>
      </c>
      <c r="K40" s="56">
        <f t="shared" si="2"/>
        <v>419</v>
      </c>
    </row>
    <row r="41" spans="1:11">
      <c r="A41" s="48">
        <v>39</v>
      </c>
      <c r="B41" s="62" t="s">
        <v>130</v>
      </c>
      <c r="C41" s="55">
        <v>8354</v>
      </c>
      <c r="D41" s="55">
        <v>8534</v>
      </c>
      <c r="E41" s="55">
        <v>8637</v>
      </c>
      <c r="F41" s="55"/>
      <c r="G41" s="55"/>
      <c r="H41" s="55"/>
      <c r="I41" s="63">
        <f t="shared" si="0"/>
        <v>3.3875987550873836E-2</v>
      </c>
      <c r="J41" s="56">
        <f t="shared" si="1"/>
        <v>283</v>
      </c>
      <c r="K41" s="56">
        <f t="shared" si="2"/>
        <v>103</v>
      </c>
    </row>
    <row r="42" spans="1:11">
      <c r="A42" s="48">
        <v>40</v>
      </c>
      <c r="B42" s="62" t="s">
        <v>131</v>
      </c>
      <c r="C42" s="55">
        <v>3786</v>
      </c>
      <c r="D42" s="55">
        <v>3960</v>
      </c>
      <c r="E42" s="55">
        <v>3999</v>
      </c>
      <c r="F42" s="55"/>
      <c r="G42" s="55"/>
      <c r="H42" s="55"/>
      <c r="I42" s="63">
        <f t="shared" si="0"/>
        <v>5.6259904912836764E-2</v>
      </c>
      <c r="J42" s="56">
        <f t="shared" si="1"/>
        <v>213</v>
      </c>
      <c r="K42" s="56">
        <f t="shared" si="2"/>
        <v>39</v>
      </c>
    </row>
    <row r="43" spans="1:11">
      <c r="A43" s="48">
        <v>41</v>
      </c>
      <c r="B43" s="62" t="s">
        <v>132</v>
      </c>
      <c r="C43" s="55">
        <v>45759</v>
      </c>
      <c r="D43" s="55">
        <v>47506</v>
      </c>
      <c r="E43" s="55">
        <v>48005</v>
      </c>
      <c r="F43" s="55"/>
      <c r="G43" s="55"/>
      <c r="H43" s="55"/>
      <c r="I43" s="63">
        <f t="shared" si="0"/>
        <v>4.9083240455429535E-2</v>
      </c>
      <c r="J43" s="56">
        <f t="shared" si="1"/>
        <v>2246</v>
      </c>
      <c r="K43" s="56">
        <f t="shared" si="2"/>
        <v>499</v>
      </c>
    </row>
    <row r="44" spans="1:11">
      <c r="A44" s="48">
        <v>42</v>
      </c>
      <c r="B44" s="62" t="s">
        <v>133</v>
      </c>
      <c r="C44" s="55">
        <v>46200</v>
      </c>
      <c r="D44" s="55">
        <v>46912</v>
      </c>
      <c r="E44" s="55">
        <v>47293</v>
      </c>
      <c r="F44" s="55"/>
      <c r="G44" s="55"/>
      <c r="H44" s="55"/>
      <c r="I44" s="63">
        <f t="shared" si="0"/>
        <v>2.3658008658008659E-2</v>
      </c>
      <c r="J44" s="56">
        <f t="shared" si="1"/>
        <v>1093</v>
      </c>
      <c r="K44" s="56">
        <f t="shared" si="2"/>
        <v>381</v>
      </c>
    </row>
    <row r="45" spans="1:11">
      <c r="A45" s="48">
        <v>43</v>
      </c>
      <c r="B45" s="62" t="s">
        <v>134</v>
      </c>
      <c r="C45" s="55">
        <v>10539</v>
      </c>
      <c r="D45" s="55">
        <v>10889</v>
      </c>
      <c r="E45" s="55">
        <v>10974</v>
      </c>
      <c r="F45" s="55"/>
      <c r="G45" s="55"/>
      <c r="H45" s="55"/>
      <c r="I45" s="63">
        <f t="shared" si="0"/>
        <v>4.1275263307714208E-2</v>
      </c>
      <c r="J45" s="56">
        <f t="shared" si="1"/>
        <v>435</v>
      </c>
      <c r="K45" s="56">
        <f t="shared" si="2"/>
        <v>85</v>
      </c>
    </row>
    <row r="46" spans="1:11">
      <c r="A46" s="48">
        <v>44</v>
      </c>
      <c r="B46" s="62" t="s">
        <v>135</v>
      </c>
      <c r="C46" s="55">
        <v>12574</v>
      </c>
      <c r="D46" s="55">
        <v>13060</v>
      </c>
      <c r="E46" s="55">
        <v>13135</v>
      </c>
      <c r="F46" s="55"/>
      <c r="G46" s="55"/>
      <c r="H46" s="55"/>
      <c r="I46" s="63">
        <f t="shared" si="0"/>
        <v>4.4615874025767457E-2</v>
      </c>
      <c r="J46" s="56">
        <f t="shared" si="1"/>
        <v>561</v>
      </c>
      <c r="K46" s="56">
        <f t="shared" si="2"/>
        <v>75</v>
      </c>
    </row>
    <row r="47" spans="1:11">
      <c r="A47" s="48">
        <v>45</v>
      </c>
      <c r="B47" s="62" t="s">
        <v>136</v>
      </c>
      <c r="C47" s="55">
        <v>27310</v>
      </c>
      <c r="D47" s="55">
        <v>28074</v>
      </c>
      <c r="E47" s="55">
        <v>28443</v>
      </c>
      <c r="F47" s="55"/>
      <c r="G47" s="55"/>
      <c r="H47" s="55"/>
      <c r="I47" s="63">
        <f t="shared" si="0"/>
        <v>4.1486634932259243E-2</v>
      </c>
      <c r="J47" s="56">
        <f t="shared" si="1"/>
        <v>1133</v>
      </c>
      <c r="K47" s="56">
        <f t="shared" si="2"/>
        <v>369</v>
      </c>
    </row>
    <row r="48" spans="1:11">
      <c r="A48" s="48">
        <v>46</v>
      </c>
      <c r="B48" s="62" t="s">
        <v>137</v>
      </c>
      <c r="C48" s="55">
        <v>15926</v>
      </c>
      <c r="D48" s="55">
        <v>16449</v>
      </c>
      <c r="E48" s="55">
        <v>16732</v>
      </c>
      <c r="F48" s="55"/>
      <c r="G48" s="55"/>
      <c r="H48" s="55"/>
      <c r="I48" s="63">
        <f t="shared" si="0"/>
        <v>5.06090669345724E-2</v>
      </c>
      <c r="J48" s="56">
        <f t="shared" si="1"/>
        <v>806</v>
      </c>
      <c r="K48" s="56">
        <f t="shared" si="2"/>
        <v>283</v>
      </c>
    </row>
    <row r="49" spans="1:11">
      <c r="A49" s="48">
        <v>47</v>
      </c>
      <c r="B49" s="62" t="s">
        <v>138</v>
      </c>
      <c r="C49" s="55">
        <v>6677</v>
      </c>
      <c r="D49" s="55">
        <v>7101</v>
      </c>
      <c r="E49" s="55">
        <v>7250</v>
      </c>
      <c r="F49" s="55"/>
      <c r="G49" s="55"/>
      <c r="H49" s="55"/>
      <c r="I49" s="63">
        <f t="shared" si="0"/>
        <v>8.5816983675303285E-2</v>
      </c>
      <c r="J49" s="56">
        <f t="shared" si="1"/>
        <v>573</v>
      </c>
      <c r="K49" s="56">
        <f t="shared" si="2"/>
        <v>149</v>
      </c>
    </row>
    <row r="50" spans="1:11">
      <c r="A50" s="48">
        <v>48</v>
      </c>
      <c r="B50" s="62" t="s">
        <v>139</v>
      </c>
      <c r="C50" s="55">
        <v>37519</v>
      </c>
      <c r="D50" s="55">
        <v>39129</v>
      </c>
      <c r="E50" s="55">
        <v>39251</v>
      </c>
      <c r="F50" s="55"/>
      <c r="G50" s="55"/>
      <c r="H50" s="55"/>
      <c r="I50" s="63">
        <f t="shared" si="0"/>
        <v>4.616327727284842E-2</v>
      </c>
      <c r="J50" s="56">
        <f t="shared" si="1"/>
        <v>1732</v>
      </c>
      <c r="K50" s="56">
        <f t="shared" si="2"/>
        <v>122</v>
      </c>
    </row>
    <row r="51" spans="1:11">
      <c r="A51" s="48">
        <v>49</v>
      </c>
      <c r="B51" s="62" t="s">
        <v>140</v>
      </c>
      <c r="C51" s="55">
        <v>2465</v>
      </c>
      <c r="D51" s="55">
        <v>2517</v>
      </c>
      <c r="E51" s="55">
        <v>2573</v>
      </c>
      <c r="F51" s="55"/>
      <c r="G51" s="55"/>
      <c r="H51" s="55"/>
      <c r="I51" s="63">
        <f t="shared" si="0"/>
        <v>4.3813387423935091E-2</v>
      </c>
      <c r="J51" s="56">
        <f t="shared" si="1"/>
        <v>108</v>
      </c>
      <c r="K51" s="56">
        <f t="shared" si="2"/>
        <v>56</v>
      </c>
    </row>
    <row r="52" spans="1:11">
      <c r="A52" s="48">
        <v>50</v>
      </c>
      <c r="B52" s="62" t="s">
        <v>141</v>
      </c>
      <c r="C52" s="55">
        <v>6869</v>
      </c>
      <c r="D52" s="55">
        <v>6977</v>
      </c>
      <c r="E52" s="55">
        <v>7053</v>
      </c>
      <c r="F52" s="55"/>
      <c r="G52" s="55"/>
      <c r="H52" s="55"/>
      <c r="I52" s="63">
        <f t="shared" si="0"/>
        <v>2.6787014121415053E-2</v>
      </c>
      <c r="J52" s="56">
        <f t="shared" si="1"/>
        <v>184</v>
      </c>
      <c r="K52" s="56">
        <f t="shared" si="2"/>
        <v>76</v>
      </c>
    </row>
    <row r="53" spans="1:11">
      <c r="A53" s="48">
        <v>51</v>
      </c>
      <c r="B53" s="62" t="s">
        <v>142</v>
      </c>
      <c r="C53" s="55">
        <v>6159</v>
      </c>
      <c r="D53" s="55">
        <v>6513</v>
      </c>
      <c r="E53" s="55">
        <v>6586</v>
      </c>
      <c r="F53" s="55"/>
      <c r="G53" s="55"/>
      <c r="H53" s="55"/>
      <c r="I53" s="63">
        <f t="shared" si="0"/>
        <v>6.9329436596850133E-2</v>
      </c>
      <c r="J53" s="56">
        <f t="shared" si="1"/>
        <v>427</v>
      </c>
      <c r="K53" s="56">
        <f t="shared" si="2"/>
        <v>73</v>
      </c>
    </row>
    <row r="54" spans="1:11">
      <c r="A54" s="48">
        <v>52</v>
      </c>
      <c r="B54" s="62" t="s">
        <v>143</v>
      </c>
      <c r="C54" s="55">
        <v>13345</v>
      </c>
      <c r="D54" s="55">
        <v>13566</v>
      </c>
      <c r="E54" s="55">
        <v>13897</v>
      </c>
      <c r="F54" s="55"/>
      <c r="G54" s="55"/>
      <c r="H54" s="55"/>
      <c r="I54" s="63">
        <f t="shared" si="0"/>
        <v>4.1363806669164484E-2</v>
      </c>
      <c r="J54" s="56">
        <f t="shared" si="1"/>
        <v>552</v>
      </c>
      <c r="K54" s="56">
        <f t="shared" si="2"/>
        <v>331</v>
      </c>
    </row>
    <row r="55" spans="1:11">
      <c r="A55" s="48">
        <v>53</v>
      </c>
      <c r="B55" s="62" t="s">
        <v>144</v>
      </c>
      <c r="C55" s="55">
        <v>7546</v>
      </c>
      <c r="D55" s="55">
        <v>7810</v>
      </c>
      <c r="E55" s="55">
        <v>7931</v>
      </c>
      <c r="F55" s="55"/>
      <c r="G55" s="55"/>
      <c r="H55" s="55"/>
      <c r="I55" s="63">
        <f t="shared" si="0"/>
        <v>5.1020408163265307E-2</v>
      </c>
      <c r="J55" s="56">
        <f t="shared" si="1"/>
        <v>385</v>
      </c>
      <c r="K55" s="56">
        <f t="shared" si="2"/>
        <v>121</v>
      </c>
    </row>
    <row r="56" spans="1:11">
      <c r="A56" s="48">
        <v>54</v>
      </c>
      <c r="B56" s="62" t="s">
        <v>145</v>
      </c>
      <c r="C56" s="55">
        <v>22516</v>
      </c>
      <c r="D56" s="55">
        <v>23372</v>
      </c>
      <c r="E56" s="55">
        <v>23673</v>
      </c>
      <c r="F56" s="55"/>
      <c r="G56" s="55"/>
      <c r="H56" s="55"/>
      <c r="I56" s="63">
        <f t="shared" si="0"/>
        <v>5.1385681293302538E-2</v>
      </c>
      <c r="J56" s="56">
        <f t="shared" si="1"/>
        <v>1157</v>
      </c>
      <c r="K56" s="56">
        <f t="shared" si="2"/>
        <v>301</v>
      </c>
    </row>
    <row r="57" spans="1:11">
      <c r="A57" s="48">
        <v>55</v>
      </c>
      <c r="B57" s="62" t="s">
        <v>146</v>
      </c>
      <c r="C57" s="55">
        <v>25777</v>
      </c>
      <c r="D57" s="55">
        <v>26546</v>
      </c>
      <c r="E57" s="55">
        <v>26972</v>
      </c>
      <c r="F57" s="55"/>
      <c r="G57" s="55"/>
      <c r="H57" s="55"/>
      <c r="I57" s="63">
        <f t="shared" si="0"/>
        <v>4.6359157388369474E-2</v>
      </c>
      <c r="J57" s="56">
        <f t="shared" si="1"/>
        <v>1195</v>
      </c>
      <c r="K57" s="56">
        <f t="shared" si="2"/>
        <v>426</v>
      </c>
    </row>
    <row r="58" spans="1:11">
      <c r="A58" s="48">
        <v>56</v>
      </c>
      <c r="B58" s="62" t="s">
        <v>147</v>
      </c>
      <c r="C58" s="55">
        <v>2478</v>
      </c>
      <c r="D58" s="55">
        <v>2482</v>
      </c>
      <c r="E58" s="55">
        <v>2557</v>
      </c>
      <c r="F58" s="55"/>
      <c r="G58" s="55"/>
      <c r="H58" s="55"/>
      <c r="I58" s="63">
        <f t="shared" si="0"/>
        <v>3.1880548829701372E-2</v>
      </c>
      <c r="J58" s="56">
        <f t="shared" si="1"/>
        <v>79</v>
      </c>
      <c r="K58" s="56">
        <f t="shared" si="2"/>
        <v>75</v>
      </c>
    </row>
    <row r="59" spans="1:11">
      <c r="A59" s="48">
        <v>57</v>
      </c>
      <c r="B59" s="62" t="s">
        <v>148</v>
      </c>
      <c r="C59" s="55">
        <v>4124</v>
      </c>
      <c r="D59" s="55">
        <v>4216</v>
      </c>
      <c r="E59" s="55">
        <v>4267</v>
      </c>
      <c r="F59" s="55"/>
      <c r="G59" s="55"/>
      <c r="H59" s="55"/>
      <c r="I59" s="63">
        <f t="shared" si="0"/>
        <v>3.4675072744907859E-2</v>
      </c>
      <c r="J59" s="56">
        <f t="shared" si="1"/>
        <v>143</v>
      </c>
      <c r="K59" s="56">
        <f t="shared" si="2"/>
        <v>51</v>
      </c>
    </row>
    <row r="60" spans="1:11">
      <c r="A60" s="48">
        <v>58</v>
      </c>
      <c r="B60" s="62" t="s">
        <v>149</v>
      </c>
      <c r="C60" s="55">
        <v>10122</v>
      </c>
      <c r="D60" s="55">
        <v>10370</v>
      </c>
      <c r="E60" s="55">
        <v>10426</v>
      </c>
      <c r="F60" s="55"/>
      <c r="G60" s="55"/>
      <c r="H60" s="55"/>
      <c r="I60" s="63">
        <f t="shared" si="0"/>
        <v>3.0033590199565304E-2</v>
      </c>
      <c r="J60" s="56">
        <f t="shared" si="1"/>
        <v>304</v>
      </c>
      <c r="K60" s="56">
        <f t="shared" si="2"/>
        <v>56</v>
      </c>
    </row>
    <row r="61" spans="1:11">
      <c r="A61" s="48">
        <v>59</v>
      </c>
      <c r="B61" s="62" t="s">
        <v>150</v>
      </c>
      <c r="C61" s="55">
        <v>23602</v>
      </c>
      <c r="D61" s="55">
        <v>24641</v>
      </c>
      <c r="E61" s="55">
        <v>24910</v>
      </c>
      <c r="F61" s="55"/>
      <c r="G61" s="55"/>
      <c r="H61" s="55"/>
      <c r="I61" s="63">
        <f t="shared" si="0"/>
        <v>5.5419032285399544E-2</v>
      </c>
      <c r="J61" s="56">
        <f t="shared" si="1"/>
        <v>1308</v>
      </c>
      <c r="K61" s="56">
        <f t="shared" si="2"/>
        <v>269</v>
      </c>
    </row>
    <row r="62" spans="1:11">
      <c r="A62" s="48">
        <v>60</v>
      </c>
      <c r="B62" s="62" t="s">
        <v>151</v>
      </c>
      <c r="C62" s="55">
        <v>8823</v>
      </c>
      <c r="D62" s="55">
        <v>9179</v>
      </c>
      <c r="E62" s="55">
        <v>9245</v>
      </c>
      <c r="F62" s="55"/>
      <c r="G62" s="55"/>
      <c r="H62" s="55"/>
      <c r="I62" s="63">
        <f t="shared" si="0"/>
        <v>4.7829536438852994E-2</v>
      </c>
      <c r="J62" s="56">
        <f t="shared" si="1"/>
        <v>422</v>
      </c>
      <c r="K62" s="56">
        <f t="shared" si="2"/>
        <v>66</v>
      </c>
    </row>
    <row r="63" spans="1:11">
      <c r="A63" s="48">
        <v>61</v>
      </c>
      <c r="B63" s="62" t="s">
        <v>152</v>
      </c>
      <c r="C63" s="55">
        <v>19612</v>
      </c>
      <c r="D63" s="55">
        <v>19396</v>
      </c>
      <c r="E63" s="55">
        <v>19604</v>
      </c>
      <c r="F63" s="55"/>
      <c r="G63" s="55"/>
      <c r="H63" s="55"/>
      <c r="I63" s="63">
        <f t="shared" si="0"/>
        <v>-4.0791352233326533E-4</v>
      </c>
      <c r="J63" s="56">
        <f t="shared" si="1"/>
        <v>-8</v>
      </c>
      <c r="K63" s="56">
        <f t="shared" si="2"/>
        <v>208</v>
      </c>
    </row>
    <row r="64" spans="1:11">
      <c r="A64" s="48">
        <v>62</v>
      </c>
      <c r="B64" s="62" t="s">
        <v>153</v>
      </c>
      <c r="C64" s="55">
        <v>1422</v>
      </c>
      <c r="D64" s="55">
        <v>1520</v>
      </c>
      <c r="E64" s="55">
        <v>1522</v>
      </c>
      <c r="F64" s="55"/>
      <c r="G64" s="55"/>
      <c r="H64" s="55"/>
      <c r="I64" s="63">
        <f t="shared" si="0"/>
        <v>7.0323488045007029E-2</v>
      </c>
      <c r="J64" s="56">
        <f t="shared" si="1"/>
        <v>100</v>
      </c>
      <c r="K64" s="56">
        <f t="shared" si="2"/>
        <v>2</v>
      </c>
    </row>
    <row r="65" spans="1:11">
      <c r="A65" s="48">
        <v>63</v>
      </c>
      <c r="B65" s="62" t="s">
        <v>154</v>
      </c>
      <c r="C65" s="55">
        <v>13533</v>
      </c>
      <c r="D65" s="55">
        <v>14228</v>
      </c>
      <c r="E65" s="55">
        <v>14503</v>
      </c>
      <c r="F65" s="55"/>
      <c r="G65" s="55"/>
      <c r="H65" s="55"/>
      <c r="I65" s="63">
        <f t="shared" si="0"/>
        <v>7.16766422818296E-2</v>
      </c>
      <c r="J65" s="56">
        <f t="shared" si="1"/>
        <v>970</v>
      </c>
      <c r="K65" s="56">
        <f t="shared" si="2"/>
        <v>275</v>
      </c>
    </row>
    <row r="66" spans="1:11">
      <c r="A66" s="48">
        <v>64</v>
      </c>
      <c r="B66" s="62" t="s">
        <v>155</v>
      </c>
      <c r="C66" s="55">
        <v>9301</v>
      </c>
      <c r="D66" s="55">
        <v>9539</v>
      </c>
      <c r="E66" s="55">
        <v>9657</v>
      </c>
      <c r="F66" s="55"/>
      <c r="G66" s="55"/>
      <c r="H66" s="55"/>
      <c r="I66" s="63">
        <f t="shared" si="0"/>
        <v>3.8275454252230945E-2</v>
      </c>
      <c r="J66" s="56">
        <f t="shared" si="1"/>
        <v>356</v>
      </c>
      <c r="K66" s="56">
        <f t="shared" si="2"/>
        <v>118</v>
      </c>
    </row>
    <row r="67" spans="1:11">
      <c r="A67" s="48">
        <v>65</v>
      </c>
      <c r="B67" s="62" t="s">
        <v>156</v>
      </c>
      <c r="C67" s="55">
        <v>9329</v>
      </c>
      <c r="D67" s="55">
        <v>9634</v>
      </c>
      <c r="E67" s="55">
        <v>9827</v>
      </c>
      <c r="F67" s="55"/>
      <c r="G67" s="55"/>
      <c r="H67" s="55"/>
      <c r="I67" s="63">
        <f t="shared" si="0"/>
        <v>5.338192732340015E-2</v>
      </c>
      <c r="J67" s="56">
        <f t="shared" si="1"/>
        <v>498</v>
      </c>
      <c r="K67" s="56">
        <f t="shared" si="2"/>
        <v>193</v>
      </c>
    </row>
    <row r="68" spans="1:11">
      <c r="A68" s="48">
        <v>66</v>
      </c>
      <c r="B68" s="62" t="s">
        <v>157</v>
      </c>
      <c r="C68" s="55">
        <v>6051</v>
      </c>
      <c r="D68" s="55">
        <v>6202</v>
      </c>
      <c r="E68" s="55">
        <v>6304</v>
      </c>
      <c r="F68" s="55"/>
      <c r="G68" s="55"/>
      <c r="H68" s="55"/>
      <c r="I68" s="63">
        <f t="shared" ref="I68:I84" si="3">(E68-C68)/C68</f>
        <v>4.1811270864319947E-2</v>
      </c>
      <c r="J68" s="56">
        <f t="shared" ref="J68:J84" si="4">E68-C68</f>
        <v>253</v>
      </c>
      <c r="K68" s="56">
        <f t="shared" ref="K68:K84" si="5">E68-D68</f>
        <v>102</v>
      </c>
    </row>
    <row r="69" spans="1:11">
      <c r="A69" s="48">
        <v>67</v>
      </c>
      <c r="B69" s="62" t="s">
        <v>158</v>
      </c>
      <c r="C69" s="55">
        <v>11255</v>
      </c>
      <c r="D69" s="55">
        <v>11154</v>
      </c>
      <c r="E69" s="55">
        <v>11268</v>
      </c>
      <c r="F69" s="55"/>
      <c r="G69" s="55"/>
      <c r="H69" s="55"/>
      <c r="I69" s="63">
        <f t="shared" si="3"/>
        <v>1.1550422034651267E-3</v>
      </c>
      <c r="J69" s="56">
        <f t="shared" si="4"/>
        <v>13</v>
      </c>
      <c r="K69" s="56">
        <f t="shared" si="5"/>
        <v>114</v>
      </c>
    </row>
    <row r="70" spans="1:11">
      <c r="A70" s="48">
        <v>68</v>
      </c>
      <c r="B70" s="62" t="s">
        <v>159</v>
      </c>
      <c r="C70" s="55">
        <v>7439</v>
      </c>
      <c r="D70" s="55">
        <v>7701</v>
      </c>
      <c r="E70" s="55">
        <v>7810</v>
      </c>
      <c r="F70" s="55"/>
      <c r="G70" s="55"/>
      <c r="H70" s="55"/>
      <c r="I70" s="63">
        <f t="shared" si="3"/>
        <v>4.9872294663261194E-2</v>
      </c>
      <c r="J70" s="56">
        <f t="shared" si="4"/>
        <v>371</v>
      </c>
      <c r="K70" s="56">
        <f t="shared" si="5"/>
        <v>109</v>
      </c>
    </row>
    <row r="71" spans="1:11">
      <c r="A71" s="48">
        <v>69</v>
      </c>
      <c r="B71" s="62" t="s">
        <v>160</v>
      </c>
      <c r="C71" s="55">
        <v>1305</v>
      </c>
      <c r="D71" s="55">
        <v>1294</v>
      </c>
      <c r="E71" s="55">
        <v>1330</v>
      </c>
      <c r="F71" s="55"/>
      <c r="G71" s="55"/>
      <c r="H71" s="55"/>
      <c r="I71" s="63">
        <f t="shared" si="3"/>
        <v>1.9157088122605363E-2</v>
      </c>
      <c r="J71" s="56">
        <f t="shared" si="4"/>
        <v>25</v>
      </c>
      <c r="K71" s="56">
        <f t="shared" si="5"/>
        <v>36</v>
      </c>
    </row>
    <row r="72" spans="1:11">
      <c r="A72" s="48">
        <v>70</v>
      </c>
      <c r="B72" s="62" t="s">
        <v>161</v>
      </c>
      <c r="C72" s="55">
        <v>4669</v>
      </c>
      <c r="D72" s="55">
        <v>4777</v>
      </c>
      <c r="E72" s="55">
        <v>4832</v>
      </c>
      <c r="F72" s="55"/>
      <c r="G72" s="55"/>
      <c r="H72" s="55"/>
      <c r="I72" s="63">
        <f t="shared" si="3"/>
        <v>3.4911115870636111E-2</v>
      </c>
      <c r="J72" s="56">
        <f t="shared" si="4"/>
        <v>163</v>
      </c>
      <c r="K72" s="56">
        <f t="shared" si="5"/>
        <v>55</v>
      </c>
    </row>
    <row r="73" spans="1:11">
      <c r="A73" s="48">
        <v>71</v>
      </c>
      <c r="B73" s="62" t="s">
        <v>162</v>
      </c>
      <c r="C73" s="55">
        <v>4668</v>
      </c>
      <c r="D73" s="55">
        <v>4722</v>
      </c>
      <c r="E73" s="55">
        <v>4796</v>
      </c>
      <c r="F73" s="55"/>
      <c r="G73" s="55"/>
      <c r="H73" s="55"/>
      <c r="I73" s="63">
        <f t="shared" si="3"/>
        <v>2.7420736932305057E-2</v>
      </c>
      <c r="J73" s="56">
        <f t="shared" si="4"/>
        <v>128</v>
      </c>
      <c r="K73" s="56">
        <f t="shared" si="5"/>
        <v>74</v>
      </c>
    </row>
    <row r="74" spans="1:11">
      <c r="A74" s="48">
        <v>72</v>
      </c>
      <c r="B74" s="62" t="s">
        <v>163</v>
      </c>
      <c r="C74" s="55">
        <v>5075</v>
      </c>
      <c r="D74" s="55">
        <v>5465</v>
      </c>
      <c r="E74" s="55">
        <v>5536</v>
      </c>
      <c r="F74" s="55"/>
      <c r="G74" s="55"/>
      <c r="H74" s="55"/>
      <c r="I74" s="63">
        <f t="shared" si="3"/>
        <v>9.083743842364532E-2</v>
      </c>
      <c r="J74" s="56">
        <f t="shared" si="4"/>
        <v>461</v>
      </c>
      <c r="K74" s="56">
        <f t="shared" si="5"/>
        <v>71</v>
      </c>
    </row>
    <row r="75" spans="1:11">
      <c r="A75" s="48">
        <v>73</v>
      </c>
      <c r="B75" s="62" t="s">
        <v>164</v>
      </c>
      <c r="C75" s="55">
        <v>2939</v>
      </c>
      <c r="D75" s="55">
        <v>3192</v>
      </c>
      <c r="E75" s="55">
        <v>3261</v>
      </c>
      <c r="F75" s="55"/>
      <c r="G75" s="55"/>
      <c r="H75" s="55"/>
      <c r="I75" s="63">
        <f t="shared" si="3"/>
        <v>0.10956107519564477</v>
      </c>
      <c r="J75" s="56">
        <f t="shared" si="4"/>
        <v>322</v>
      </c>
      <c r="K75" s="56">
        <f t="shared" si="5"/>
        <v>69</v>
      </c>
    </row>
    <row r="76" spans="1:11">
      <c r="A76" s="48">
        <v>74</v>
      </c>
      <c r="B76" s="62" t="s">
        <v>165</v>
      </c>
      <c r="C76" s="55">
        <v>4220</v>
      </c>
      <c r="D76" s="55">
        <v>4400</v>
      </c>
      <c r="E76" s="55">
        <v>4440</v>
      </c>
      <c r="F76" s="55"/>
      <c r="G76" s="55"/>
      <c r="H76" s="55"/>
      <c r="I76" s="63">
        <f t="shared" si="3"/>
        <v>5.2132701421800945E-2</v>
      </c>
      <c r="J76" s="56">
        <f t="shared" si="4"/>
        <v>220</v>
      </c>
      <c r="K76" s="56">
        <f t="shared" si="5"/>
        <v>40</v>
      </c>
    </row>
    <row r="77" spans="1:11">
      <c r="A77" s="48">
        <v>75</v>
      </c>
      <c r="B77" s="62" t="s">
        <v>166</v>
      </c>
      <c r="C77" s="55">
        <v>1269</v>
      </c>
      <c r="D77" s="55">
        <v>1243</v>
      </c>
      <c r="E77" s="55">
        <v>1300</v>
      </c>
      <c r="F77" s="55"/>
      <c r="G77" s="55"/>
      <c r="H77" s="55"/>
      <c r="I77" s="63">
        <f t="shared" si="3"/>
        <v>2.4428684003152089E-2</v>
      </c>
      <c r="J77" s="56">
        <f t="shared" si="4"/>
        <v>31</v>
      </c>
      <c r="K77" s="56">
        <f t="shared" si="5"/>
        <v>57</v>
      </c>
    </row>
    <row r="78" spans="1:11">
      <c r="A78" s="48">
        <v>76</v>
      </c>
      <c r="B78" s="62" t="s">
        <v>167</v>
      </c>
      <c r="C78" s="55">
        <v>2163</v>
      </c>
      <c r="D78" s="55">
        <v>2239</v>
      </c>
      <c r="E78" s="55">
        <v>2278</v>
      </c>
      <c r="F78" s="55"/>
      <c r="G78" s="55"/>
      <c r="H78" s="55"/>
      <c r="I78" s="63">
        <f t="shared" si="3"/>
        <v>5.3166897827092004E-2</v>
      </c>
      <c r="J78" s="56">
        <f t="shared" si="4"/>
        <v>115</v>
      </c>
      <c r="K78" s="56">
        <f t="shared" si="5"/>
        <v>39</v>
      </c>
    </row>
    <row r="79" spans="1:11">
      <c r="A79" s="48">
        <v>77</v>
      </c>
      <c r="B79" s="62" t="s">
        <v>168</v>
      </c>
      <c r="C79" s="55">
        <v>7000</v>
      </c>
      <c r="D79" s="55">
        <v>7447</v>
      </c>
      <c r="E79" s="55">
        <v>7588</v>
      </c>
      <c r="F79" s="55"/>
      <c r="G79" s="55"/>
      <c r="H79" s="55"/>
      <c r="I79" s="63">
        <f t="shared" si="3"/>
        <v>8.4000000000000005E-2</v>
      </c>
      <c r="J79" s="56">
        <f t="shared" si="4"/>
        <v>588</v>
      </c>
      <c r="K79" s="56">
        <f t="shared" si="5"/>
        <v>141</v>
      </c>
    </row>
    <row r="80" spans="1:11">
      <c r="A80" s="48">
        <v>78</v>
      </c>
      <c r="B80" s="62" t="s">
        <v>169</v>
      </c>
      <c r="C80" s="55">
        <v>5141</v>
      </c>
      <c r="D80" s="55">
        <v>5072</v>
      </c>
      <c r="E80" s="55">
        <v>5112</v>
      </c>
      <c r="F80" s="55"/>
      <c r="G80" s="55"/>
      <c r="H80" s="55"/>
      <c r="I80" s="63">
        <f t="shared" si="3"/>
        <v>-5.6409258899046879E-3</v>
      </c>
      <c r="J80" s="56">
        <f t="shared" si="4"/>
        <v>-29</v>
      </c>
      <c r="K80" s="56">
        <f t="shared" si="5"/>
        <v>40</v>
      </c>
    </row>
    <row r="81" spans="1:11">
      <c r="A81" s="48">
        <v>79</v>
      </c>
      <c r="B81" s="62" t="s">
        <v>170</v>
      </c>
      <c r="C81" s="55">
        <v>1635</v>
      </c>
      <c r="D81" s="55">
        <v>1676</v>
      </c>
      <c r="E81" s="55">
        <v>1750</v>
      </c>
      <c r="F81" s="55"/>
      <c r="G81" s="55"/>
      <c r="H81" s="55"/>
      <c r="I81" s="63">
        <f t="shared" si="3"/>
        <v>7.0336391437308868E-2</v>
      </c>
      <c r="J81" s="56">
        <f t="shared" si="4"/>
        <v>115</v>
      </c>
      <c r="K81" s="56">
        <f t="shared" si="5"/>
        <v>74</v>
      </c>
    </row>
    <row r="82" spans="1:11">
      <c r="A82" s="48">
        <v>80</v>
      </c>
      <c r="B82" s="62" t="s">
        <v>171</v>
      </c>
      <c r="C82" s="55">
        <v>6881</v>
      </c>
      <c r="D82" s="55">
        <v>7205</v>
      </c>
      <c r="E82" s="55">
        <v>7256</v>
      </c>
      <c r="F82" s="55"/>
      <c r="G82" s="55"/>
      <c r="H82" s="55"/>
      <c r="I82" s="63">
        <f t="shared" si="3"/>
        <v>5.4497892748147071E-2</v>
      </c>
      <c r="J82" s="56">
        <f t="shared" si="4"/>
        <v>375</v>
      </c>
      <c r="K82" s="56">
        <f t="shared" si="5"/>
        <v>51</v>
      </c>
    </row>
    <row r="83" spans="1:11">
      <c r="A83" s="48">
        <v>81</v>
      </c>
      <c r="B83" s="62" t="s">
        <v>172</v>
      </c>
      <c r="C83" s="55">
        <v>8100</v>
      </c>
      <c r="D83" s="55">
        <v>8426</v>
      </c>
      <c r="E83" s="55">
        <v>8514</v>
      </c>
      <c r="F83" s="55"/>
      <c r="G83" s="55"/>
      <c r="H83" s="55"/>
      <c r="I83" s="63">
        <f t="shared" si="3"/>
        <v>5.1111111111111114E-2</v>
      </c>
      <c r="J83" s="56">
        <f t="shared" si="4"/>
        <v>414</v>
      </c>
      <c r="K83" s="56">
        <f t="shared" si="5"/>
        <v>88</v>
      </c>
    </row>
    <row r="84" spans="1:11" s="88" customFormat="1">
      <c r="A84" s="154" t="s">
        <v>173</v>
      </c>
      <c r="B84" s="154"/>
      <c r="C84" s="90">
        <v>1872434</v>
      </c>
      <c r="D84" s="90">
        <v>1924386</v>
      </c>
      <c r="E84" s="90">
        <v>1944523</v>
      </c>
      <c r="F84" s="90"/>
      <c r="G84" s="90"/>
      <c r="H84" s="90"/>
      <c r="I84" s="85">
        <f t="shared" si="3"/>
        <v>3.8500155412687441E-2</v>
      </c>
      <c r="J84" s="91">
        <f t="shared" si="4"/>
        <v>72089</v>
      </c>
      <c r="K84" s="91">
        <f t="shared" si="5"/>
        <v>20137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7"/>
  <sheetViews>
    <sheetView zoomScale="80" zoomScaleNormal="80" workbookViewId="0">
      <selection activeCell="K2" sqref="K2"/>
    </sheetView>
  </sheetViews>
  <sheetFormatPr defaultRowHeight="14.4"/>
  <cols>
    <col min="2" max="2" width="34.5546875" customWidth="1"/>
    <col min="3" max="3" width="11.44140625" style="123" customWidth="1"/>
    <col min="4" max="4" width="11.44140625" style="122" customWidth="1"/>
    <col min="5" max="5" width="11.44140625" style="124" customWidth="1"/>
    <col min="6" max="8" width="11.44140625" style="128" customWidth="1"/>
    <col min="9" max="9" width="24.44140625" customWidth="1"/>
    <col min="10" max="10" width="23.5546875" customWidth="1"/>
    <col min="11" max="11" width="30.88671875" customWidth="1"/>
  </cols>
  <sheetData>
    <row r="1" spans="1:11" s="128" customFormat="1" ht="15" thickBot="1">
      <c r="C1" s="151" t="s">
        <v>274</v>
      </c>
      <c r="D1" s="151"/>
      <c r="E1" s="152"/>
      <c r="F1" s="153" t="s">
        <v>273</v>
      </c>
      <c r="G1" s="151"/>
      <c r="H1" s="152"/>
    </row>
    <row r="2" spans="1:11" ht="28.8">
      <c r="A2" s="68" t="s">
        <v>1</v>
      </c>
      <c r="B2" s="67" t="s">
        <v>90</v>
      </c>
      <c r="C2" s="66">
        <v>43739</v>
      </c>
      <c r="D2" s="66">
        <v>44075</v>
      </c>
      <c r="E2" s="66">
        <v>44105</v>
      </c>
      <c r="F2" s="66">
        <v>43739</v>
      </c>
      <c r="G2" s="66">
        <v>44075</v>
      </c>
      <c r="H2" s="66">
        <v>44105</v>
      </c>
      <c r="I2" s="65" t="s">
        <v>328</v>
      </c>
      <c r="J2" s="65" t="s">
        <v>329</v>
      </c>
      <c r="K2" s="1" t="s">
        <v>330</v>
      </c>
    </row>
    <row r="3" spans="1:11">
      <c r="A3" s="57">
        <v>1</v>
      </c>
      <c r="B3" s="58" t="s">
        <v>2</v>
      </c>
      <c r="C3" s="55">
        <v>17522</v>
      </c>
      <c r="D3" s="55">
        <v>17861</v>
      </c>
      <c r="E3" s="55">
        <v>18107</v>
      </c>
      <c r="F3" s="55"/>
      <c r="G3" s="55"/>
      <c r="H3" s="55"/>
      <c r="I3" s="63">
        <f>(E3-C3)/C3</f>
        <v>3.3386599703230227E-2</v>
      </c>
      <c r="J3" s="56">
        <f>E3-C3</f>
        <v>585</v>
      </c>
      <c r="K3" s="56">
        <f>E3-D3</f>
        <v>246</v>
      </c>
    </row>
    <row r="4" spans="1:11">
      <c r="A4" s="57">
        <v>2</v>
      </c>
      <c r="B4" s="58" t="s">
        <v>3</v>
      </c>
      <c r="C4" s="55">
        <v>3642</v>
      </c>
      <c r="D4" s="55">
        <v>4058</v>
      </c>
      <c r="E4" s="55">
        <v>4309</v>
      </c>
      <c r="F4" s="55"/>
      <c r="G4" s="55"/>
      <c r="H4" s="55"/>
      <c r="I4" s="63">
        <f t="shared" ref="I4:I67" si="0">(E4-C4)/C4</f>
        <v>0.18314113124656781</v>
      </c>
      <c r="J4" s="56">
        <f t="shared" ref="J4:J67" si="1">E4-C4</f>
        <v>667</v>
      </c>
      <c r="K4" s="56">
        <f t="shared" ref="K4:K67" si="2">E4-D4</f>
        <v>251</v>
      </c>
    </row>
    <row r="5" spans="1:11">
      <c r="A5" s="57">
        <v>3</v>
      </c>
      <c r="B5" s="58" t="s">
        <v>4</v>
      </c>
      <c r="C5" s="55">
        <v>1173</v>
      </c>
      <c r="D5" s="55">
        <v>1345</v>
      </c>
      <c r="E5" s="55">
        <v>1369</v>
      </c>
      <c r="F5" s="55"/>
      <c r="G5" s="55"/>
      <c r="H5" s="55"/>
      <c r="I5" s="63">
        <f t="shared" si="0"/>
        <v>0.16709292412617222</v>
      </c>
      <c r="J5" s="56">
        <f t="shared" si="1"/>
        <v>196</v>
      </c>
      <c r="K5" s="56">
        <f t="shared" si="2"/>
        <v>24</v>
      </c>
    </row>
    <row r="6" spans="1:11">
      <c r="A6" s="57">
        <v>5</v>
      </c>
      <c r="B6" s="58" t="s">
        <v>5</v>
      </c>
      <c r="C6" s="55">
        <v>419</v>
      </c>
      <c r="D6" s="55">
        <v>421</v>
      </c>
      <c r="E6" s="55">
        <v>422</v>
      </c>
      <c r="F6" s="55"/>
      <c r="G6" s="55"/>
      <c r="H6" s="55"/>
      <c r="I6" s="63">
        <f t="shared" si="0"/>
        <v>7.1599045346062056E-3</v>
      </c>
      <c r="J6" s="56">
        <f t="shared" si="1"/>
        <v>3</v>
      </c>
      <c r="K6" s="56">
        <f t="shared" si="2"/>
        <v>1</v>
      </c>
    </row>
    <row r="7" spans="1:11">
      <c r="A7" s="57">
        <v>6</v>
      </c>
      <c r="B7" s="58" t="s">
        <v>6</v>
      </c>
      <c r="C7" s="55">
        <v>33</v>
      </c>
      <c r="D7" s="55">
        <v>32</v>
      </c>
      <c r="E7" s="55">
        <v>31</v>
      </c>
      <c r="F7" s="55"/>
      <c r="G7" s="55"/>
      <c r="H7" s="55"/>
      <c r="I7" s="63">
        <f t="shared" si="0"/>
        <v>-6.0606060606060608E-2</v>
      </c>
      <c r="J7" s="56">
        <f t="shared" si="1"/>
        <v>-2</v>
      </c>
      <c r="K7" s="56">
        <f t="shared" si="2"/>
        <v>-1</v>
      </c>
    </row>
    <row r="8" spans="1:11">
      <c r="A8" s="57">
        <v>7</v>
      </c>
      <c r="B8" s="58" t="s">
        <v>7</v>
      </c>
      <c r="C8" s="55">
        <v>767</v>
      </c>
      <c r="D8" s="55">
        <v>752</v>
      </c>
      <c r="E8" s="55">
        <v>769</v>
      </c>
      <c r="F8" s="55"/>
      <c r="G8" s="55"/>
      <c r="H8" s="55"/>
      <c r="I8" s="63">
        <f t="shared" si="0"/>
        <v>2.6075619295958278E-3</v>
      </c>
      <c r="J8" s="56">
        <f t="shared" si="1"/>
        <v>2</v>
      </c>
      <c r="K8" s="56">
        <f t="shared" si="2"/>
        <v>17</v>
      </c>
    </row>
    <row r="9" spans="1:11">
      <c r="A9" s="57">
        <v>8</v>
      </c>
      <c r="B9" s="58" t="s">
        <v>293</v>
      </c>
      <c r="C9" s="55">
        <v>4980</v>
      </c>
      <c r="D9" s="55">
        <v>4951</v>
      </c>
      <c r="E9" s="55">
        <v>4972</v>
      </c>
      <c r="F9" s="55"/>
      <c r="G9" s="55"/>
      <c r="H9" s="55"/>
      <c r="I9" s="63">
        <f t="shared" si="0"/>
        <v>-1.606425702811245E-3</v>
      </c>
      <c r="J9" s="56">
        <f t="shared" si="1"/>
        <v>-8</v>
      </c>
      <c r="K9" s="56">
        <f t="shared" si="2"/>
        <v>21</v>
      </c>
    </row>
    <row r="10" spans="1:11">
      <c r="A10" s="57">
        <v>9</v>
      </c>
      <c r="B10" s="58" t="s">
        <v>8</v>
      </c>
      <c r="C10" s="55">
        <v>622</v>
      </c>
      <c r="D10" s="55">
        <v>659</v>
      </c>
      <c r="E10" s="55">
        <v>653</v>
      </c>
      <c r="F10" s="55"/>
      <c r="G10" s="55"/>
      <c r="H10" s="55"/>
      <c r="I10" s="63">
        <f t="shared" si="0"/>
        <v>4.9839228295819937E-2</v>
      </c>
      <c r="J10" s="56">
        <f t="shared" si="1"/>
        <v>31</v>
      </c>
      <c r="K10" s="56">
        <f t="shared" si="2"/>
        <v>-6</v>
      </c>
    </row>
    <row r="11" spans="1:11">
      <c r="A11" s="59">
        <v>10</v>
      </c>
      <c r="B11" s="58" t="s">
        <v>9</v>
      </c>
      <c r="C11" s="55">
        <v>44179</v>
      </c>
      <c r="D11" s="55">
        <v>45073</v>
      </c>
      <c r="E11" s="55">
        <v>45249</v>
      </c>
      <c r="F11" s="55"/>
      <c r="G11" s="55"/>
      <c r="H11" s="55"/>
      <c r="I11" s="63">
        <f t="shared" si="0"/>
        <v>2.4219651870798341E-2</v>
      </c>
      <c r="J11" s="56">
        <f t="shared" si="1"/>
        <v>1070</v>
      </c>
      <c r="K11" s="56">
        <f t="shared" si="2"/>
        <v>176</v>
      </c>
    </row>
    <row r="12" spans="1:11">
      <c r="A12" s="59">
        <v>11</v>
      </c>
      <c r="B12" s="58" t="s">
        <v>10</v>
      </c>
      <c r="C12" s="55">
        <v>681</v>
      </c>
      <c r="D12" s="55">
        <v>703</v>
      </c>
      <c r="E12" s="55">
        <v>701</v>
      </c>
      <c r="F12" s="55"/>
      <c r="G12" s="55"/>
      <c r="H12" s="55"/>
      <c r="I12" s="63">
        <f t="shared" si="0"/>
        <v>2.9368575624082231E-2</v>
      </c>
      <c r="J12" s="56">
        <f t="shared" si="1"/>
        <v>20</v>
      </c>
      <c r="K12" s="56">
        <f t="shared" si="2"/>
        <v>-2</v>
      </c>
    </row>
    <row r="13" spans="1:11">
      <c r="A13" s="59">
        <v>12</v>
      </c>
      <c r="B13" s="58" t="s">
        <v>11</v>
      </c>
      <c r="C13" s="55">
        <v>71</v>
      </c>
      <c r="D13" s="55">
        <v>79</v>
      </c>
      <c r="E13" s="55">
        <v>80</v>
      </c>
      <c r="F13" s="55"/>
      <c r="G13" s="55"/>
      <c r="H13" s="55"/>
      <c r="I13" s="63">
        <f t="shared" si="0"/>
        <v>0.12676056338028169</v>
      </c>
      <c r="J13" s="56">
        <f t="shared" si="1"/>
        <v>9</v>
      </c>
      <c r="K13" s="56">
        <f t="shared" si="2"/>
        <v>1</v>
      </c>
    </row>
    <row r="14" spans="1:11">
      <c r="A14" s="59">
        <v>13</v>
      </c>
      <c r="B14" s="58" t="s">
        <v>12</v>
      </c>
      <c r="C14" s="55">
        <v>16592</v>
      </c>
      <c r="D14" s="55">
        <v>17036</v>
      </c>
      <c r="E14" s="55">
        <v>17093</v>
      </c>
      <c r="F14" s="55"/>
      <c r="G14" s="55"/>
      <c r="H14" s="55"/>
      <c r="I14" s="63">
        <f t="shared" si="0"/>
        <v>3.0195274831243974E-2</v>
      </c>
      <c r="J14" s="56">
        <f t="shared" si="1"/>
        <v>501</v>
      </c>
      <c r="K14" s="56">
        <f t="shared" si="2"/>
        <v>57</v>
      </c>
    </row>
    <row r="15" spans="1:11">
      <c r="A15" s="59">
        <v>14</v>
      </c>
      <c r="B15" s="58" t="s">
        <v>13</v>
      </c>
      <c r="C15" s="55">
        <v>34003</v>
      </c>
      <c r="D15" s="55">
        <v>35206</v>
      </c>
      <c r="E15" s="55">
        <v>35406</v>
      </c>
      <c r="F15" s="55"/>
      <c r="G15" s="55"/>
      <c r="H15" s="55"/>
      <c r="I15" s="63">
        <f t="shared" si="0"/>
        <v>4.1261065200129399E-2</v>
      </c>
      <c r="J15" s="56">
        <f t="shared" si="1"/>
        <v>1403</v>
      </c>
      <c r="K15" s="56">
        <f t="shared" si="2"/>
        <v>200</v>
      </c>
    </row>
    <row r="16" spans="1:11">
      <c r="A16" s="59">
        <v>15</v>
      </c>
      <c r="B16" s="58" t="s">
        <v>14</v>
      </c>
      <c r="C16" s="55">
        <v>6412</v>
      </c>
      <c r="D16" s="55">
        <v>6467</v>
      </c>
      <c r="E16" s="55">
        <v>6489</v>
      </c>
      <c r="F16" s="55"/>
      <c r="G16" s="55"/>
      <c r="H16" s="55"/>
      <c r="I16" s="63">
        <f t="shared" si="0"/>
        <v>1.2008733624454149E-2</v>
      </c>
      <c r="J16" s="56">
        <f t="shared" si="1"/>
        <v>77</v>
      </c>
      <c r="K16" s="56">
        <f t="shared" si="2"/>
        <v>22</v>
      </c>
    </row>
    <row r="17" spans="1:11">
      <c r="A17" s="59">
        <v>16</v>
      </c>
      <c r="B17" s="58" t="s">
        <v>15</v>
      </c>
      <c r="C17" s="55">
        <v>10081</v>
      </c>
      <c r="D17" s="55">
        <v>10388</v>
      </c>
      <c r="E17" s="55">
        <v>10441</v>
      </c>
      <c r="F17" s="55"/>
      <c r="G17" s="55"/>
      <c r="H17" s="55"/>
      <c r="I17" s="63">
        <f t="shared" si="0"/>
        <v>3.5710742981847038E-2</v>
      </c>
      <c r="J17" s="56">
        <f t="shared" si="1"/>
        <v>360</v>
      </c>
      <c r="K17" s="56">
        <f t="shared" si="2"/>
        <v>53</v>
      </c>
    </row>
    <row r="18" spans="1:11">
      <c r="A18" s="59">
        <v>17</v>
      </c>
      <c r="B18" s="58" t="s">
        <v>16</v>
      </c>
      <c r="C18" s="55">
        <v>2782</v>
      </c>
      <c r="D18" s="55">
        <v>2996</v>
      </c>
      <c r="E18" s="55">
        <v>3003</v>
      </c>
      <c r="F18" s="55"/>
      <c r="G18" s="55"/>
      <c r="H18" s="55"/>
      <c r="I18" s="63">
        <f t="shared" si="0"/>
        <v>7.9439252336448593E-2</v>
      </c>
      <c r="J18" s="56">
        <f t="shared" si="1"/>
        <v>221</v>
      </c>
      <c r="K18" s="56">
        <f t="shared" si="2"/>
        <v>7</v>
      </c>
    </row>
    <row r="19" spans="1:11">
      <c r="A19" s="59">
        <v>18</v>
      </c>
      <c r="B19" s="58" t="s">
        <v>17</v>
      </c>
      <c r="C19" s="55">
        <v>7321</v>
      </c>
      <c r="D19" s="55">
        <v>7198</v>
      </c>
      <c r="E19" s="55">
        <v>7217</v>
      </c>
      <c r="F19" s="55"/>
      <c r="G19" s="55"/>
      <c r="H19" s="55"/>
      <c r="I19" s="63">
        <f t="shared" si="0"/>
        <v>-1.4205709602513317E-2</v>
      </c>
      <c r="J19" s="56">
        <f t="shared" si="1"/>
        <v>-104</v>
      </c>
      <c r="K19" s="56">
        <f t="shared" si="2"/>
        <v>19</v>
      </c>
    </row>
    <row r="20" spans="1:11">
      <c r="A20" s="59">
        <v>19</v>
      </c>
      <c r="B20" s="58" t="s">
        <v>18</v>
      </c>
      <c r="C20" s="55">
        <v>250</v>
      </c>
      <c r="D20" s="55">
        <v>248</v>
      </c>
      <c r="E20" s="55">
        <v>252</v>
      </c>
      <c r="F20" s="55"/>
      <c r="G20" s="55"/>
      <c r="H20" s="55"/>
      <c r="I20" s="63">
        <f t="shared" si="0"/>
        <v>8.0000000000000002E-3</v>
      </c>
      <c r="J20" s="56">
        <f t="shared" si="1"/>
        <v>2</v>
      </c>
      <c r="K20" s="56">
        <f t="shared" si="2"/>
        <v>4</v>
      </c>
    </row>
    <row r="21" spans="1:11">
      <c r="A21" s="59">
        <v>20</v>
      </c>
      <c r="B21" s="58" t="s">
        <v>19</v>
      </c>
      <c r="C21" s="55">
        <v>5006</v>
      </c>
      <c r="D21" s="55">
        <v>5528</v>
      </c>
      <c r="E21" s="55">
        <v>5570</v>
      </c>
      <c r="F21" s="55"/>
      <c r="G21" s="55"/>
      <c r="H21" s="55"/>
      <c r="I21" s="63">
        <f t="shared" si="0"/>
        <v>0.11266480223731522</v>
      </c>
      <c r="J21" s="56">
        <f t="shared" si="1"/>
        <v>564</v>
      </c>
      <c r="K21" s="56">
        <f t="shared" si="2"/>
        <v>42</v>
      </c>
    </row>
    <row r="22" spans="1:11">
      <c r="A22" s="59">
        <v>21</v>
      </c>
      <c r="B22" s="58" t="s">
        <v>20</v>
      </c>
      <c r="C22" s="55">
        <v>466</v>
      </c>
      <c r="D22" s="55">
        <v>582</v>
      </c>
      <c r="E22" s="55">
        <v>590</v>
      </c>
      <c r="F22" s="55"/>
      <c r="G22" s="55"/>
      <c r="H22" s="55"/>
      <c r="I22" s="63">
        <f t="shared" si="0"/>
        <v>0.26609442060085836</v>
      </c>
      <c r="J22" s="56">
        <f t="shared" si="1"/>
        <v>124</v>
      </c>
      <c r="K22" s="56">
        <f t="shared" si="2"/>
        <v>8</v>
      </c>
    </row>
    <row r="23" spans="1:11">
      <c r="A23" s="59">
        <v>22</v>
      </c>
      <c r="B23" s="58" t="s">
        <v>21</v>
      </c>
      <c r="C23" s="55">
        <v>13294</v>
      </c>
      <c r="D23" s="55">
        <v>13650</v>
      </c>
      <c r="E23" s="55">
        <v>13735</v>
      </c>
      <c r="F23" s="55"/>
      <c r="G23" s="55"/>
      <c r="H23" s="55"/>
      <c r="I23" s="63">
        <f t="shared" si="0"/>
        <v>3.3172859936813598E-2</v>
      </c>
      <c r="J23" s="56">
        <f t="shared" si="1"/>
        <v>441</v>
      </c>
      <c r="K23" s="56">
        <f t="shared" si="2"/>
        <v>85</v>
      </c>
    </row>
    <row r="24" spans="1:11">
      <c r="A24" s="59">
        <v>23</v>
      </c>
      <c r="B24" s="58" t="s">
        <v>22</v>
      </c>
      <c r="C24" s="55">
        <v>13702</v>
      </c>
      <c r="D24" s="55">
        <v>13796</v>
      </c>
      <c r="E24" s="55">
        <v>13846</v>
      </c>
      <c r="F24" s="55"/>
      <c r="G24" s="55"/>
      <c r="H24" s="55"/>
      <c r="I24" s="63">
        <f t="shared" si="0"/>
        <v>1.050941468398774E-2</v>
      </c>
      <c r="J24" s="56">
        <f t="shared" si="1"/>
        <v>144</v>
      </c>
      <c r="K24" s="56">
        <f t="shared" si="2"/>
        <v>50</v>
      </c>
    </row>
    <row r="25" spans="1:11">
      <c r="A25" s="59">
        <v>24</v>
      </c>
      <c r="B25" s="58" t="s">
        <v>23</v>
      </c>
      <c r="C25" s="55">
        <v>6485</v>
      </c>
      <c r="D25" s="55">
        <v>6585</v>
      </c>
      <c r="E25" s="55">
        <v>6604</v>
      </c>
      <c r="F25" s="55"/>
      <c r="G25" s="55"/>
      <c r="H25" s="55"/>
      <c r="I25" s="63">
        <f t="shared" si="0"/>
        <v>1.8350038550501158E-2</v>
      </c>
      <c r="J25" s="56">
        <f t="shared" si="1"/>
        <v>119</v>
      </c>
      <c r="K25" s="56">
        <f t="shared" si="2"/>
        <v>19</v>
      </c>
    </row>
    <row r="26" spans="1:11">
      <c r="A26" s="59">
        <v>25</v>
      </c>
      <c r="B26" s="58" t="s">
        <v>24</v>
      </c>
      <c r="C26" s="55">
        <v>34793</v>
      </c>
      <c r="D26" s="55">
        <v>35576</v>
      </c>
      <c r="E26" s="55">
        <v>35778</v>
      </c>
      <c r="F26" s="55"/>
      <c r="G26" s="55"/>
      <c r="H26" s="55"/>
      <c r="I26" s="63">
        <f t="shared" si="0"/>
        <v>2.8310292300175323E-2</v>
      </c>
      <c r="J26" s="56">
        <f t="shared" si="1"/>
        <v>985</v>
      </c>
      <c r="K26" s="56">
        <f t="shared" si="2"/>
        <v>202</v>
      </c>
    </row>
    <row r="27" spans="1:11">
      <c r="A27" s="59">
        <v>26</v>
      </c>
      <c r="B27" s="58" t="s">
        <v>25</v>
      </c>
      <c r="C27" s="55">
        <v>1898</v>
      </c>
      <c r="D27" s="55">
        <v>2068</v>
      </c>
      <c r="E27" s="55">
        <v>2115</v>
      </c>
      <c r="F27" s="55"/>
      <c r="G27" s="55"/>
      <c r="H27" s="55"/>
      <c r="I27" s="63">
        <f t="shared" si="0"/>
        <v>0.11433087460484721</v>
      </c>
      <c r="J27" s="56">
        <f t="shared" si="1"/>
        <v>217</v>
      </c>
      <c r="K27" s="56">
        <f t="shared" si="2"/>
        <v>47</v>
      </c>
    </row>
    <row r="28" spans="1:11">
      <c r="A28" s="59">
        <v>27</v>
      </c>
      <c r="B28" s="58" t="s">
        <v>26</v>
      </c>
      <c r="C28" s="55">
        <v>6360</v>
      </c>
      <c r="D28" s="55">
        <v>6731</v>
      </c>
      <c r="E28" s="55">
        <v>6793</v>
      </c>
      <c r="F28" s="55"/>
      <c r="G28" s="55"/>
      <c r="H28" s="55"/>
      <c r="I28" s="63">
        <f t="shared" si="0"/>
        <v>6.8081761006289307E-2</v>
      </c>
      <c r="J28" s="56">
        <f t="shared" si="1"/>
        <v>433</v>
      </c>
      <c r="K28" s="56">
        <f t="shared" si="2"/>
        <v>62</v>
      </c>
    </row>
    <row r="29" spans="1:11">
      <c r="A29" s="59">
        <v>28</v>
      </c>
      <c r="B29" s="58" t="s">
        <v>27</v>
      </c>
      <c r="C29" s="55">
        <v>12201</v>
      </c>
      <c r="D29" s="55">
        <v>13114</v>
      </c>
      <c r="E29" s="55">
        <v>13246</v>
      </c>
      <c r="F29" s="55"/>
      <c r="G29" s="55"/>
      <c r="H29" s="55"/>
      <c r="I29" s="63">
        <f t="shared" si="0"/>
        <v>8.5648717318252604E-2</v>
      </c>
      <c r="J29" s="56">
        <f t="shared" si="1"/>
        <v>1045</v>
      </c>
      <c r="K29" s="56">
        <f t="shared" si="2"/>
        <v>132</v>
      </c>
    </row>
    <row r="30" spans="1:11">
      <c r="A30" s="59">
        <v>29</v>
      </c>
      <c r="B30" s="58" t="s">
        <v>28</v>
      </c>
      <c r="C30" s="55">
        <v>3722</v>
      </c>
      <c r="D30" s="55">
        <v>3986</v>
      </c>
      <c r="E30" s="55">
        <v>4009</v>
      </c>
      <c r="F30" s="55"/>
      <c r="G30" s="55"/>
      <c r="H30" s="55"/>
      <c r="I30" s="63">
        <f t="shared" si="0"/>
        <v>7.7109081139172489E-2</v>
      </c>
      <c r="J30" s="56">
        <f t="shared" si="1"/>
        <v>287</v>
      </c>
      <c r="K30" s="56">
        <f t="shared" si="2"/>
        <v>23</v>
      </c>
    </row>
    <row r="31" spans="1:11">
      <c r="A31" s="59">
        <v>30</v>
      </c>
      <c r="B31" s="58" t="s">
        <v>29</v>
      </c>
      <c r="C31" s="55">
        <v>1160</v>
      </c>
      <c r="D31" s="55">
        <v>1313</v>
      </c>
      <c r="E31" s="55">
        <v>1323</v>
      </c>
      <c r="F31" s="55"/>
      <c r="G31" s="55"/>
      <c r="H31" s="55"/>
      <c r="I31" s="63">
        <f t="shared" si="0"/>
        <v>0.14051724137931035</v>
      </c>
      <c r="J31" s="56">
        <f t="shared" si="1"/>
        <v>163</v>
      </c>
      <c r="K31" s="56">
        <f t="shared" si="2"/>
        <v>10</v>
      </c>
    </row>
    <row r="32" spans="1:11">
      <c r="A32" s="59">
        <v>31</v>
      </c>
      <c r="B32" s="58" t="s">
        <v>30</v>
      </c>
      <c r="C32" s="55">
        <v>21460</v>
      </c>
      <c r="D32" s="55">
        <v>22459</v>
      </c>
      <c r="E32" s="55">
        <v>22694</v>
      </c>
      <c r="F32" s="55"/>
      <c r="G32" s="55"/>
      <c r="H32" s="55"/>
      <c r="I32" s="63">
        <f t="shared" si="0"/>
        <v>5.7502329916123023E-2</v>
      </c>
      <c r="J32" s="56">
        <f t="shared" si="1"/>
        <v>1234</v>
      </c>
      <c r="K32" s="56">
        <f t="shared" si="2"/>
        <v>235</v>
      </c>
    </row>
    <row r="33" spans="1:11">
      <c r="A33" s="59">
        <v>32</v>
      </c>
      <c r="B33" s="58" t="s">
        <v>31</v>
      </c>
      <c r="C33" s="55">
        <v>7221</v>
      </c>
      <c r="D33" s="55">
        <v>7879</v>
      </c>
      <c r="E33" s="55">
        <v>7956</v>
      </c>
      <c r="F33" s="55"/>
      <c r="G33" s="55"/>
      <c r="H33" s="55"/>
      <c r="I33" s="63">
        <f t="shared" si="0"/>
        <v>0.10178645616950562</v>
      </c>
      <c r="J33" s="56">
        <f t="shared" si="1"/>
        <v>735</v>
      </c>
      <c r="K33" s="56">
        <f t="shared" si="2"/>
        <v>77</v>
      </c>
    </row>
    <row r="34" spans="1:11">
      <c r="A34" s="59">
        <v>33</v>
      </c>
      <c r="B34" s="58" t="s">
        <v>32</v>
      </c>
      <c r="C34" s="55">
        <v>18821</v>
      </c>
      <c r="D34" s="55">
        <v>19274</v>
      </c>
      <c r="E34" s="55">
        <v>19415</v>
      </c>
      <c r="F34" s="55"/>
      <c r="G34" s="55"/>
      <c r="H34" s="55"/>
      <c r="I34" s="63">
        <f t="shared" si="0"/>
        <v>3.1560490940970194E-2</v>
      </c>
      <c r="J34" s="56">
        <f t="shared" si="1"/>
        <v>594</v>
      </c>
      <c r="K34" s="56">
        <f t="shared" si="2"/>
        <v>141</v>
      </c>
    </row>
    <row r="35" spans="1:11">
      <c r="A35" s="59">
        <v>35</v>
      </c>
      <c r="B35" s="58" t="s">
        <v>33</v>
      </c>
      <c r="C35" s="55">
        <v>12745</v>
      </c>
      <c r="D35" s="55">
        <v>10312</v>
      </c>
      <c r="E35" s="55">
        <v>10270</v>
      </c>
      <c r="F35" s="55"/>
      <c r="G35" s="55"/>
      <c r="H35" s="55"/>
      <c r="I35" s="63">
        <f t="shared" si="0"/>
        <v>-0.19419380149078069</v>
      </c>
      <c r="J35" s="56">
        <f t="shared" si="1"/>
        <v>-2475</v>
      </c>
      <c r="K35" s="56">
        <f t="shared" si="2"/>
        <v>-42</v>
      </c>
    </row>
    <row r="36" spans="1:11">
      <c r="A36" s="59">
        <v>36</v>
      </c>
      <c r="B36" s="58" t="s">
        <v>34</v>
      </c>
      <c r="C36" s="55">
        <v>813</v>
      </c>
      <c r="D36" s="55">
        <v>798</v>
      </c>
      <c r="E36" s="55">
        <v>763</v>
      </c>
      <c r="F36" s="55"/>
      <c r="G36" s="55"/>
      <c r="H36" s="55"/>
      <c r="I36" s="63">
        <f t="shared" si="0"/>
        <v>-6.1500615006150061E-2</v>
      </c>
      <c r="J36" s="56">
        <f t="shared" si="1"/>
        <v>-50</v>
      </c>
      <c r="K36" s="56">
        <f t="shared" si="2"/>
        <v>-35</v>
      </c>
    </row>
    <row r="37" spans="1:11">
      <c r="A37" s="59">
        <v>37</v>
      </c>
      <c r="B37" s="58" t="s">
        <v>35</v>
      </c>
      <c r="C37" s="55">
        <v>510</v>
      </c>
      <c r="D37" s="55">
        <v>524</v>
      </c>
      <c r="E37" s="55">
        <v>519</v>
      </c>
      <c r="F37" s="55"/>
      <c r="G37" s="55"/>
      <c r="H37" s="55"/>
      <c r="I37" s="63">
        <f t="shared" si="0"/>
        <v>1.7647058823529412E-2</v>
      </c>
      <c r="J37" s="56">
        <f t="shared" si="1"/>
        <v>9</v>
      </c>
      <c r="K37" s="56">
        <f t="shared" si="2"/>
        <v>-5</v>
      </c>
    </row>
    <row r="38" spans="1:11">
      <c r="A38" s="59">
        <v>38</v>
      </c>
      <c r="B38" s="58" t="s">
        <v>36</v>
      </c>
      <c r="C38" s="55">
        <v>3798</v>
      </c>
      <c r="D38" s="55">
        <v>3933</v>
      </c>
      <c r="E38" s="55">
        <v>3951</v>
      </c>
      <c r="F38" s="55"/>
      <c r="G38" s="55"/>
      <c r="H38" s="55"/>
      <c r="I38" s="63">
        <f t="shared" si="0"/>
        <v>4.0284360189573459E-2</v>
      </c>
      <c r="J38" s="56">
        <f t="shared" si="1"/>
        <v>153</v>
      </c>
      <c r="K38" s="56">
        <f t="shared" si="2"/>
        <v>18</v>
      </c>
    </row>
    <row r="39" spans="1:11">
      <c r="A39" s="59">
        <v>39</v>
      </c>
      <c r="B39" s="58" t="s">
        <v>37</v>
      </c>
      <c r="C39" s="55">
        <v>106</v>
      </c>
      <c r="D39" s="55">
        <v>94</v>
      </c>
      <c r="E39" s="55">
        <v>95</v>
      </c>
      <c r="F39" s="55"/>
      <c r="G39" s="55"/>
      <c r="H39" s="55"/>
      <c r="I39" s="63">
        <f t="shared" si="0"/>
        <v>-0.10377358490566038</v>
      </c>
      <c r="J39" s="56">
        <f t="shared" si="1"/>
        <v>-11</v>
      </c>
      <c r="K39" s="56">
        <f t="shared" si="2"/>
        <v>1</v>
      </c>
    </row>
    <row r="40" spans="1:11">
      <c r="A40" s="59">
        <v>41</v>
      </c>
      <c r="B40" s="58" t="s">
        <v>38</v>
      </c>
      <c r="C40" s="55">
        <v>91007</v>
      </c>
      <c r="D40" s="55">
        <v>103544</v>
      </c>
      <c r="E40" s="55">
        <v>106690</v>
      </c>
      <c r="F40" s="55"/>
      <c r="G40" s="55"/>
      <c r="H40" s="55"/>
      <c r="I40" s="63">
        <f t="shared" si="0"/>
        <v>0.1723274033865527</v>
      </c>
      <c r="J40" s="56">
        <f t="shared" si="1"/>
        <v>15683</v>
      </c>
      <c r="K40" s="56">
        <f t="shared" si="2"/>
        <v>3146</v>
      </c>
    </row>
    <row r="41" spans="1:11">
      <c r="A41" s="59">
        <v>42</v>
      </c>
      <c r="B41" s="58" t="s">
        <v>39</v>
      </c>
      <c r="C41" s="55">
        <v>12458</v>
      </c>
      <c r="D41" s="55">
        <v>12446</v>
      </c>
      <c r="E41" s="55">
        <v>12466</v>
      </c>
      <c r="F41" s="55"/>
      <c r="G41" s="55"/>
      <c r="H41" s="55"/>
      <c r="I41" s="63">
        <f t="shared" si="0"/>
        <v>6.4215764970300209E-4</v>
      </c>
      <c r="J41" s="56">
        <f t="shared" si="1"/>
        <v>8</v>
      </c>
      <c r="K41" s="56">
        <f t="shared" si="2"/>
        <v>20</v>
      </c>
    </row>
    <row r="42" spans="1:11">
      <c r="A42" s="59">
        <v>43</v>
      </c>
      <c r="B42" s="58" t="s">
        <v>40</v>
      </c>
      <c r="C42" s="55">
        <v>54357</v>
      </c>
      <c r="D42" s="55">
        <v>55467</v>
      </c>
      <c r="E42" s="55">
        <v>55963</v>
      </c>
      <c r="F42" s="55"/>
      <c r="G42" s="55"/>
      <c r="H42" s="55"/>
      <c r="I42" s="63">
        <f t="shared" si="0"/>
        <v>2.9545412734330444E-2</v>
      </c>
      <c r="J42" s="56">
        <f t="shared" si="1"/>
        <v>1606</v>
      </c>
      <c r="K42" s="56">
        <f t="shared" si="2"/>
        <v>496</v>
      </c>
    </row>
    <row r="43" spans="1:11">
      <c r="A43" s="59">
        <v>45</v>
      </c>
      <c r="B43" s="58" t="s">
        <v>41</v>
      </c>
      <c r="C43" s="55">
        <v>57997</v>
      </c>
      <c r="D43" s="55">
        <v>63223</v>
      </c>
      <c r="E43" s="55">
        <v>63848</v>
      </c>
      <c r="F43" s="55"/>
      <c r="G43" s="55"/>
      <c r="H43" s="55"/>
      <c r="I43" s="63">
        <f t="shared" si="0"/>
        <v>0.10088452851009536</v>
      </c>
      <c r="J43" s="56">
        <f t="shared" si="1"/>
        <v>5851</v>
      </c>
      <c r="K43" s="56">
        <f t="shared" si="2"/>
        <v>625</v>
      </c>
    </row>
    <row r="44" spans="1:11">
      <c r="A44" s="59">
        <v>46</v>
      </c>
      <c r="B44" s="58" t="s">
        <v>42</v>
      </c>
      <c r="C44" s="55">
        <v>143117</v>
      </c>
      <c r="D44" s="55">
        <v>148389</v>
      </c>
      <c r="E44" s="55">
        <v>149478</v>
      </c>
      <c r="F44" s="55"/>
      <c r="G44" s="55"/>
      <c r="H44" s="55"/>
      <c r="I44" s="63">
        <f t="shared" si="0"/>
        <v>4.4446152448695819E-2</v>
      </c>
      <c r="J44" s="56">
        <f t="shared" si="1"/>
        <v>6361</v>
      </c>
      <c r="K44" s="56">
        <f t="shared" si="2"/>
        <v>1089</v>
      </c>
    </row>
    <row r="45" spans="1:11">
      <c r="A45" s="59">
        <v>47</v>
      </c>
      <c r="B45" s="58" t="s">
        <v>43</v>
      </c>
      <c r="C45" s="55">
        <v>326873</v>
      </c>
      <c r="D45" s="55">
        <v>337964</v>
      </c>
      <c r="E45" s="55">
        <v>339483</v>
      </c>
      <c r="F45" s="55"/>
      <c r="G45" s="55"/>
      <c r="H45" s="55"/>
      <c r="I45" s="63">
        <f t="shared" si="0"/>
        <v>3.8577673897813525E-2</v>
      </c>
      <c r="J45" s="56">
        <f t="shared" si="1"/>
        <v>12610</v>
      </c>
      <c r="K45" s="56">
        <f t="shared" si="2"/>
        <v>1519</v>
      </c>
    </row>
    <row r="46" spans="1:11">
      <c r="A46" s="59">
        <v>49</v>
      </c>
      <c r="B46" s="58" t="s">
        <v>44</v>
      </c>
      <c r="C46" s="55">
        <v>138362</v>
      </c>
      <c r="D46" s="55">
        <v>138862</v>
      </c>
      <c r="E46" s="55">
        <v>141670</v>
      </c>
      <c r="F46" s="55"/>
      <c r="G46" s="55"/>
      <c r="H46" s="55"/>
      <c r="I46" s="63">
        <f t="shared" si="0"/>
        <v>2.3908298521270292E-2</v>
      </c>
      <c r="J46" s="56">
        <f t="shared" si="1"/>
        <v>3308</v>
      </c>
      <c r="K46" s="56">
        <f t="shared" si="2"/>
        <v>2808</v>
      </c>
    </row>
    <row r="47" spans="1:11">
      <c r="A47" s="59">
        <v>50</v>
      </c>
      <c r="B47" s="58" t="s">
        <v>45</v>
      </c>
      <c r="C47" s="55">
        <v>3093</v>
      </c>
      <c r="D47" s="55">
        <v>3297</v>
      </c>
      <c r="E47" s="55">
        <v>3165</v>
      </c>
      <c r="F47" s="55"/>
      <c r="G47" s="55"/>
      <c r="H47" s="55"/>
      <c r="I47" s="63">
        <f t="shared" si="0"/>
        <v>2.3278370514064017E-2</v>
      </c>
      <c r="J47" s="56">
        <f t="shared" si="1"/>
        <v>72</v>
      </c>
      <c r="K47" s="56">
        <f t="shared" si="2"/>
        <v>-132</v>
      </c>
    </row>
    <row r="48" spans="1:11">
      <c r="A48" s="59">
        <v>51</v>
      </c>
      <c r="B48" s="58" t="s">
        <v>46</v>
      </c>
      <c r="C48" s="55">
        <v>301</v>
      </c>
      <c r="D48" s="55">
        <v>308</v>
      </c>
      <c r="E48" s="55">
        <v>311</v>
      </c>
      <c r="F48" s="55"/>
      <c r="G48" s="55"/>
      <c r="H48" s="55"/>
      <c r="I48" s="63">
        <f t="shared" si="0"/>
        <v>3.3222591362126248E-2</v>
      </c>
      <c r="J48" s="56">
        <f t="shared" si="1"/>
        <v>10</v>
      </c>
      <c r="K48" s="56">
        <f t="shared" si="2"/>
        <v>3</v>
      </c>
    </row>
    <row r="49" spans="1:11">
      <c r="A49" s="59">
        <v>52</v>
      </c>
      <c r="B49" s="58" t="s">
        <v>47</v>
      </c>
      <c r="C49" s="55">
        <v>18697</v>
      </c>
      <c r="D49" s="55">
        <v>18986</v>
      </c>
      <c r="E49" s="55">
        <v>19108</v>
      </c>
      <c r="F49" s="55"/>
      <c r="G49" s="55"/>
      <c r="H49" s="55"/>
      <c r="I49" s="63">
        <f t="shared" si="0"/>
        <v>2.1982136171578327E-2</v>
      </c>
      <c r="J49" s="56">
        <f t="shared" si="1"/>
        <v>411</v>
      </c>
      <c r="K49" s="56">
        <f t="shared" si="2"/>
        <v>122</v>
      </c>
    </row>
    <row r="50" spans="1:11">
      <c r="A50" s="59">
        <v>53</v>
      </c>
      <c r="B50" s="58" t="s">
        <v>48</v>
      </c>
      <c r="C50" s="55">
        <v>3177</v>
      </c>
      <c r="D50" s="55">
        <v>4273</v>
      </c>
      <c r="E50" s="55">
        <v>4451</v>
      </c>
      <c r="F50" s="55"/>
      <c r="G50" s="55"/>
      <c r="H50" s="55"/>
      <c r="I50" s="63">
        <f t="shared" si="0"/>
        <v>0.40100723953415174</v>
      </c>
      <c r="J50" s="56">
        <f t="shared" si="1"/>
        <v>1274</v>
      </c>
      <c r="K50" s="56">
        <f t="shared" si="2"/>
        <v>178</v>
      </c>
    </row>
    <row r="51" spans="1:11">
      <c r="A51" s="59">
        <v>55</v>
      </c>
      <c r="B51" s="58" t="s">
        <v>49</v>
      </c>
      <c r="C51" s="55">
        <v>19819</v>
      </c>
      <c r="D51" s="55">
        <v>20314</v>
      </c>
      <c r="E51" s="55">
        <v>19863</v>
      </c>
      <c r="F51" s="55"/>
      <c r="G51" s="55"/>
      <c r="H51" s="55"/>
      <c r="I51" s="63">
        <f t="shared" si="0"/>
        <v>2.2200918310711945E-3</v>
      </c>
      <c r="J51" s="56">
        <f t="shared" si="1"/>
        <v>44</v>
      </c>
      <c r="K51" s="56">
        <f t="shared" si="2"/>
        <v>-451</v>
      </c>
    </row>
    <row r="52" spans="1:11">
      <c r="A52" s="59">
        <v>56</v>
      </c>
      <c r="B52" s="58" t="s">
        <v>50</v>
      </c>
      <c r="C52" s="55">
        <v>126698</v>
      </c>
      <c r="D52" s="55">
        <v>123472</v>
      </c>
      <c r="E52" s="55">
        <v>123448</v>
      </c>
      <c r="F52" s="55"/>
      <c r="G52" s="55"/>
      <c r="H52" s="55"/>
      <c r="I52" s="63">
        <f t="shared" si="0"/>
        <v>-2.5651549353580955E-2</v>
      </c>
      <c r="J52" s="56">
        <f t="shared" si="1"/>
        <v>-3250</v>
      </c>
      <c r="K52" s="56">
        <f t="shared" si="2"/>
        <v>-24</v>
      </c>
    </row>
    <row r="53" spans="1:11">
      <c r="A53" s="59">
        <v>58</v>
      </c>
      <c r="B53" s="58" t="s">
        <v>51</v>
      </c>
      <c r="C53" s="55">
        <v>2751</v>
      </c>
      <c r="D53" s="55">
        <v>2775</v>
      </c>
      <c r="E53" s="55">
        <v>2807</v>
      </c>
      <c r="F53" s="55"/>
      <c r="G53" s="55"/>
      <c r="H53" s="55"/>
      <c r="I53" s="63">
        <f t="shared" si="0"/>
        <v>2.0356234096692113E-2</v>
      </c>
      <c r="J53" s="56">
        <f t="shared" si="1"/>
        <v>56</v>
      </c>
      <c r="K53" s="56">
        <f t="shared" si="2"/>
        <v>32</v>
      </c>
    </row>
    <row r="54" spans="1:11">
      <c r="A54" s="59">
        <v>59</v>
      </c>
      <c r="B54" s="58" t="s">
        <v>52</v>
      </c>
      <c r="C54" s="55">
        <v>2159</v>
      </c>
      <c r="D54" s="55">
        <v>2208</v>
      </c>
      <c r="E54" s="55">
        <v>2226</v>
      </c>
      <c r="F54" s="55"/>
      <c r="G54" s="55"/>
      <c r="H54" s="55"/>
      <c r="I54" s="63">
        <f t="shared" si="0"/>
        <v>3.1032885595182955E-2</v>
      </c>
      <c r="J54" s="56">
        <f t="shared" si="1"/>
        <v>67</v>
      </c>
      <c r="K54" s="56">
        <f t="shared" si="2"/>
        <v>18</v>
      </c>
    </row>
    <row r="55" spans="1:11">
      <c r="A55" s="59">
        <v>60</v>
      </c>
      <c r="B55" s="58" t="s">
        <v>53</v>
      </c>
      <c r="C55" s="55">
        <v>719</v>
      </c>
      <c r="D55" s="55">
        <v>701</v>
      </c>
      <c r="E55" s="55">
        <v>701</v>
      </c>
      <c r="F55" s="55"/>
      <c r="G55" s="55"/>
      <c r="H55" s="55"/>
      <c r="I55" s="63">
        <f t="shared" si="0"/>
        <v>-2.5034770514603615E-2</v>
      </c>
      <c r="J55" s="56">
        <f t="shared" si="1"/>
        <v>-18</v>
      </c>
      <c r="K55" s="56">
        <f t="shared" si="2"/>
        <v>0</v>
      </c>
    </row>
    <row r="56" spans="1:11">
      <c r="A56" s="59">
        <v>61</v>
      </c>
      <c r="B56" s="58" t="s">
        <v>54</v>
      </c>
      <c r="C56" s="55">
        <v>2997</v>
      </c>
      <c r="D56" s="55">
        <v>2966</v>
      </c>
      <c r="E56" s="55">
        <v>2977</v>
      </c>
      <c r="F56" s="55"/>
      <c r="G56" s="55"/>
      <c r="H56" s="55"/>
      <c r="I56" s="63">
        <f t="shared" si="0"/>
        <v>-6.6733400066733397E-3</v>
      </c>
      <c r="J56" s="56">
        <f t="shared" si="1"/>
        <v>-20</v>
      </c>
      <c r="K56" s="56">
        <f t="shared" si="2"/>
        <v>11</v>
      </c>
    </row>
    <row r="57" spans="1:11">
      <c r="A57" s="59">
        <v>62</v>
      </c>
      <c r="B57" s="58" t="s">
        <v>55</v>
      </c>
      <c r="C57" s="55">
        <v>10375</v>
      </c>
      <c r="D57" s="55">
        <v>11625</v>
      </c>
      <c r="E57" s="55">
        <v>11838</v>
      </c>
      <c r="F57" s="55"/>
      <c r="G57" s="55"/>
      <c r="H57" s="55"/>
      <c r="I57" s="63">
        <f t="shared" si="0"/>
        <v>0.14101204819277108</v>
      </c>
      <c r="J57" s="56">
        <f t="shared" si="1"/>
        <v>1463</v>
      </c>
      <c r="K57" s="56">
        <f t="shared" si="2"/>
        <v>213</v>
      </c>
    </row>
    <row r="58" spans="1:11">
      <c r="A58" s="59">
        <v>63</v>
      </c>
      <c r="B58" s="58" t="s">
        <v>56</v>
      </c>
      <c r="C58" s="55">
        <v>1851</v>
      </c>
      <c r="D58" s="55">
        <v>1829</v>
      </c>
      <c r="E58" s="55">
        <v>1811</v>
      </c>
      <c r="F58" s="55"/>
      <c r="G58" s="55"/>
      <c r="H58" s="55"/>
      <c r="I58" s="63">
        <f t="shared" si="0"/>
        <v>-2.1609940572663425E-2</v>
      </c>
      <c r="J58" s="56">
        <f t="shared" si="1"/>
        <v>-40</v>
      </c>
      <c r="K58" s="56">
        <f t="shared" si="2"/>
        <v>-18</v>
      </c>
    </row>
    <row r="59" spans="1:11">
      <c r="A59" s="59">
        <v>64</v>
      </c>
      <c r="B59" s="58" t="s">
        <v>57</v>
      </c>
      <c r="C59" s="55">
        <v>7071</v>
      </c>
      <c r="D59" s="55">
        <v>6982</v>
      </c>
      <c r="E59" s="55">
        <v>6979</v>
      </c>
      <c r="F59" s="55"/>
      <c r="G59" s="55"/>
      <c r="H59" s="55"/>
      <c r="I59" s="63">
        <f t="shared" si="0"/>
        <v>-1.3010889548861548E-2</v>
      </c>
      <c r="J59" s="56">
        <f t="shared" si="1"/>
        <v>-92</v>
      </c>
      <c r="K59" s="56">
        <f t="shared" si="2"/>
        <v>-3</v>
      </c>
    </row>
    <row r="60" spans="1:11">
      <c r="A60" s="59">
        <v>65</v>
      </c>
      <c r="B60" s="58" t="s">
        <v>58</v>
      </c>
      <c r="C60" s="55">
        <v>3531</v>
      </c>
      <c r="D60" s="55">
        <v>3464</v>
      </c>
      <c r="E60" s="55">
        <v>3477</v>
      </c>
      <c r="F60" s="55"/>
      <c r="G60" s="55"/>
      <c r="H60" s="55"/>
      <c r="I60" s="63">
        <f t="shared" si="0"/>
        <v>-1.5293118096856415E-2</v>
      </c>
      <c r="J60" s="56">
        <f t="shared" si="1"/>
        <v>-54</v>
      </c>
      <c r="K60" s="56">
        <f t="shared" si="2"/>
        <v>13</v>
      </c>
    </row>
    <row r="61" spans="1:11">
      <c r="A61" s="59">
        <v>66</v>
      </c>
      <c r="B61" s="58" t="s">
        <v>59</v>
      </c>
      <c r="C61" s="55">
        <v>12392</v>
      </c>
      <c r="D61" s="55">
        <v>12913</v>
      </c>
      <c r="E61" s="55">
        <v>13008</v>
      </c>
      <c r="F61" s="55"/>
      <c r="G61" s="55"/>
      <c r="H61" s="55"/>
      <c r="I61" s="63">
        <f t="shared" si="0"/>
        <v>4.9709489993544222E-2</v>
      </c>
      <c r="J61" s="56">
        <f t="shared" si="1"/>
        <v>616</v>
      </c>
      <c r="K61" s="56">
        <f t="shared" si="2"/>
        <v>95</v>
      </c>
    </row>
    <row r="62" spans="1:11">
      <c r="A62" s="59">
        <v>68</v>
      </c>
      <c r="B62" s="58" t="s">
        <v>60</v>
      </c>
      <c r="C62" s="55">
        <v>63334</v>
      </c>
      <c r="D62" s="55">
        <v>71200</v>
      </c>
      <c r="E62" s="55">
        <v>71468</v>
      </c>
      <c r="F62" s="55"/>
      <c r="G62" s="55"/>
      <c r="H62" s="55"/>
      <c r="I62" s="63">
        <f t="shared" si="0"/>
        <v>0.12843022705024157</v>
      </c>
      <c r="J62" s="56">
        <f t="shared" si="1"/>
        <v>8134</v>
      </c>
      <c r="K62" s="56">
        <f t="shared" si="2"/>
        <v>268</v>
      </c>
    </row>
    <row r="63" spans="1:11">
      <c r="A63" s="59">
        <v>69</v>
      </c>
      <c r="B63" s="58" t="s">
        <v>61</v>
      </c>
      <c r="C63" s="55">
        <v>51980</v>
      </c>
      <c r="D63" s="55">
        <v>53358</v>
      </c>
      <c r="E63" s="55">
        <v>53537</v>
      </c>
      <c r="F63" s="55"/>
      <c r="G63" s="55"/>
      <c r="H63" s="55"/>
      <c r="I63" s="63">
        <f t="shared" si="0"/>
        <v>2.9953828395536744E-2</v>
      </c>
      <c r="J63" s="56">
        <f t="shared" si="1"/>
        <v>1557</v>
      </c>
      <c r="K63" s="56">
        <f t="shared" si="2"/>
        <v>179</v>
      </c>
    </row>
    <row r="64" spans="1:11">
      <c r="A64" s="59">
        <v>70</v>
      </c>
      <c r="B64" s="58" t="s">
        <v>62</v>
      </c>
      <c r="C64" s="55">
        <v>19226</v>
      </c>
      <c r="D64" s="55">
        <v>18830</v>
      </c>
      <c r="E64" s="55">
        <v>18910</v>
      </c>
      <c r="F64" s="55"/>
      <c r="G64" s="55"/>
      <c r="H64" s="55"/>
      <c r="I64" s="63">
        <f t="shared" si="0"/>
        <v>-1.6436076146884426E-2</v>
      </c>
      <c r="J64" s="56">
        <f t="shared" si="1"/>
        <v>-316</v>
      </c>
      <c r="K64" s="56">
        <f t="shared" si="2"/>
        <v>80</v>
      </c>
    </row>
    <row r="65" spans="1:11">
      <c r="A65" s="59">
        <v>71</v>
      </c>
      <c r="B65" s="58" t="s">
        <v>63</v>
      </c>
      <c r="C65" s="55">
        <v>24407</v>
      </c>
      <c r="D65" s="55">
        <v>25367</v>
      </c>
      <c r="E65" s="55">
        <v>25718</v>
      </c>
      <c r="F65" s="55"/>
      <c r="G65" s="55"/>
      <c r="H65" s="55"/>
      <c r="I65" s="63">
        <f t="shared" si="0"/>
        <v>5.3714098414389316E-2</v>
      </c>
      <c r="J65" s="56">
        <f t="shared" si="1"/>
        <v>1311</v>
      </c>
      <c r="K65" s="56">
        <f t="shared" si="2"/>
        <v>351</v>
      </c>
    </row>
    <row r="66" spans="1:11">
      <c r="A66" s="59">
        <v>72</v>
      </c>
      <c r="B66" s="58" t="s">
        <v>64</v>
      </c>
      <c r="C66" s="55">
        <v>979</v>
      </c>
      <c r="D66" s="55">
        <v>1037</v>
      </c>
      <c r="E66" s="55">
        <v>1042</v>
      </c>
      <c r="F66" s="55"/>
      <c r="G66" s="55"/>
      <c r="H66" s="55"/>
      <c r="I66" s="63">
        <f t="shared" si="0"/>
        <v>6.4351378958120528E-2</v>
      </c>
      <c r="J66" s="56">
        <f t="shared" si="1"/>
        <v>63</v>
      </c>
      <c r="K66" s="56">
        <f t="shared" si="2"/>
        <v>5</v>
      </c>
    </row>
    <row r="67" spans="1:11">
      <c r="A67" s="59">
        <v>73</v>
      </c>
      <c r="B67" s="58" t="s">
        <v>65</v>
      </c>
      <c r="C67" s="55">
        <v>7194</v>
      </c>
      <c r="D67" s="55">
        <v>7136</v>
      </c>
      <c r="E67" s="55">
        <v>7178</v>
      </c>
      <c r="F67" s="55"/>
      <c r="G67" s="55"/>
      <c r="H67" s="55"/>
      <c r="I67" s="63">
        <f t="shared" si="0"/>
        <v>-2.2240756185710315E-3</v>
      </c>
      <c r="J67" s="56">
        <f t="shared" si="1"/>
        <v>-16</v>
      </c>
      <c r="K67" s="56">
        <f t="shared" si="2"/>
        <v>42</v>
      </c>
    </row>
    <row r="68" spans="1:11">
      <c r="A68" s="59">
        <v>74</v>
      </c>
      <c r="B68" s="58" t="s">
        <v>66</v>
      </c>
      <c r="C68" s="55">
        <v>9187</v>
      </c>
      <c r="D68" s="55">
        <v>9126</v>
      </c>
      <c r="E68" s="55">
        <v>9130</v>
      </c>
      <c r="F68" s="55"/>
      <c r="G68" s="55"/>
      <c r="H68" s="55"/>
      <c r="I68" s="63">
        <f t="shared" ref="I68:I92" si="3">(E68-C68)/C68</f>
        <v>-6.2044192881245235E-3</v>
      </c>
      <c r="J68" s="56">
        <f t="shared" ref="J68:J92" si="4">E68-C68</f>
        <v>-57</v>
      </c>
      <c r="K68" s="56">
        <f t="shared" ref="K68:K92" si="5">E68-D68</f>
        <v>4</v>
      </c>
    </row>
    <row r="69" spans="1:11">
      <c r="A69" s="59">
        <v>75</v>
      </c>
      <c r="B69" s="58" t="s">
        <v>67</v>
      </c>
      <c r="C69" s="55">
        <v>2927</v>
      </c>
      <c r="D69" s="55">
        <v>3171</v>
      </c>
      <c r="E69" s="55">
        <v>3206</v>
      </c>
      <c r="F69" s="55"/>
      <c r="G69" s="55"/>
      <c r="H69" s="55"/>
      <c r="I69" s="63">
        <f t="shared" si="3"/>
        <v>9.5319439699350875E-2</v>
      </c>
      <c r="J69" s="56">
        <f t="shared" si="4"/>
        <v>279</v>
      </c>
      <c r="K69" s="56">
        <f t="shared" si="5"/>
        <v>35</v>
      </c>
    </row>
    <row r="70" spans="1:11">
      <c r="A70" s="59">
        <v>77</v>
      </c>
      <c r="B70" s="58" t="s">
        <v>68</v>
      </c>
      <c r="C70" s="55">
        <v>5755</v>
      </c>
      <c r="D70" s="55">
        <v>6091</v>
      </c>
      <c r="E70" s="55">
        <v>6149</v>
      </c>
      <c r="F70" s="55"/>
      <c r="G70" s="55"/>
      <c r="H70" s="55"/>
      <c r="I70" s="63">
        <f t="shared" si="3"/>
        <v>6.8462206776715898E-2</v>
      </c>
      <c r="J70" s="56">
        <f t="shared" si="4"/>
        <v>394</v>
      </c>
      <c r="K70" s="56">
        <f t="shared" si="5"/>
        <v>58</v>
      </c>
    </row>
    <row r="71" spans="1:11">
      <c r="A71" s="59">
        <v>78</v>
      </c>
      <c r="B71" s="58" t="s">
        <v>69</v>
      </c>
      <c r="C71" s="55">
        <v>2185</v>
      </c>
      <c r="D71" s="55">
        <v>2129</v>
      </c>
      <c r="E71" s="55">
        <v>2154</v>
      </c>
      <c r="F71" s="55"/>
      <c r="G71" s="55"/>
      <c r="H71" s="55"/>
      <c r="I71" s="63">
        <f t="shared" si="3"/>
        <v>-1.4187643020594966E-2</v>
      </c>
      <c r="J71" s="56">
        <f t="shared" si="4"/>
        <v>-31</v>
      </c>
      <c r="K71" s="56">
        <f t="shared" si="5"/>
        <v>25</v>
      </c>
    </row>
    <row r="72" spans="1:11">
      <c r="A72" s="59">
        <v>79</v>
      </c>
      <c r="B72" s="58" t="s">
        <v>70</v>
      </c>
      <c r="C72" s="55">
        <v>9026</v>
      </c>
      <c r="D72" s="55">
        <v>8812</v>
      </c>
      <c r="E72" s="55">
        <v>8805</v>
      </c>
      <c r="F72" s="55"/>
      <c r="G72" s="55"/>
      <c r="H72" s="55"/>
      <c r="I72" s="63">
        <f t="shared" si="3"/>
        <v>-2.4484821626412585E-2</v>
      </c>
      <c r="J72" s="56">
        <f t="shared" si="4"/>
        <v>-221</v>
      </c>
      <c r="K72" s="56">
        <f t="shared" si="5"/>
        <v>-7</v>
      </c>
    </row>
    <row r="73" spans="1:11">
      <c r="A73" s="59">
        <v>80</v>
      </c>
      <c r="B73" s="58" t="s">
        <v>71</v>
      </c>
      <c r="C73" s="55">
        <v>22601</v>
      </c>
      <c r="D73" s="55">
        <v>21512</v>
      </c>
      <c r="E73" s="55">
        <v>21478</v>
      </c>
      <c r="F73" s="55"/>
      <c r="G73" s="55"/>
      <c r="H73" s="55"/>
      <c r="I73" s="63">
        <f t="shared" si="3"/>
        <v>-4.9688066899694704E-2</v>
      </c>
      <c r="J73" s="56">
        <f t="shared" si="4"/>
        <v>-1123</v>
      </c>
      <c r="K73" s="56">
        <f t="shared" si="5"/>
        <v>-34</v>
      </c>
    </row>
    <row r="74" spans="1:11">
      <c r="A74" s="59">
        <v>81</v>
      </c>
      <c r="B74" s="58" t="s">
        <v>72</v>
      </c>
      <c r="C74" s="55">
        <v>44734</v>
      </c>
      <c r="D74" s="55">
        <v>37528</v>
      </c>
      <c r="E74" s="55">
        <v>37595</v>
      </c>
      <c r="F74" s="55"/>
      <c r="G74" s="55"/>
      <c r="H74" s="55"/>
      <c r="I74" s="63">
        <f t="shared" si="3"/>
        <v>-0.15958778557696607</v>
      </c>
      <c r="J74" s="56">
        <f t="shared" si="4"/>
        <v>-7139</v>
      </c>
      <c r="K74" s="56">
        <f t="shared" si="5"/>
        <v>67</v>
      </c>
    </row>
    <row r="75" spans="1:11">
      <c r="A75" s="59">
        <v>82</v>
      </c>
      <c r="B75" s="58" t="s">
        <v>73</v>
      </c>
      <c r="C75" s="55">
        <v>45833</v>
      </c>
      <c r="D75" s="55">
        <v>44685</v>
      </c>
      <c r="E75" s="55">
        <v>45307</v>
      </c>
      <c r="F75" s="55"/>
      <c r="G75" s="55"/>
      <c r="H75" s="55"/>
      <c r="I75" s="63">
        <f t="shared" si="3"/>
        <v>-1.1476447101433465E-2</v>
      </c>
      <c r="J75" s="56">
        <f t="shared" si="4"/>
        <v>-526</v>
      </c>
      <c r="K75" s="56">
        <f t="shared" si="5"/>
        <v>622</v>
      </c>
    </row>
    <row r="76" spans="1:11">
      <c r="A76" s="59">
        <v>84</v>
      </c>
      <c r="B76" s="58" t="s">
        <v>74</v>
      </c>
      <c r="C76" s="55">
        <v>4536</v>
      </c>
      <c r="D76" s="55">
        <v>4966</v>
      </c>
      <c r="E76" s="55">
        <v>5201</v>
      </c>
      <c r="F76" s="55"/>
      <c r="G76" s="55"/>
      <c r="H76" s="55"/>
      <c r="I76" s="63">
        <f t="shared" si="3"/>
        <v>0.14660493827160495</v>
      </c>
      <c r="J76" s="56">
        <f t="shared" si="4"/>
        <v>665</v>
      </c>
      <c r="K76" s="56">
        <f t="shared" si="5"/>
        <v>235</v>
      </c>
    </row>
    <row r="77" spans="1:11">
      <c r="A77" s="59">
        <v>85</v>
      </c>
      <c r="B77" s="58" t="s">
        <v>75</v>
      </c>
      <c r="C77" s="55">
        <v>37619</v>
      </c>
      <c r="D77" s="55">
        <v>33868</v>
      </c>
      <c r="E77" s="55">
        <v>37439</v>
      </c>
      <c r="F77" s="55"/>
      <c r="G77" s="55"/>
      <c r="H77" s="55"/>
      <c r="I77" s="63">
        <f t="shared" si="3"/>
        <v>-4.7848161833116245E-3</v>
      </c>
      <c r="J77" s="56">
        <f t="shared" si="4"/>
        <v>-180</v>
      </c>
      <c r="K77" s="56">
        <f t="shared" si="5"/>
        <v>3571</v>
      </c>
    </row>
    <row r="78" spans="1:11">
      <c r="A78" s="59">
        <v>86</v>
      </c>
      <c r="B78" s="58" t="s">
        <v>76</v>
      </c>
      <c r="C78" s="55">
        <v>28137</v>
      </c>
      <c r="D78" s="55">
        <v>31332</v>
      </c>
      <c r="E78" s="55">
        <v>31903</v>
      </c>
      <c r="F78" s="55"/>
      <c r="G78" s="55"/>
      <c r="H78" s="55"/>
      <c r="I78" s="63">
        <f t="shared" si="3"/>
        <v>0.13384511497316701</v>
      </c>
      <c r="J78" s="56">
        <f t="shared" si="4"/>
        <v>3766</v>
      </c>
      <c r="K78" s="56">
        <f t="shared" si="5"/>
        <v>571</v>
      </c>
    </row>
    <row r="79" spans="1:11">
      <c r="A79" s="59">
        <v>87</v>
      </c>
      <c r="B79" s="58" t="s">
        <v>77</v>
      </c>
      <c r="C79" s="55">
        <v>1665</v>
      </c>
      <c r="D79" s="55">
        <v>2301</v>
      </c>
      <c r="E79" s="55">
        <v>2465</v>
      </c>
      <c r="F79" s="55"/>
      <c r="G79" s="55"/>
      <c r="H79" s="55"/>
      <c r="I79" s="63">
        <f t="shared" si="3"/>
        <v>0.48048048048048048</v>
      </c>
      <c r="J79" s="56">
        <f t="shared" si="4"/>
        <v>800</v>
      </c>
      <c r="K79" s="56">
        <f t="shared" si="5"/>
        <v>164</v>
      </c>
    </row>
    <row r="80" spans="1:11">
      <c r="A80" s="59">
        <v>88</v>
      </c>
      <c r="B80" s="58" t="s">
        <v>78</v>
      </c>
      <c r="C80" s="55">
        <v>5390</v>
      </c>
      <c r="D80" s="55">
        <v>5589</v>
      </c>
      <c r="E80" s="55">
        <v>5823</v>
      </c>
      <c r="F80" s="55"/>
      <c r="G80" s="55"/>
      <c r="H80" s="55"/>
      <c r="I80" s="63">
        <f t="shared" si="3"/>
        <v>8.0333951762523198E-2</v>
      </c>
      <c r="J80" s="56">
        <f t="shared" si="4"/>
        <v>433</v>
      </c>
      <c r="K80" s="56">
        <f t="shared" si="5"/>
        <v>234</v>
      </c>
    </row>
    <row r="81" spans="1:11">
      <c r="A81" s="59">
        <v>90</v>
      </c>
      <c r="B81" s="58" t="s">
        <v>79</v>
      </c>
      <c r="C81" s="55">
        <v>1470</v>
      </c>
      <c r="D81" s="55">
        <v>1462</v>
      </c>
      <c r="E81" s="55">
        <v>1486</v>
      </c>
      <c r="F81" s="55"/>
      <c r="G81" s="55"/>
      <c r="H81" s="55"/>
      <c r="I81" s="63">
        <f t="shared" si="3"/>
        <v>1.0884353741496598E-2</v>
      </c>
      <c r="J81" s="56">
        <f t="shared" si="4"/>
        <v>16</v>
      </c>
      <c r="K81" s="56">
        <f t="shared" si="5"/>
        <v>24</v>
      </c>
    </row>
    <row r="82" spans="1:11">
      <c r="A82" s="59">
        <v>91</v>
      </c>
      <c r="B82" s="58" t="s">
        <v>80</v>
      </c>
      <c r="C82" s="55">
        <v>564</v>
      </c>
      <c r="D82" s="55">
        <v>922</v>
      </c>
      <c r="E82" s="55">
        <v>979</v>
      </c>
      <c r="F82" s="55"/>
      <c r="G82" s="55"/>
      <c r="H82" s="55"/>
      <c r="I82" s="63">
        <f t="shared" si="3"/>
        <v>0.73581560283687941</v>
      </c>
      <c r="J82" s="56">
        <f t="shared" si="4"/>
        <v>415</v>
      </c>
      <c r="K82" s="56">
        <f t="shared" si="5"/>
        <v>57</v>
      </c>
    </row>
    <row r="83" spans="1:11">
      <c r="A83" s="59">
        <v>92</v>
      </c>
      <c r="B83" s="58" t="s">
        <v>81</v>
      </c>
      <c r="C83" s="55">
        <v>2854</v>
      </c>
      <c r="D83" s="55">
        <v>2543</v>
      </c>
      <c r="E83" s="55">
        <v>2549</v>
      </c>
      <c r="F83" s="55"/>
      <c r="G83" s="55"/>
      <c r="H83" s="55"/>
      <c r="I83" s="63">
        <f t="shared" si="3"/>
        <v>-0.10686755430974071</v>
      </c>
      <c r="J83" s="56">
        <f t="shared" si="4"/>
        <v>-305</v>
      </c>
      <c r="K83" s="56">
        <f t="shared" si="5"/>
        <v>6</v>
      </c>
    </row>
    <row r="84" spans="1:11">
      <c r="A84" s="59">
        <v>93</v>
      </c>
      <c r="B84" s="58" t="s">
        <v>82</v>
      </c>
      <c r="C84" s="55">
        <v>9405</v>
      </c>
      <c r="D84" s="55">
        <v>9448</v>
      </c>
      <c r="E84" s="55">
        <v>9359</v>
      </c>
      <c r="F84" s="55"/>
      <c r="G84" s="55"/>
      <c r="H84" s="55"/>
      <c r="I84" s="63">
        <f t="shared" si="3"/>
        <v>-4.8910154173312072E-3</v>
      </c>
      <c r="J84" s="56">
        <f t="shared" si="4"/>
        <v>-46</v>
      </c>
      <c r="K84" s="56">
        <f t="shared" si="5"/>
        <v>-89</v>
      </c>
    </row>
    <row r="85" spans="1:11">
      <c r="A85" s="59">
        <v>94</v>
      </c>
      <c r="B85" s="58" t="s">
        <v>83</v>
      </c>
      <c r="C85" s="55">
        <v>11668</v>
      </c>
      <c r="D85" s="55">
        <v>11314</v>
      </c>
      <c r="E85" s="55">
        <v>11493</v>
      </c>
      <c r="F85" s="55"/>
      <c r="G85" s="55"/>
      <c r="H85" s="55"/>
      <c r="I85" s="63">
        <f t="shared" si="3"/>
        <v>-1.4998285910181694E-2</v>
      </c>
      <c r="J85" s="56">
        <f t="shared" si="4"/>
        <v>-175</v>
      </c>
      <c r="K85" s="56">
        <f t="shared" si="5"/>
        <v>179</v>
      </c>
    </row>
    <row r="86" spans="1:11">
      <c r="A86" s="59">
        <v>95</v>
      </c>
      <c r="B86" s="58" t="s">
        <v>84</v>
      </c>
      <c r="C86" s="55">
        <v>11787</v>
      </c>
      <c r="D86" s="55">
        <v>12092</v>
      </c>
      <c r="E86" s="55">
        <v>12165</v>
      </c>
      <c r="F86" s="55"/>
      <c r="G86" s="55"/>
      <c r="H86" s="55"/>
      <c r="I86" s="63">
        <f t="shared" si="3"/>
        <v>3.2069228811402395E-2</v>
      </c>
      <c r="J86" s="56">
        <f t="shared" si="4"/>
        <v>378</v>
      </c>
      <c r="K86" s="56">
        <f t="shared" si="5"/>
        <v>73</v>
      </c>
    </row>
    <row r="87" spans="1:11">
      <c r="A87" s="59">
        <v>96</v>
      </c>
      <c r="B87" s="58" t="s">
        <v>85</v>
      </c>
      <c r="C87" s="55">
        <v>34498</v>
      </c>
      <c r="D87" s="55">
        <v>34793</v>
      </c>
      <c r="E87" s="55">
        <v>34934</v>
      </c>
      <c r="F87" s="55"/>
      <c r="G87" s="55"/>
      <c r="H87" s="55"/>
      <c r="I87" s="63">
        <f t="shared" si="3"/>
        <v>1.2638413821091078E-2</v>
      </c>
      <c r="J87" s="56">
        <f t="shared" si="4"/>
        <v>436</v>
      </c>
      <c r="K87" s="56">
        <f t="shared" si="5"/>
        <v>141</v>
      </c>
    </row>
    <row r="88" spans="1:11">
      <c r="A88" s="59">
        <v>97</v>
      </c>
      <c r="B88" s="58" t="s">
        <v>86</v>
      </c>
      <c r="C88" s="55">
        <v>9913</v>
      </c>
      <c r="D88" s="55">
        <v>4394</v>
      </c>
      <c r="E88" s="55">
        <v>4295</v>
      </c>
      <c r="F88" s="55"/>
      <c r="G88" s="55"/>
      <c r="H88" s="55"/>
      <c r="I88" s="63">
        <f t="shared" si="3"/>
        <v>-0.56673055583577125</v>
      </c>
      <c r="J88" s="56">
        <f t="shared" si="4"/>
        <v>-5618</v>
      </c>
      <c r="K88" s="56">
        <f t="shared" si="5"/>
        <v>-99</v>
      </c>
    </row>
    <row r="89" spans="1:11">
      <c r="A89" s="59">
        <v>98</v>
      </c>
      <c r="B89" s="58" t="s">
        <v>87</v>
      </c>
      <c r="C89" s="55">
        <v>352</v>
      </c>
      <c r="D89" s="55">
        <v>255</v>
      </c>
      <c r="E89" s="55">
        <v>253</v>
      </c>
      <c r="F89" s="55"/>
      <c r="G89" s="55"/>
      <c r="H89" s="55"/>
      <c r="I89" s="63">
        <f t="shared" si="3"/>
        <v>-0.28125</v>
      </c>
      <c r="J89" s="56">
        <f t="shared" si="4"/>
        <v>-99</v>
      </c>
      <c r="K89" s="56">
        <f t="shared" si="5"/>
        <v>-2</v>
      </c>
    </row>
    <row r="90" spans="1:11">
      <c r="A90" s="59">
        <v>99</v>
      </c>
      <c r="B90" s="58" t="s">
        <v>88</v>
      </c>
      <c r="C90" s="55">
        <v>444</v>
      </c>
      <c r="D90" s="55">
        <v>445</v>
      </c>
      <c r="E90" s="55">
        <v>445</v>
      </c>
      <c r="F90" s="55"/>
      <c r="G90" s="55"/>
      <c r="H90" s="55"/>
      <c r="I90" s="63">
        <f t="shared" si="3"/>
        <v>2.2522522522522522E-3</v>
      </c>
      <c r="J90" s="56">
        <f t="shared" si="4"/>
        <v>1</v>
      </c>
      <c r="K90" s="56">
        <f t="shared" si="5"/>
        <v>0</v>
      </c>
    </row>
    <row r="91" spans="1:11" s="128" customFormat="1">
      <c r="A91" s="59"/>
      <c r="B91" s="58" t="s">
        <v>277</v>
      </c>
      <c r="C91" s="55">
        <v>46871</v>
      </c>
      <c r="D91" s="55">
        <v>58997</v>
      </c>
      <c r="E91" s="55">
        <v>60454</v>
      </c>
      <c r="F91" s="55"/>
      <c r="G91" s="55"/>
      <c r="H91" s="55"/>
      <c r="I91" s="63">
        <f>(E91-C91)/C91</f>
        <v>0.28979539587378123</v>
      </c>
      <c r="J91" s="56">
        <f>E91-C91</f>
        <v>13583</v>
      </c>
      <c r="K91" s="56">
        <f>E91-D91</f>
        <v>1457</v>
      </c>
    </row>
    <row r="92" spans="1:11" s="88" customFormat="1" ht="14.4" customHeight="1">
      <c r="A92" s="156" t="s">
        <v>89</v>
      </c>
      <c r="B92" s="156"/>
      <c r="C92" s="90">
        <v>1872434</v>
      </c>
      <c r="D92" s="90">
        <v>1924386</v>
      </c>
      <c r="E92" s="90">
        <v>1944523</v>
      </c>
      <c r="F92" s="90"/>
      <c r="G92" s="90"/>
      <c r="H92" s="90"/>
      <c r="I92" s="85">
        <f t="shared" si="3"/>
        <v>3.8500155412687441E-2</v>
      </c>
      <c r="J92" s="91">
        <f t="shared" si="4"/>
        <v>72089</v>
      </c>
      <c r="K92" s="91">
        <f t="shared" si="5"/>
        <v>20137</v>
      </c>
    </row>
    <row r="93" spans="1:11">
      <c r="A93" s="4"/>
      <c r="B93" s="4"/>
    </row>
    <row r="94" spans="1:11">
      <c r="E94" s="132"/>
      <c r="F94" s="132"/>
    </row>
    <row r="95" spans="1:11">
      <c r="E95" s="132"/>
      <c r="F95" s="132"/>
    </row>
    <row r="97" spans="3:8">
      <c r="C97" s="136"/>
      <c r="D97" s="136"/>
      <c r="E97" s="136"/>
      <c r="F97" s="136"/>
      <c r="G97" s="136"/>
      <c r="H97" s="136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zoomScale="80" zoomScaleNormal="80" workbookViewId="0">
      <selection activeCell="N2" sqref="N2"/>
    </sheetView>
  </sheetViews>
  <sheetFormatPr defaultRowHeight="14.4"/>
  <cols>
    <col min="2" max="2" width="19.109375" customWidth="1"/>
    <col min="3" max="3" width="13.109375" style="125" customWidth="1"/>
    <col min="4" max="4" width="13.109375" style="124" customWidth="1"/>
    <col min="5" max="5" width="13.109375" style="126" customWidth="1"/>
    <col min="6" max="8" width="13.109375" style="128" customWidth="1"/>
    <col min="9" max="9" width="34.88671875" customWidth="1"/>
    <col min="10" max="10" width="34.5546875" customWidth="1"/>
    <col min="11" max="11" width="31" customWidth="1"/>
  </cols>
  <sheetData>
    <row r="1" spans="1:11" s="128" customFormat="1" ht="15" thickBot="1">
      <c r="C1" s="151" t="s">
        <v>274</v>
      </c>
      <c r="D1" s="151"/>
      <c r="E1" s="152"/>
      <c r="F1" s="153" t="s">
        <v>273</v>
      </c>
      <c r="G1" s="151"/>
      <c r="H1" s="152"/>
    </row>
    <row r="2" spans="1:11" ht="43.5" customHeight="1">
      <c r="A2" s="65" t="s">
        <v>91</v>
      </c>
      <c r="B2" s="65" t="s">
        <v>174</v>
      </c>
      <c r="C2" s="66">
        <v>43739</v>
      </c>
      <c r="D2" s="66">
        <v>44075</v>
      </c>
      <c r="E2" s="66">
        <v>44105</v>
      </c>
      <c r="F2" s="66">
        <v>43739</v>
      </c>
      <c r="G2" s="66">
        <v>44075</v>
      </c>
      <c r="H2" s="66">
        <v>44105</v>
      </c>
      <c r="I2" s="65" t="s">
        <v>331</v>
      </c>
      <c r="J2" s="65" t="s">
        <v>332</v>
      </c>
      <c r="K2" s="1" t="s">
        <v>333</v>
      </c>
    </row>
    <row r="3" spans="1:11">
      <c r="A3" s="48">
        <v>1</v>
      </c>
      <c r="B3" s="62" t="s">
        <v>92</v>
      </c>
      <c r="C3" s="18">
        <v>237343</v>
      </c>
      <c r="D3" s="18">
        <v>247986</v>
      </c>
      <c r="E3" s="18">
        <v>253313</v>
      </c>
      <c r="F3" s="18"/>
      <c r="G3" s="18"/>
      <c r="H3" s="18"/>
      <c r="I3" s="63">
        <f>(E3-C3)/C3</f>
        <v>6.7286585237399041E-2</v>
      </c>
      <c r="J3" s="18">
        <f>E3-C3</f>
        <v>15970</v>
      </c>
      <c r="K3" s="18">
        <f>E3-D3</f>
        <v>5327</v>
      </c>
    </row>
    <row r="4" spans="1:11">
      <c r="A4" s="48">
        <v>2</v>
      </c>
      <c r="B4" s="62" t="s">
        <v>93</v>
      </c>
      <c r="C4" s="18">
        <v>49876</v>
      </c>
      <c r="D4" s="18">
        <v>49363</v>
      </c>
      <c r="E4" s="18">
        <v>52804</v>
      </c>
      <c r="F4" s="18"/>
      <c r="G4" s="18"/>
      <c r="H4" s="18"/>
      <c r="I4" s="63">
        <f t="shared" ref="I4:I67" si="0">(E4-C4)/C4</f>
        <v>5.870558986285989E-2</v>
      </c>
      <c r="J4" s="18">
        <f t="shared" ref="J4:J67" si="1">E4-C4</f>
        <v>2928</v>
      </c>
      <c r="K4" s="18">
        <f t="shared" ref="K4:K67" si="2">E4-D4</f>
        <v>3441</v>
      </c>
    </row>
    <row r="5" spans="1:11">
      <c r="A5" s="48">
        <v>3</v>
      </c>
      <c r="B5" s="62" t="s">
        <v>94</v>
      </c>
      <c r="C5" s="18">
        <v>81832</v>
      </c>
      <c r="D5" s="18">
        <v>84515</v>
      </c>
      <c r="E5" s="18">
        <v>86765</v>
      </c>
      <c r="F5" s="18"/>
      <c r="G5" s="18"/>
      <c r="H5" s="18"/>
      <c r="I5" s="63">
        <f t="shared" si="0"/>
        <v>6.0282041255254666E-2</v>
      </c>
      <c r="J5" s="18">
        <f t="shared" si="1"/>
        <v>4933</v>
      </c>
      <c r="K5" s="18">
        <f t="shared" si="2"/>
        <v>2250</v>
      </c>
    </row>
    <row r="6" spans="1:11">
      <c r="A6" s="48">
        <v>4</v>
      </c>
      <c r="B6" s="62" t="s">
        <v>95</v>
      </c>
      <c r="C6" s="18">
        <v>24246</v>
      </c>
      <c r="D6" s="18">
        <v>24602</v>
      </c>
      <c r="E6" s="18">
        <v>27446</v>
      </c>
      <c r="F6" s="18"/>
      <c r="G6" s="18"/>
      <c r="H6" s="18"/>
      <c r="I6" s="63">
        <f t="shared" si="0"/>
        <v>0.13198053287140146</v>
      </c>
      <c r="J6" s="18">
        <f t="shared" si="1"/>
        <v>3200</v>
      </c>
      <c r="K6" s="18">
        <f t="shared" si="2"/>
        <v>2844</v>
      </c>
    </row>
    <row r="7" spans="1:11">
      <c r="A7" s="48">
        <v>5</v>
      </c>
      <c r="B7" s="62" t="s">
        <v>96</v>
      </c>
      <c r="C7" s="18">
        <v>34412</v>
      </c>
      <c r="D7" s="18">
        <v>35505</v>
      </c>
      <c r="E7" s="18">
        <v>37075</v>
      </c>
      <c r="F7" s="18"/>
      <c r="G7" s="18"/>
      <c r="H7" s="18"/>
      <c r="I7" s="63">
        <f t="shared" si="0"/>
        <v>7.7385795652679293E-2</v>
      </c>
      <c r="J7" s="18">
        <f t="shared" si="1"/>
        <v>2663</v>
      </c>
      <c r="K7" s="18">
        <f t="shared" si="2"/>
        <v>1570</v>
      </c>
    </row>
    <row r="8" spans="1:11">
      <c r="A8" s="48">
        <v>6</v>
      </c>
      <c r="B8" s="62" t="s">
        <v>97</v>
      </c>
      <c r="C8" s="18">
        <v>880827</v>
      </c>
      <c r="D8" s="18">
        <v>892908</v>
      </c>
      <c r="E8" s="18">
        <v>905294</v>
      </c>
      <c r="F8" s="18"/>
      <c r="G8" s="18"/>
      <c r="H8" s="18"/>
      <c r="I8" s="63">
        <f t="shared" si="0"/>
        <v>2.7777304737479663E-2</v>
      </c>
      <c r="J8" s="18">
        <f t="shared" si="1"/>
        <v>24467</v>
      </c>
      <c r="K8" s="18">
        <f t="shared" si="2"/>
        <v>12386</v>
      </c>
    </row>
    <row r="9" spans="1:11">
      <c r="A9" s="48">
        <v>7</v>
      </c>
      <c r="B9" s="62" t="s">
        <v>98</v>
      </c>
      <c r="C9" s="18">
        <v>456814</v>
      </c>
      <c r="D9" s="18">
        <v>449611</v>
      </c>
      <c r="E9" s="18">
        <v>452849</v>
      </c>
      <c r="F9" s="18"/>
      <c r="G9" s="18"/>
      <c r="H9" s="18"/>
      <c r="I9" s="63">
        <f t="shared" si="0"/>
        <v>-8.6796814458401008E-3</v>
      </c>
      <c r="J9" s="18">
        <f t="shared" si="1"/>
        <v>-3965</v>
      </c>
      <c r="K9" s="18">
        <f t="shared" si="2"/>
        <v>3238</v>
      </c>
    </row>
    <row r="10" spans="1:11">
      <c r="A10" s="48">
        <v>8</v>
      </c>
      <c r="B10" s="62" t="s">
        <v>99</v>
      </c>
      <c r="C10" s="18">
        <v>22808</v>
      </c>
      <c r="D10" s="18">
        <v>23253</v>
      </c>
      <c r="E10" s="18">
        <v>24593</v>
      </c>
      <c r="F10" s="18"/>
      <c r="G10" s="18"/>
      <c r="H10" s="18"/>
      <c r="I10" s="63">
        <f t="shared" si="0"/>
        <v>7.8262013328656607E-2</v>
      </c>
      <c r="J10" s="18">
        <f t="shared" si="1"/>
        <v>1785</v>
      </c>
      <c r="K10" s="18">
        <f t="shared" si="2"/>
        <v>1340</v>
      </c>
    </row>
    <row r="11" spans="1:11">
      <c r="A11" s="48">
        <v>9</v>
      </c>
      <c r="B11" s="62" t="s">
        <v>100</v>
      </c>
      <c r="C11" s="18">
        <v>139330</v>
      </c>
      <c r="D11" s="18">
        <v>142228</v>
      </c>
      <c r="E11" s="18">
        <v>144211</v>
      </c>
      <c r="F11" s="18"/>
      <c r="G11" s="18"/>
      <c r="H11" s="18"/>
      <c r="I11" s="63">
        <f t="shared" si="0"/>
        <v>3.5031938563123519E-2</v>
      </c>
      <c r="J11" s="18">
        <f t="shared" si="1"/>
        <v>4881</v>
      </c>
      <c r="K11" s="18">
        <f t="shared" si="2"/>
        <v>1983</v>
      </c>
    </row>
    <row r="12" spans="1:11">
      <c r="A12" s="48">
        <v>10</v>
      </c>
      <c r="B12" s="62" t="s">
        <v>101</v>
      </c>
      <c r="C12" s="18">
        <v>149423</v>
      </c>
      <c r="D12" s="18">
        <v>161831</v>
      </c>
      <c r="E12" s="18">
        <v>162945</v>
      </c>
      <c r="F12" s="18"/>
      <c r="G12" s="18"/>
      <c r="H12" s="18"/>
      <c r="I12" s="63">
        <f t="shared" si="0"/>
        <v>9.0494769881477422E-2</v>
      </c>
      <c r="J12" s="18">
        <f t="shared" si="1"/>
        <v>13522</v>
      </c>
      <c r="K12" s="18">
        <f t="shared" si="2"/>
        <v>1114</v>
      </c>
    </row>
    <row r="13" spans="1:11">
      <c r="A13" s="48">
        <v>11</v>
      </c>
      <c r="B13" s="62" t="s">
        <v>102</v>
      </c>
      <c r="C13" s="18">
        <v>29631</v>
      </c>
      <c r="D13" s="18">
        <v>30770</v>
      </c>
      <c r="E13" s="18">
        <v>32586</v>
      </c>
      <c r="F13" s="18"/>
      <c r="G13" s="18"/>
      <c r="H13" s="18"/>
      <c r="I13" s="63">
        <f t="shared" si="0"/>
        <v>9.9726637643009014E-2</v>
      </c>
      <c r="J13" s="18">
        <f t="shared" si="1"/>
        <v>2955</v>
      </c>
      <c r="K13" s="18">
        <f t="shared" si="2"/>
        <v>1816</v>
      </c>
    </row>
    <row r="14" spans="1:11">
      <c r="A14" s="48">
        <v>12</v>
      </c>
      <c r="B14" s="62" t="s">
        <v>103</v>
      </c>
      <c r="C14" s="18">
        <v>22433</v>
      </c>
      <c r="D14" s="18">
        <v>24304</v>
      </c>
      <c r="E14" s="18">
        <v>26971</v>
      </c>
      <c r="F14" s="18"/>
      <c r="G14" s="18"/>
      <c r="H14" s="18"/>
      <c r="I14" s="63">
        <f t="shared" si="0"/>
        <v>0.20229126732938083</v>
      </c>
      <c r="J14" s="18">
        <f t="shared" si="1"/>
        <v>4538</v>
      </c>
      <c r="K14" s="18">
        <f t="shared" si="2"/>
        <v>2667</v>
      </c>
    </row>
    <row r="15" spans="1:11">
      <c r="A15" s="48">
        <v>13</v>
      </c>
      <c r="B15" s="62" t="s">
        <v>104</v>
      </c>
      <c r="C15" s="18">
        <v>23739</v>
      </c>
      <c r="D15" s="18">
        <v>25721</v>
      </c>
      <c r="E15" s="18">
        <v>27247</v>
      </c>
      <c r="F15" s="18"/>
      <c r="G15" s="18"/>
      <c r="H15" s="18"/>
      <c r="I15" s="63">
        <f t="shared" si="0"/>
        <v>0.14777370571633178</v>
      </c>
      <c r="J15" s="18">
        <f t="shared" si="1"/>
        <v>3508</v>
      </c>
      <c r="K15" s="18">
        <f t="shared" si="2"/>
        <v>1526</v>
      </c>
    </row>
    <row r="16" spans="1:11">
      <c r="A16" s="48">
        <v>14</v>
      </c>
      <c r="B16" s="62" t="s">
        <v>105</v>
      </c>
      <c r="C16" s="18">
        <v>47362</v>
      </c>
      <c r="D16" s="18">
        <v>48115</v>
      </c>
      <c r="E16" s="18">
        <v>49799</v>
      </c>
      <c r="F16" s="18"/>
      <c r="G16" s="18"/>
      <c r="H16" s="18"/>
      <c r="I16" s="63">
        <f t="shared" si="0"/>
        <v>5.1454752755373506E-2</v>
      </c>
      <c r="J16" s="18">
        <f t="shared" si="1"/>
        <v>2437</v>
      </c>
      <c r="K16" s="18">
        <f t="shared" si="2"/>
        <v>1684</v>
      </c>
    </row>
    <row r="17" spans="1:11">
      <c r="A17" s="48">
        <v>15</v>
      </c>
      <c r="B17" s="62" t="s">
        <v>106</v>
      </c>
      <c r="C17" s="18">
        <v>32026</v>
      </c>
      <c r="D17" s="18">
        <v>32743</v>
      </c>
      <c r="E17" s="18">
        <v>33902</v>
      </c>
      <c r="F17" s="18"/>
      <c r="G17" s="18"/>
      <c r="H17" s="18"/>
      <c r="I17" s="63">
        <f t="shared" si="0"/>
        <v>5.8577405857740586E-2</v>
      </c>
      <c r="J17" s="18">
        <f t="shared" si="1"/>
        <v>1876</v>
      </c>
      <c r="K17" s="18">
        <f t="shared" si="2"/>
        <v>1159</v>
      </c>
    </row>
    <row r="18" spans="1:11">
      <c r="A18" s="48">
        <v>16</v>
      </c>
      <c r="B18" s="62" t="s">
        <v>107</v>
      </c>
      <c r="C18" s="18">
        <v>514174</v>
      </c>
      <c r="D18" s="18">
        <v>535737</v>
      </c>
      <c r="E18" s="18">
        <v>544905</v>
      </c>
      <c r="F18" s="18"/>
      <c r="G18" s="18"/>
      <c r="H18" s="18"/>
      <c r="I18" s="63">
        <f t="shared" si="0"/>
        <v>5.9767705095940288E-2</v>
      </c>
      <c r="J18" s="18">
        <f t="shared" si="1"/>
        <v>30731</v>
      </c>
      <c r="K18" s="18">
        <f t="shared" si="2"/>
        <v>9168</v>
      </c>
    </row>
    <row r="19" spans="1:11">
      <c r="A19" s="48">
        <v>17</v>
      </c>
      <c r="B19" s="62" t="s">
        <v>108</v>
      </c>
      <c r="C19" s="18">
        <v>68691</v>
      </c>
      <c r="D19" s="18">
        <v>73220</v>
      </c>
      <c r="E19" s="18">
        <v>73370</v>
      </c>
      <c r="F19" s="18"/>
      <c r="G19" s="18"/>
      <c r="H19" s="18"/>
      <c r="I19" s="63">
        <f t="shared" si="0"/>
        <v>6.8116638278668235E-2</v>
      </c>
      <c r="J19" s="18">
        <f t="shared" si="1"/>
        <v>4679</v>
      </c>
      <c r="K19" s="18">
        <f t="shared" si="2"/>
        <v>150</v>
      </c>
    </row>
    <row r="20" spans="1:11">
      <c r="A20" s="48">
        <v>18</v>
      </c>
      <c r="B20" s="62" t="s">
        <v>109</v>
      </c>
      <c r="C20" s="18">
        <v>18954</v>
      </c>
      <c r="D20" s="18">
        <v>19649</v>
      </c>
      <c r="E20" s="18">
        <v>19955</v>
      </c>
      <c r="F20" s="18"/>
      <c r="G20" s="18"/>
      <c r="H20" s="18"/>
      <c r="I20" s="63">
        <f t="shared" si="0"/>
        <v>5.2812071330589849E-2</v>
      </c>
      <c r="J20" s="18">
        <f t="shared" si="1"/>
        <v>1001</v>
      </c>
      <c r="K20" s="18">
        <f t="shared" si="2"/>
        <v>306</v>
      </c>
    </row>
    <row r="21" spans="1:11">
      <c r="A21" s="48">
        <v>19</v>
      </c>
      <c r="B21" s="62" t="s">
        <v>110</v>
      </c>
      <c r="C21" s="18">
        <v>50617</v>
      </c>
      <c r="D21" s="18">
        <v>53494</v>
      </c>
      <c r="E21" s="18">
        <v>54504</v>
      </c>
      <c r="F21" s="18"/>
      <c r="G21" s="18"/>
      <c r="H21" s="18"/>
      <c r="I21" s="63">
        <f t="shared" si="0"/>
        <v>7.6792382006045407E-2</v>
      </c>
      <c r="J21" s="18">
        <f t="shared" si="1"/>
        <v>3887</v>
      </c>
      <c r="K21" s="18">
        <f t="shared" si="2"/>
        <v>1010</v>
      </c>
    </row>
    <row r="22" spans="1:11">
      <c r="A22" s="48">
        <v>20</v>
      </c>
      <c r="B22" s="62" t="s">
        <v>111</v>
      </c>
      <c r="C22" s="18">
        <v>158731</v>
      </c>
      <c r="D22" s="18">
        <v>166014</v>
      </c>
      <c r="E22" s="18">
        <v>170035</v>
      </c>
      <c r="F22" s="18"/>
      <c r="G22" s="18"/>
      <c r="H22" s="18"/>
      <c r="I22" s="63">
        <f t="shared" si="0"/>
        <v>7.1214822561440419E-2</v>
      </c>
      <c r="J22" s="18">
        <f t="shared" si="1"/>
        <v>11304</v>
      </c>
      <c r="K22" s="18">
        <f t="shared" si="2"/>
        <v>4021</v>
      </c>
    </row>
    <row r="23" spans="1:11">
      <c r="A23" s="48">
        <v>21</v>
      </c>
      <c r="B23" s="62" t="s">
        <v>112</v>
      </c>
      <c r="C23" s="18">
        <v>126493</v>
      </c>
      <c r="D23" s="18">
        <v>127706</v>
      </c>
      <c r="E23" s="18">
        <v>136186</v>
      </c>
      <c r="F23" s="18"/>
      <c r="G23" s="18"/>
      <c r="H23" s="18"/>
      <c r="I23" s="63">
        <f t="shared" si="0"/>
        <v>7.6628746254733468E-2</v>
      </c>
      <c r="J23" s="18">
        <f t="shared" si="1"/>
        <v>9693</v>
      </c>
      <c r="K23" s="18">
        <f t="shared" si="2"/>
        <v>8480</v>
      </c>
    </row>
    <row r="24" spans="1:11">
      <c r="A24" s="48">
        <v>22</v>
      </c>
      <c r="B24" s="62" t="s">
        <v>113</v>
      </c>
      <c r="C24" s="18">
        <v>50333</v>
      </c>
      <c r="D24" s="18">
        <v>50941</v>
      </c>
      <c r="E24" s="18">
        <v>52407</v>
      </c>
      <c r="F24" s="18"/>
      <c r="G24" s="18"/>
      <c r="H24" s="18"/>
      <c r="I24" s="63">
        <f t="shared" si="0"/>
        <v>4.1205570897820516E-2</v>
      </c>
      <c r="J24" s="18">
        <f t="shared" si="1"/>
        <v>2074</v>
      </c>
      <c r="K24" s="18">
        <f t="shared" si="2"/>
        <v>1466</v>
      </c>
    </row>
    <row r="25" spans="1:11">
      <c r="A25" s="48">
        <v>23</v>
      </c>
      <c r="B25" s="62" t="s">
        <v>114</v>
      </c>
      <c r="C25" s="18">
        <v>57672</v>
      </c>
      <c r="D25" s="18">
        <v>62960</v>
      </c>
      <c r="E25" s="18">
        <v>64304</v>
      </c>
      <c r="F25" s="18"/>
      <c r="G25" s="18"/>
      <c r="H25" s="18"/>
      <c r="I25" s="63">
        <f t="shared" si="0"/>
        <v>0.11499514495769178</v>
      </c>
      <c r="J25" s="18">
        <f t="shared" si="1"/>
        <v>6632</v>
      </c>
      <c r="K25" s="18">
        <f t="shared" si="2"/>
        <v>1344</v>
      </c>
    </row>
    <row r="26" spans="1:11">
      <c r="A26" s="48">
        <v>24</v>
      </c>
      <c r="B26" s="62" t="s">
        <v>115</v>
      </c>
      <c r="C26" s="18">
        <v>26138</v>
      </c>
      <c r="D26" s="18">
        <v>28223</v>
      </c>
      <c r="E26" s="18">
        <v>29081</v>
      </c>
      <c r="F26" s="18"/>
      <c r="G26" s="18"/>
      <c r="H26" s="18"/>
      <c r="I26" s="63">
        <f t="shared" si="0"/>
        <v>0.11259468972377382</v>
      </c>
      <c r="J26" s="18">
        <f t="shared" si="1"/>
        <v>2943</v>
      </c>
      <c r="K26" s="18">
        <f t="shared" si="2"/>
        <v>858</v>
      </c>
    </row>
    <row r="27" spans="1:11">
      <c r="A27" s="48">
        <v>25</v>
      </c>
      <c r="B27" s="62" t="s">
        <v>116</v>
      </c>
      <c r="C27" s="18">
        <v>70866</v>
      </c>
      <c r="D27" s="18">
        <v>72054</v>
      </c>
      <c r="E27" s="18">
        <v>73823</v>
      </c>
      <c r="F27" s="18"/>
      <c r="G27" s="18"/>
      <c r="H27" s="18"/>
      <c r="I27" s="63">
        <f t="shared" si="0"/>
        <v>4.1726639008833576E-2</v>
      </c>
      <c r="J27" s="18">
        <f t="shared" si="1"/>
        <v>2957</v>
      </c>
      <c r="K27" s="18">
        <f t="shared" si="2"/>
        <v>1769</v>
      </c>
    </row>
    <row r="28" spans="1:11">
      <c r="A28" s="48">
        <v>26</v>
      </c>
      <c r="B28" s="62" t="s">
        <v>117</v>
      </c>
      <c r="C28" s="18">
        <v>120159</v>
      </c>
      <c r="D28" s="18">
        <v>122569</v>
      </c>
      <c r="E28" s="18">
        <v>124470</v>
      </c>
      <c r="F28" s="18"/>
      <c r="G28" s="18"/>
      <c r="H28" s="18"/>
      <c r="I28" s="63">
        <f t="shared" si="0"/>
        <v>3.5877462362369862E-2</v>
      </c>
      <c r="J28" s="18">
        <f t="shared" si="1"/>
        <v>4311</v>
      </c>
      <c r="K28" s="18">
        <f t="shared" si="2"/>
        <v>1901</v>
      </c>
    </row>
    <row r="29" spans="1:11">
      <c r="A29" s="48">
        <v>27</v>
      </c>
      <c r="B29" s="62" t="s">
        <v>118</v>
      </c>
      <c r="C29" s="18">
        <v>219316</v>
      </c>
      <c r="D29" s="18">
        <v>231582</v>
      </c>
      <c r="E29" s="18">
        <v>235712</v>
      </c>
      <c r="F29" s="18"/>
      <c r="G29" s="18"/>
      <c r="H29" s="18"/>
      <c r="I29" s="63">
        <f t="shared" si="0"/>
        <v>7.4759707454084515E-2</v>
      </c>
      <c r="J29" s="18">
        <f t="shared" si="1"/>
        <v>16396</v>
      </c>
      <c r="K29" s="18">
        <f t="shared" si="2"/>
        <v>4130</v>
      </c>
    </row>
    <row r="30" spans="1:11">
      <c r="A30" s="48">
        <v>28</v>
      </c>
      <c r="B30" s="62" t="s">
        <v>119</v>
      </c>
      <c r="C30" s="18">
        <v>47506</v>
      </c>
      <c r="D30" s="18">
        <v>48215</v>
      </c>
      <c r="E30" s="18">
        <v>50146</v>
      </c>
      <c r="F30" s="18"/>
      <c r="G30" s="18"/>
      <c r="H30" s="18"/>
      <c r="I30" s="63">
        <f t="shared" si="0"/>
        <v>5.5571927756493916E-2</v>
      </c>
      <c r="J30" s="18">
        <f t="shared" si="1"/>
        <v>2640</v>
      </c>
      <c r="K30" s="18">
        <f t="shared" si="2"/>
        <v>1931</v>
      </c>
    </row>
    <row r="31" spans="1:11">
      <c r="A31" s="48">
        <v>29</v>
      </c>
      <c r="B31" s="62" t="s">
        <v>120</v>
      </c>
      <c r="C31" s="18">
        <v>15226</v>
      </c>
      <c r="D31" s="18">
        <v>15145</v>
      </c>
      <c r="E31" s="18">
        <v>16590</v>
      </c>
      <c r="F31" s="18"/>
      <c r="G31" s="18"/>
      <c r="H31" s="18"/>
      <c r="I31" s="63">
        <f t="shared" si="0"/>
        <v>8.9583606988046766E-2</v>
      </c>
      <c r="J31" s="18">
        <f t="shared" si="1"/>
        <v>1364</v>
      </c>
      <c r="K31" s="18">
        <f t="shared" si="2"/>
        <v>1445</v>
      </c>
    </row>
    <row r="32" spans="1:11">
      <c r="A32" s="48">
        <v>30</v>
      </c>
      <c r="B32" s="62" t="s">
        <v>121</v>
      </c>
      <c r="C32" s="18">
        <v>15047</v>
      </c>
      <c r="D32" s="18">
        <v>14687</v>
      </c>
      <c r="E32" s="18">
        <v>15659</v>
      </c>
      <c r="F32" s="18"/>
      <c r="G32" s="18"/>
      <c r="H32" s="18"/>
      <c r="I32" s="63">
        <f t="shared" si="0"/>
        <v>4.0672559314149002E-2</v>
      </c>
      <c r="J32" s="18">
        <f t="shared" si="1"/>
        <v>612</v>
      </c>
      <c r="K32" s="18">
        <f t="shared" si="2"/>
        <v>972</v>
      </c>
    </row>
    <row r="33" spans="1:11">
      <c r="A33" s="48">
        <v>31</v>
      </c>
      <c r="B33" s="62" t="s">
        <v>122</v>
      </c>
      <c r="C33" s="18">
        <v>135840</v>
      </c>
      <c r="D33" s="18">
        <v>140921</v>
      </c>
      <c r="E33" s="18">
        <v>144376</v>
      </c>
      <c r="F33" s="18"/>
      <c r="G33" s="18"/>
      <c r="H33" s="18"/>
      <c r="I33" s="63">
        <f t="shared" si="0"/>
        <v>6.2838633686690223E-2</v>
      </c>
      <c r="J33" s="18">
        <f t="shared" si="1"/>
        <v>8536</v>
      </c>
      <c r="K33" s="18">
        <f t="shared" si="2"/>
        <v>3455</v>
      </c>
    </row>
    <row r="34" spans="1:11">
      <c r="A34" s="48">
        <v>32</v>
      </c>
      <c r="B34" s="62" t="s">
        <v>123</v>
      </c>
      <c r="C34" s="18">
        <v>50893</v>
      </c>
      <c r="D34" s="18">
        <v>52084</v>
      </c>
      <c r="E34" s="18">
        <v>52351</v>
      </c>
      <c r="F34" s="18"/>
      <c r="G34" s="18"/>
      <c r="H34" s="18"/>
      <c r="I34" s="63">
        <f t="shared" si="0"/>
        <v>2.8648340636236811E-2</v>
      </c>
      <c r="J34" s="18">
        <f t="shared" si="1"/>
        <v>1458</v>
      </c>
      <c r="K34" s="18">
        <f t="shared" si="2"/>
        <v>267</v>
      </c>
    </row>
    <row r="35" spans="1:11">
      <c r="A35" s="48">
        <v>33</v>
      </c>
      <c r="B35" s="62" t="s">
        <v>124</v>
      </c>
      <c r="C35" s="18">
        <v>214091</v>
      </c>
      <c r="D35" s="18">
        <v>221413</v>
      </c>
      <c r="E35" s="18">
        <v>225508</v>
      </c>
      <c r="F35" s="18"/>
      <c r="G35" s="18"/>
      <c r="H35" s="18"/>
      <c r="I35" s="63">
        <f t="shared" si="0"/>
        <v>5.3327790518984917E-2</v>
      </c>
      <c r="J35" s="18">
        <f t="shared" si="1"/>
        <v>11417</v>
      </c>
      <c r="K35" s="18">
        <f t="shared" si="2"/>
        <v>4095</v>
      </c>
    </row>
    <row r="36" spans="1:11">
      <c r="A36" s="48">
        <v>34</v>
      </c>
      <c r="B36" s="62" t="s">
        <v>125</v>
      </c>
      <c r="C36" s="18">
        <v>3264496</v>
      </c>
      <c r="D36" s="18">
        <v>3315892</v>
      </c>
      <c r="E36" s="18">
        <v>3356151</v>
      </c>
      <c r="F36" s="18"/>
      <c r="G36" s="18"/>
      <c r="H36" s="18"/>
      <c r="I36" s="63">
        <f t="shared" si="0"/>
        <v>2.8076309482382579E-2</v>
      </c>
      <c r="J36" s="18">
        <f t="shared" si="1"/>
        <v>91655</v>
      </c>
      <c r="K36" s="18">
        <f t="shared" si="2"/>
        <v>40259</v>
      </c>
    </row>
    <row r="37" spans="1:11">
      <c r="A37" s="48">
        <v>35</v>
      </c>
      <c r="B37" s="62" t="s">
        <v>126</v>
      </c>
      <c r="C37" s="18">
        <v>738859</v>
      </c>
      <c r="D37" s="18">
        <v>767284</v>
      </c>
      <c r="E37" s="18">
        <v>772531</v>
      </c>
      <c r="F37" s="18"/>
      <c r="G37" s="18"/>
      <c r="H37" s="18"/>
      <c r="I37" s="63">
        <f t="shared" si="0"/>
        <v>4.5572971297635947E-2</v>
      </c>
      <c r="J37" s="18">
        <f t="shared" si="1"/>
        <v>33672</v>
      </c>
      <c r="K37" s="18">
        <f t="shared" si="2"/>
        <v>5247</v>
      </c>
    </row>
    <row r="38" spans="1:11">
      <c r="A38" s="48">
        <v>36</v>
      </c>
      <c r="B38" s="62" t="s">
        <v>127</v>
      </c>
      <c r="C38" s="18">
        <v>21830</v>
      </c>
      <c r="D38" s="18">
        <v>23472</v>
      </c>
      <c r="E38" s="18">
        <v>23946</v>
      </c>
      <c r="F38" s="18"/>
      <c r="G38" s="18"/>
      <c r="H38" s="18"/>
      <c r="I38" s="63">
        <f t="shared" si="0"/>
        <v>9.6930829134218965E-2</v>
      </c>
      <c r="J38" s="18">
        <f t="shared" si="1"/>
        <v>2116</v>
      </c>
      <c r="K38" s="18">
        <f t="shared" si="2"/>
        <v>474</v>
      </c>
    </row>
    <row r="39" spans="1:11">
      <c r="A39" s="48">
        <v>37</v>
      </c>
      <c r="B39" s="62" t="s">
        <v>128</v>
      </c>
      <c r="C39" s="18">
        <v>44559</v>
      </c>
      <c r="D39" s="18">
        <v>46721</v>
      </c>
      <c r="E39" s="18">
        <v>48332</v>
      </c>
      <c r="F39" s="18"/>
      <c r="G39" s="18"/>
      <c r="H39" s="18"/>
      <c r="I39" s="63">
        <f t="shared" si="0"/>
        <v>8.467425211517314E-2</v>
      </c>
      <c r="J39" s="18">
        <f t="shared" si="1"/>
        <v>3773</v>
      </c>
      <c r="K39" s="18">
        <f t="shared" si="2"/>
        <v>1611</v>
      </c>
    </row>
    <row r="40" spans="1:11">
      <c r="A40" s="48">
        <v>38</v>
      </c>
      <c r="B40" s="62" t="s">
        <v>129</v>
      </c>
      <c r="C40" s="18">
        <v>176414</v>
      </c>
      <c r="D40" s="18">
        <v>183363</v>
      </c>
      <c r="E40" s="18">
        <v>187286</v>
      </c>
      <c r="F40" s="18"/>
      <c r="G40" s="18"/>
      <c r="H40" s="18"/>
      <c r="I40" s="63">
        <f t="shared" si="0"/>
        <v>6.1627761969004727E-2</v>
      </c>
      <c r="J40" s="18">
        <f t="shared" si="1"/>
        <v>10872</v>
      </c>
      <c r="K40" s="18">
        <f t="shared" si="2"/>
        <v>3923</v>
      </c>
    </row>
    <row r="41" spans="1:11">
      <c r="A41" s="48">
        <v>39</v>
      </c>
      <c r="B41" s="62" t="s">
        <v>130</v>
      </c>
      <c r="C41" s="18">
        <v>51044</v>
      </c>
      <c r="D41" s="18">
        <v>52156</v>
      </c>
      <c r="E41" s="18">
        <v>53411</v>
      </c>
      <c r="F41" s="18"/>
      <c r="G41" s="18"/>
      <c r="H41" s="18"/>
      <c r="I41" s="63">
        <f t="shared" si="0"/>
        <v>4.6371757699239874E-2</v>
      </c>
      <c r="J41" s="18">
        <f t="shared" si="1"/>
        <v>2367</v>
      </c>
      <c r="K41" s="18">
        <f t="shared" si="2"/>
        <v>1255</v>
      </c>
    </row>
    <row r="42" spans="1:11">
      <c r="A42" s="48">
        <v>40</v>
      </c>
      <c r="B42" s="62" t="s">
        <v>131</v>
      </c>
      <c r="C42" s="18">
        <v>18782</v>
      </c>
      <c r="D42" s="18">
        <v>20399</v>
      </c>
      <c r="E42" s="18">
        <v>20912</v>
      </c>
      <c r="F42" s="18"/>
      <c r="G42" s="18"/>
      <c r="H42" s="18"/>
      <c r="I42" s="63">
        <f t="shared" si="0"/>
        <v>0.11340645298690236</v>
      </c>
      <c r="J42" s="18">
        <f t="shared" si="1"/>
        <v>2130</v>
      </c>
      <c r="K42" s="18">
        <f t="shared" si="2"/>
        <v>513</v>
      </c>
    </row>
    <row r="43" spans="1:11">
      <c r="A43" s="48">
        <v>41</v>
      </c>
      <c r="B43" s="62" t="s">
        <v>132</v>
      </c>
      <c r="C43" s="18">
        <v>354720</v>
      </c>
      <c r="D43" s="18">
        <v>374143</v>
      </c>
      <c r="E43" s="18">
        <v>378811</v>
      </c>
      <c r="F43" s="18"/>
      <c r="G43" s="18"/>
      <c r="H43" s="18"/>
      <c r="I43" s="63">
        <f t="shared" si="0"/>
        <v>6.7915539016689216E-2</v>
      </c>
      <c r="J43" s="18">
        <f t="shared" si="1"/>
        <v>24091</v>
      </c>
      <c r="K43" s="18">
        <f t="shared" si="2"/>
        <v>4668</v>
      </c>
    </row>
    <row r="44" spans="1:11">
      <c r="A44" s="48">
        <v>42</v>
      </c>
      <c r="B44" s="62" t="s">
        <v>133</v>
      </c>
      <c r="C44" s="18">
        <v>265761</v>
      </c>
      <c r="D44" s="18">
        <v>271456</v>
      </c>
      <c r="E44" s="18">
        <v>276559</v>
      </c>
      <c r="F44" s="18"/>
      <c r="G44" s="18"/>
      <c r="H44" s="18"/>
      <c r="I44" s="63">
        <f t="shared" si="0"/>
        <v>4.0630491306098339E-2</v>
      </c>
      <c r="J44" s="18">
        <f t="shared" si="1"/>
        <v>10798</v>
      </c>
      <c r="K44" s="18">
        <f t="shared" si="2"/>
        <v>5103</v>
      </c>
    </row>
    <row r="45" spans="1:11">
      <c r="A45" s="48">
        <v>43</v>
      </c>
      <c r="B45" s="62" t="s">
        <v>134</v>
      </c>
      <c r="C45" s="18">
        <v>61813</v>
      </c>
      <c r="D45" s="18">
        <v>64548</v>
      </c>
      <c r="E45" s="18">
        <v>66360</v>
      </c>
      <c r="F45" s="18"/>
      <c r="G45" s="18"/>
      <c r="H45" s="18"/>
      <c r="I45" s="63">
        <f t="shared" si="0"/>
        <v>7.356057787196868E-2</v>
      </c>
      <c r="J45" s="18">
        <f t="shared" si="1"/>
        <v>4547</v>
      </c>
      <c r="K45" s="18">
        <f t="shared" si="2"/>
        <v>1812</v>
      </c>
    </row>
    <row r="46" spans="1:11">
      <c r="A46" s="48">
        <v>44</v>
      </c>
      <c r="B46" s="62" t="s">
        <v>135</v>
      </c>
      <c r="C46" s="18">
        <v>78583</v>
      </c>
      <c r="D46" s="18">
        <v>83605</v>
      </c>
      <c r="E46" s="18">
        <v>86360</v>
      </c>
      <c r="F46" s="18"/>
      <c r="G46" s="18"/>
      <c r="H46" s="18"/>
      <c r="I46" s="63">
        <f t="shared" si="0"/>
        <v>9.8965425091941006E-2</v>
      </c>
      <c r="J46" s="18">
        <f t="shared" si="1"/>
        <v>7777</v>
      </c>
      <c r="K46" s="18">
        <f t="shared" si="2"/>
        <v>2755</v>
      </c>
    </row>
    <row r="47" spans="1:11">
      <c r="A47" s="48">
        <v>45</v>
      </c>
      <c r="B47" s="62" t="s">
        <v>136</v>
      </c>
      <c r="C47" s="18">
        <v>168457</v>
      </c>
      <c r="D47" s="18">
        <v>173160</v>
      </c>
      <c r="E47" s="18">
        <v>176265</v>
      </c>
      <c r="F47" s="18"/>
      <c r="G47" s="18"/>
      <c r="H47" s="18"/>
      <c r="I47" s="63">
        <f t="shared" si="0"/>
        <v>4.6350107149005386E-2</v>
      </c>
      <c r="J47" s="18">
        <f t="shared" si="1"/>
        <v>7808</v>
      </c>
      <c r="K47" s="18">
        <f t="shared" si="2"/>
        <v>3105</v>
      </c>
    </row>
    <row r="48" spans="1:11">
      <c r="A48" s="48">
        <v>46</v>
      </c>
      <c r="B48" s="62" t="s">
        <v>137</v>
      </c>
      <c r="C48" s="18">
        <v>105875</v>
      </c>
      <c r="D48" s="18">
        <v>111088</v>
      </c>
      <c r="E48" s="18">
        <v>114369</v>
      </c>
      <c r="F48" s="18"/>
      <c r="G48" s="18"/>
      <c r="H48" s="18"/>
      <c r="I48" s="63">
        <f t="shared" si="0"/>
        <v>8.0226682408500588E-2</v>
      </c>
      <c r="J48" s="18">
        <f t="shared" si="1"/>
        <v>8494</v>
      </c>
      <c r="K48" s="18">
        <f t="shared" si="2"/>
        <v>3281</v>
      </c>
    </row>
    <row r="49" spans="1:11">
      <c r="A49" s="48">
        <v>47</v>
      </c>
      <c r="B49" s="62" t="s">
        <v>138</v>
      </c>
      <c r="C49" s="18">
        <v>67525</v>
      </c>
      <c r="D49" s="18">
        <v>72924</v>
      </c>
      <c r="E49" s="18">
        <v>77398</v>
      </c>
      <c r="F49" s="18"/>
      <c r="G49" s="18"/>
      <c r="H49" s="18"/>
      <c r="I49" s="63">
        <f t="shared" si="0"/>
        <v>0.14621251388374676</v>
      </c>
      <c r="J49" s="18">
        <f t="shared" si="1"/>
        <v>9873</v>
      </c>
      <c r="K49" s="18">
        <f t="shared" si="2"/>
        <v>4474</v>
      </c>
    </row>
    <row r="50" spans="1:11">
      <c r="A50" s="48">
        <v>48</v>
      </c>
      <c r="B50" s="62" t="s">
        <v>139</v>
      </c>
      <c r="C50" s="18">
        <v>191496</v>
      </c>
      <c r="D50" s="18">
        <v>199904</v>
      </c>
      <c r="E50" s="18">
        <v>195251</v>
      </c>
      <c r="F50" s="18"/>
      <c r="G50" s="18"/>
      <c r="H50" s="18"/>
      <c r="I50" s="63">
        <f t="shared" si="0"/>
        <v>1.9608764673935748E-2</v>
      </c>
      <c r="J50" s="18">
        <f t="shared" si="1"/>
        <v>3755</v>
      </c>
      <c r="K50" s="18">
        <f t="shared" si="2"/>
        <v>-4653</v>
      </c>
    </row>
    <row r="51" spans="1:11">
      <c r="A51" s="48">
        <v>49</v>
      </c>
      <c r="B51" s="62" t="s">
        <v>140</v>
      </c>
      <c r="C51" s="18">
        <v>21922</v>
      </c>
      <c r="D51" s="18">
        <v>21933</v>
      </c>
      <c r="E51" s="18">
        <v>23782</v>
      </c>
      <c r="F51" s="18"/>
      <c r="G51" s="18"/>
      <c r="H51" s="18"/>
      <c r="I51" s="63">
        <f t="shared" si="0"/>
        <v>8.4846273150260013E-2</v>
      </c>
      <c r="J51" s="18">
        <f t="shared" si="1"/>
        <v>1860</v>
      </c>
      <c r="K51" s="18">
        <f t="shared" si="2"/>
        <v>1849</v>
      </c>
    </row>
    <row r="52" spans="1:11">
      <c r="A52" s="48">
        <v>50</v>
      </c>
      <c r="B52" s="62" t="s">
        <v>141</v>
      </c>
      <c r="C52" s="18">
        <v>40022</v>
      </c>
      <c r="D52" s="18">
        <v>40165</v>
      </c>
      <c r="E52" s="18">
        <v>40910</v>
      </c>
      <c r="F52" s="18"/>
      <c r="G52" s="18"/>
      <c r="H52" s="18"/>
      <c r="I52" s="63">
        <f t="shared" si="0"/>
        <v>2.2187796711808504E-2</v>
      </c>
      <c r="J52" s="18">
        <f t="shared" si="1"/>
        <v>888</v>
      </c>
      <c r="K52" s="18">
        <f t="shared" si="2"/>
        <v>745</v>
      </c>
    </row>
    <row r="53" spans="1:11">
      <c r="A53" s="48">
        <v>51</v>
      </c>
      <c r="B53" s="62" t="s">
        <v>142</v>
      </c>
      <c r="C53" s="18">
        <v>34527</v>
      </c>
      <c r="D53" s="18">
        <v>36184</v>
      </c>
      <c r="E53" s="18">
        <v>37588</v>
      </c>
      <c r="F53" s="18"/>
      <c r="G53" s="18"/>
      <c r="H53" s="18"/>
      <c r="I53" s="63">
        <f t="shared" si="0"/>
        <v>8.8655255307440547E-2</v>
      </c>
      <c r="J53" s="18">
        <f t="shared" si="1"/>
        <v>3061</v>
      </c>
      <c r="K53" s="18">
        <f t="shared" si="2"/>
        <v>1404</v>
      </c>
    </row>
    <row r="54" spans="1:11">
      <c r="A54" s="48">
        <v>52</v>
      </c>
      <c r="B54" s="62" t="s">
        <v>143</v>
      </c>
      <c r="C54" s="18">
        <v>70553</v>
      </c>
      <c r="D54" s="18">
        <v>74893</v>
      </c>
      <c r="E54" s="18">
        <v>77598</v>
      </c>
      <c r="F54" s="18"/>
      <c r="G54" s="18"/>
      <c r="H54" s="18"/>
      <c r="I54" s="63">
        <f t="shared" si="0"/>
        <v>9.9854010460221396E-2</v>
      </c>
      <c r="J54" s="18">
        <f t="shared" si="1"/>
        <v>7045</v>
      </c>
      <c r="K54" s="18">
        <f t="shared" si="2"/>
        <v>2705</v>
      </c>
    </row>
    <row r="55" spans="1:11">
      <c r="A55" s="48">
        <v>53</v>
      </c>
      <c r="B55" s="62" t="s">
        <v>144</v>
      </c>
      <c r="C55" s="18">
        <v>46850</v>
      </c>
      <c r="D55" s="18">
        <v>48949</v>
      </c>
      <c r="E55" s="18">
        <v>49083</v>
      </c>
      <c r="F55" s="18"/>
      <c r="G55" s="18"/>
      <c r="H55" s="18"/>
      <c r="I55" s="63">
        <f t="shared" si="0"/>
        <v>4.766275346851654E-2</v>
      </c>
      <c r="J55" s="18">
        <f t="shared" si="1"/>
        <v>2233</v>
      </c>
      <c r="K55" s="18">
        <f t="shared" si="2"/>
        <v>134</v>
      </c>
    </row>
    <row r="56" spans="1:11">
      <c r="A56" s="48">
        <v>54</v>
      </c>
      <c r="B56" s="62" t="s">
        <v>145</v>
      </c>
      <c r="C56" s="18">
        <v>133181</v>
      </c>
      <c r="D56" s="18">
        <v>138482</v>
      </c>
      <c r="E56" s="18">
        <v>141647</v>
      </c>
      <c r="F56" s="18"/>
      <c r="G56" s="18"/>
      <c r="H56" s="18"/>
      <c r="I56" s="63">
        <f t="shared" si="0"/>
        <v>6.3567626012719536E-2</v>
      </c>
      <c r="J56" s="18">
        <f t="shared" si="1"/>
        <v>8466</v>
      </c>
      <c r="K56" s="18">
        <f t="shared" si="2"/>
        <v>3165</v>
      </c>
    </row>
    <row r="57" spans="1:11">
      <c r="A57" s="48">
        <v>55</v>
      </c>
      <c r="B57" s="62" t="s">
        <v>146</v>
      </c>
      <c r="C57" s="18">
        <v>143607</v>
      </c>
      <c r="D57" s="18">
        <v>150320</v>
      </c>
      <c r="E57" s="18">
        <v>154559</v>
      </c>
      <c r="F57" s="18"/>
      <c r="G57" s="18"/>
      <c r="H57" s="18"/>
      <c r="I57" s="63">
        <f t="shared" si="0"/>
        <v>7.6263691881314974E-2</v>
      </c>
      <c r="J57" s="18">
        <f t="shared" si="1"/>
        <v>10952</v>
      </c>
      <c r="K57" s="18">
        <f t="shared" si="2"/>
        <v>4239</v>
      </c>
    </row>
    <row r="58" spans="1:11">
      <c r="A58" s="48">
        <v>56</v>
      </c>
      <c r="B58" s="62" t="s">
        <v>147</v>
      </c>
      <c r="C58" s="18">
        <v>21844</v>
      </c>
      <c r="D58" s="18">
        <v>21763</v>
      </c>
      <c r="E58" s="18">
        <v>24029</v>
      </c>
      <c r="F58" s="18"/>
      <c r="G58" s="18"/>
      <c r="H58" s="18"/>
      <c r="I58" s="63">
        <f t="shared" si="0"/>
        <v>0.10002746749679546</v>
      </c>
      <c r="J58" s="18">
        <f t="shared" si="1"/>
        <v>2185</v>
      </c>
      <c r="K58" s="18">
        <f t="shared" si="2"/>
        <v>2266</v>
      </c>
    </row>
    <row r="59" spans="1:11">
      <c r="A59" s="48">
        <v>57</v>
      </c>
      <c r="B59" s="62" t="s">
        <v>148</v>
      </c>
      <c r="C59" s="18">
        <v>22442</v>
      </c>
      <c r="D59" s="18">
        <v>24485</v>
      </c>
      <c r="E59" s="18">
        <v>25731</v>
      </c>
      <c r="F59" s="18"/>
      <c r="G59" s="18"/>
      <c r="H59" s="18"/>
      <c r="I59" s="63">
        <f t="shared" si="0"/>
        <v>0.1465555654576241</v>
      </c>
      <c r="J59" s="18">
        <f t="shared" si="1"/>
        <v>3289</v>
      </c>
      <c r="K59" s="18">
        <f t="shared" si="2"/>
        <v>1246</v>
      </c>
    </row>
    <row r="60" spans="1:11">
      <c r="A60" s="48">
        <v>58</v>
      </c>
      <c r="B60" s="62" t="s">
        <v>149</v>
      </c>
      <c r="C60" s="18">
        <v>62105</v>
      </c>
      <c r="D60" s="18">
        <v>64704</v>
      </c>
      <c r="E60" s="18">
        <v>66432</v>
      </c>
      <c r="F60" s="18"/>
      <c r="G60" s="18"/>
      <c r="H60" s="18"/>
      <c r="I60" s="63">
        <f t="shared" si="0"/>
        <v>6.9672329120038651E-2</v>
      </c>
      <c r="J60" s="18">
        <f t="shared" si="1"/>
        <v>4327</v>
      </c>
      <c r="K60" s="18">
        <f t="shared" si="2"/>
        <v>1728</v>
      </c>
    </row>
    <row r="61" spans="1:11">
      <c r="A61" s="48">
        <v>59</v>
      </c>
      <c r="B61" s="62" t="s">
        <v>150</v>
      </c>
      <c r="C61" s="18">
        <v>185685</v>
      </c>
      <c r="D61" s="18">
        <v>197255</v>
      </c>
      <c r="E61" s="18">
        <v>199690</v>
      </c>
      <c r="F61" s="18"/>
      <c r="G61" s="18"/>
      <c r="H61" s="18"/>
      <c r="I61" s="63">
        <f t="shared" si="0"/>
        <v>7.5423432156609307E-2</v>
      </c>
      <c r="J61" s="18">
        <f t="shared" si="1"/>
        <v>14005</v>
      </c>
      <c r="K61" s="18">
        <f t="shared" si="2"/>
        <v>2435</v>
      </c>
    </row>
    <row r="62" spans="1:11">
      <c r="A62" s="48">
        <v>60</v>
      </c>
      <c r="B62" s="62" t="s">
        <v>151</v>
      </c>
      <c r="C62" s="18">
        <v>49276</v>
      </c>
      <c r="D62" s="18">
        <v>51015</v>
      </c>
      <c r="E62" s="18">
        <v>52916</v>
      </c>
      <c r="F62" s="18"/>
      <c r="G62" s="18"/>
      <c r="H62" s="18"/>
      <c r="I62" s="63">
        <f t="shared" si="0"/>
        <v>7.3869632275347027E-2</v>
      </c>
      <c r="J62" s="18">
        <f t="shared" si="1"/>
        <v>3640</v>
      </c>
      <c r="K62" s="18">
        <f t="shared" si="2"/>
        <v>1901</v>
      </c>
    </row>
    <row r="63" spans="1:11">
      <c r="A63" s="48">
        <v>61</v>
      </c>
      <c r="B63" s="62" t="s">
        <v>152</v>
      </c>
      <c r="C63" s="18">
        <v>104311</v>
      </c>
      <c r="D63" s="18">
        <v>106832</v>
      </c>
      <c r="E63" s="18">
        <v>109101</v>
      </c>
      <c r="F63" s="18"/>
      <c r="G63" s="18"/>
      <c r="H63" s="18"/>
      <c r="I63" s="63">
        <f t="shared" si="0"/>
        <v>4.5920372731543174E-2</v>
      </c>
      <c r="J63" s="18">
        <f t="shared" si="1"/>
        <v>4790</v>
      </c>
      <c r="K63" s="18">
        <f t="shared" si="2"/>
        <v>2269</v>
      </c>
    </row>
    <row r="64" spans="1:11">
      <c r="A64" s="48">
        <v>62</v>
      </c>
      <c r="B64" s="62" t="s">
        <v>153</v>
      </c>
      <c r="C64" s="18">
        <v>9243</v>
      </c>
      <c r="D64" s="18">
        <v>9400</v>
      </c>
      <c r="E64" s="18">
        <v>9957</v>
      </c>
      <c r="F64" s="18"/>
      <c r="G64" s="18"/>
      <c r="H64" s="18"/>
      <c r="I64" s="63">
        <f t="shared" si="0"/>
        <v>7.7247646867900033E-2</v>
      </c>
      <c r="J64" s="18">
        <f t="shared" si="1"/>
        <v>714</v>
      </c>
      <c r="K64" s="18">
        <f t="shared" si="2"/>
        <v>557</v>
      </c>
    </row>
    <row r="65" spans="1:11">
      <c r="A65" s="48">
        <v>63</v>
      </c>
      <c r="B65" s="62" t="s">
        <v>154</v>
      </c>
      <c r="C65" s="18">
        <v>102013</v>
      </c>
      <c r="D65" s="18">
        <v>100846</v>
      </c>
      <c r="E65" s="18">
        <v>108147</v>
      </c>
      <c r="F65" s="18"/>
      <c r="G65" s="18"/>
      <c r="H65" s="18"/>
      <c r="I65" s="63">
        <f t="shared" si="0"/>
        <v>6.0129591326595629E-2</v>
      </c>
      <c r="J65" s="18">
        <f t="shared" si="1"/>
        <v>6134</v>
      </c>
      <c r="K65" s="18">
        <f t="shared" si="2"/>
        <v>7301</v>
      </c>
    </row>
    <row r="66" spans="1:11">
      <c r="A66" s="48">
        <v>64</v>
      </c>
      <c r="B66" s="62" t="s">
        <v>155</v>
      </c>
      <c r="C66" s="18">
        <v>51966</v>
      </c>
      <c r="D66" s="18">
        <v>52803</v>
      </c>
      <c r="E66" s="18">
        <v>53182</v>
      </c>
      <c r="F66" s="18"/>
      <c r="G66" s="18"/>
      <c r="H66" s="18"/>
      <c r="I66" s="63">
        <f t="shared" si="0"/>
        <v>2.3399915329253743E-2</v>
      </c>
      <c r="J66" s="18">
        <f t="shared" si="1"/>
        <v>1216</v>
      </c>
      <c r="K66" s="18">
        <f t="shared" si="2"/>
        <v>379</v>
      </c>
    </row>
    <row r="67" spans="1:11">
      <c r="A67" s="48">
        <v>65</v>
      </c>
      <c r="B67" s="62" t="s">
        <v>156</v>
      </c>
      <c r="C67" s="18">
        <v>72648</v>
      </c>
      <c r="D67" s="18">
        <v>70627</v>
      </c>
      <c r="E67" s="18">
        <v>74207</v>
      </c>
      <c r="F67" s="18"/>
      <c r="G67" s="18"/>
      <c r="H67" s="18"/>
      <c r="I67" s="63">
        <f t="shared" si="0"/>
        <v>2.1459641008699484E-2</v>
      </c>
      <c r="J67" s="18">
        <f t="shared" si="1"/>
        <v>1559</v>
      </c>
      <c r="K67" s="18">
        <f t="shared" si="2"/>
        <v>3580</v>
      </c>
    </row>
    <row r="68" spans="1:11">
      <c r="A68" s="48">
        <v>66</v>
      </c>
      <c r="B68" s="62" t="s">
        <v>157</v>
      </c>
      <c r="C68" s="18">
        <v>35198</v>
      </c>
      <c r="D68" s="18">
        <v>36134</v>
      </c>
      <c r="E68" s="18">
        <v>37926</v>
      </c>
      <c r="F68" s="18"/>
      <c r="G68" s="18"/>
      <c r="H68" s="18"/>
      <c r="I68" s="63">
        <f t="shared" ref="I68:I84" si="3">(E68-C68)/C68</f>
        <v>7.7504403659298823E-2</v>
      </c>
      <c r="J68" s="18">
        <f t="shared" ref="J68:J84" si="4">E68-C68</f>
        <v>2728</v>
      </c>
      <c r="K68" s="18">
        <f t="shared" ref="K68:K84" si="5">E68-D68</f>
        <v>1792</v>
      </c>
    </row>
    <row r="69" spans="1:11">
      <c r="A69" s="48">
        <v>67</v>
      </c>
      <c r="B69" s="62" t="s">
        <v>158</v>
      </c>
      <c r="C69" s="18">
        <v>63347</v>
      </c>
      <c r="D69" s="18">
        <v>65956</v>
      </c>
      <c r="E69" s="18">
        <v>67248</v>
      </c>
      <c r="F69" s="18"/>
      <c r="G69" s="18"/>
      <c r="H69" s="18"/>
      <c r="I69" s="63">
        <f t="shared" si="3"/>
        <v>6.1581448213806497E-2</v>
      </c>
      <c r="J69" s="18">
        <f t="shared" si="4"/>
        <v>3901</v>
      </c>
      <c r="K69" s="18">
        <f t="shared" si="5"/>
        <v>1292</v>
      </c>
    </row>
    <row r="70" spans="1:11">
      <c r="A70" s="48">
        <v>68</v>
      </c>
      <c r="B70" s="62" t="s">
        <v>159</v>
      </c>
      <c r="C70" s="18">
        <v>41983</v>
      </c>
      <c r="D70" s="18">
        <v>44019</v>
      </c>
      <c r="E70" s="18">
        <v>45085</v>
      </c>
      <c r="F70" s="18"/>
      <c r="G70" s="18"/>
      <c r="H70" s="18"/>
      <c r="I70" s="63">
        <f t="shared" si="3"/>
        <v>7.3887049520043824E-2</v>
      </c>
      <c r="J70" s="18">
        <f t="shared" si="4"/>
        <v>3102</v>
      </c>
      <c r="K70" s="18">
        <f t="shared" si="5"/>
        <v>1066</v>
      </c>
    </row>
    <row r="71" spans="1:11">
      <c r="A71" s="48">
        <v>69</v>
      </c>
      <c r="B71" s="62" t="s">
        <v>160</v>
      </c>
      <c r="C71" s="18">
        <v>9321</v>
      </c>
      <c r="D71" s="18">
        <v>9131</v>
      </c>
      <c r="E71" s="18">
        <v>9690</v>
      </c>
      <c r="F71" s="18"/>
      <c r="G71" s="18"/>
      <c r="H71" s="18"/>
      <c r="I71" s="63">
        <f t="shared" si="3"/>
        <v>3.9588027035725781E-2</v>
      </c>
      <c r="J71" s="18">
        <f t="shared" si="4"/>
        <v>369</v>
      </c>
      <c r="K71" s="18">
        <f t="shared" si="5"/>
        <v>559</v>
      </c>
    </row>
    <row r="72" spans="1:11">
      <c r="A72" s="48">
        <v>70</v>
      </c>
      <c r="B72" s="62" t="s">
        <v>161</v>
      </c>
      <c r="C72" s="18">
        <v>28724</v>
      </c>
      <c r="D72" s="18">
        <v>30296</v>
      </c>
      <c r="E72" s="18">
        <v>30718</v>
      </c>
      <c r="F72" s="18"/>
      <c r="G72" s="18"/>
      <c r="H72" s="18"/>
      <c r="I72" s="63">
        <f t="shared" si="3"/>
        <v>6.941930093301768E-2</v>
      </c>
      <c r="J72" s="18">
        <f t="shared" si="4"/>
        <v>1994</v>
      </c>
      <c r="K72" s="18">
        <f t="shared" si="5"/>
        <v>422</v>
      </c>
    </row>
    <row r="73" spans="1:11">
      <c r="A73" s="48">
        <v>71</v>
      </c>
      <c r="B73" s="62" t="s">
        <v>162</v>
      </c>
      <c r="C73" s="18">
        <v>27446</v>
      </c>
      <c r="D73" s="18">
        <v>29315</v>
      </c>
      <c r="E73" s="18">
        <v>29401</v>
      </c>
      <c r="F73" s="18"/>
      <c r="G73" s="18"/>
      <c r="H73" s="18"/>
      <c r="I73" s="63">
        <f t="shared" si="3"/>
        <v>7.1230780441594407E-2</v>
      </c>
      <c r="J73" s="18">
        <f t="shared" si="4"/>
        <v>1955</v>
      </c>
      <c r="K73" s="18">
        <f t="shared" si="5"/>
        <v>86</v>
      </c>
    </row>
    <row r="74" spans="1:11">
      <c r="A74" s="48">
        <v>72</v>
      </c>
      <c r="B74" s="62" t="s">
        <v>163</v>
      </c>
      <c r="C74" s="18">
        <v>52904</v>
      </c>
      <c r="D74" s="18">
        <v>59580</v>
      </c>
      <c r="E74" s="18">
        <v>62153</v>
      </c>
      <c r="F74" s="18"/>
      <c r="G74" s="18"/>
      <c r="H74" s="18"/>
      <c r="I74" s="63">
        <f t="shared" si="3"/>
        <v>0.17482610010585212</v>
      </c>
      <c r="J74" s="18">
        <f t="shared" si="4"/>
        <v>9249</v>
      </c>
      <c r="K74" s="18">
        <f t="shared" si="5"/>
        <v>2573</v>
      </c>
    </row>
    <row r="75" spans="1:11">
      <c r="A75" s="48">
        <v>73</v>
      </c>
      <c r="B75" s="62" t="s">
        <v>164</v>
      </c>
      <c r="C75" s="18">
        <v>33589</v>
      </c>
      <c r="D75" s="18">
        <v>33172</v>
      </c>
      <c r="E75" s="18">
        <v>36623</v>
      </c>
      <c r="F75" s="18"/>
      <c r="G75" s="18"/>
      <c r="H75" s="18"/>
      <c r="I75" s="63">
        <f t="shared" si="3"/>
        <v>9.0327190449254219E-2</v>
      </c>
      <c r="J75" s="18">
        <f t="shared" si="4"/>
        <v>3034</v>
      </c>
      <c r="K75" s="18">
        <f t="shared" si="5"/>
        <v>3451</v>
      </c>
    </row>
    <row r="76" spans="1:11">
      <c r="A76" s="48">
        <v>74</v>
      </c>
      <c r="B76" s="62" t="s">
        <v>165</v>
      </c>
      <c r="C76" s="18">
        <v>23209</v>
      </c>
      <c r="D76" s="18">
        <v>23378</v>
      </c>
      <c r="E76" s="18">
        <v>24185</v>
      </c>
      <c r="F76" s="18"/>
      <c r="G76" s="18"/>
      <c r="H76" s="18"/>
      <c r="I76" s="63">
        <f t="shared" si="3"/>
        <v>4.2052651988452754E-2</v>
      </c>
      <c r="J76" s="18">
        <f t="shared" si="4"/>
        <v>976</v>
      </c>
      <c r="K76" s="18">
        <f t="shared" si="5"/>
        <v>807</v>
      </c>
    </row>
    <row r="77" spans="1:11">
      <c r="A77" s="48">
        <v>75</v>
      </c>
      <c r="B77" s="62" t="s">
        <v>166</v>
      </c>
      <c r="C77" s="18">
        <v>9134</v>
      </c>
      <c r="D77" s="18">
        <v>8582</v>
      </c>
      <c r="E77" s="18">
        <v>9302</v>
      </c>
      <c r="F77" s="18"/>
      <c r="G77" s="18"/>
      <c r="H77" s="18"/>
      <c r="I77" s="63">
        <f t="shared" si="3"/>
        <v>1.8392818042478651E-2</v>
      </c>
      <c r="J77" s="18">
        <f t="shared" si="4"/>
        <v>168</v>
      </c>
      <c r="K77" s="18">
        <f t="shared" si="5"/>
        <v>720</v>
      </c>
    </row>
    <row r="78" spans="1:11">
      <c r="A78" s="48">
        <v>76</v>
      </c>
      <c r="B78" s="62" t="s">
        <v>167</v>
      </c>
      <c r="C78" s="18">
        <v>16307</v>
      </c>
      <c r="D78" s="18">
        <v>16429</v>
      </c>
      <c r="E78" s="18">
        <v>16998</v>
      </c>
      <c r="F78" s="18"/>
      <c r="G78" s="18"/>
      <c r="H78" s="18"/>
      <c r="I78" s="63">
        <f t="shared" si="3"/>
        <v>4.2374440424357639E-2</v>
      </c>
      <c r="J78" s="18">
        <f t="shared" si="4"/>
        <v>691</v>
      </c>
      <c r="K78" s="18">
        <f t="shared" si="5"/>
        <v>569</v>
      </c>
    </row>
    <row r="79" spans="1:11">
      <c r="A79" s="48">
        <v>77</v>
      </c>
      <c r="B79" s="62" t="s">
        <v>168</v>
      </c>
      <c r="C79" s="18">
        <v>38193</v>
      </c>
      <c r="D79" s="18">
        <v>41699</v>
      </c>
      <c r="E79" s="18">
        <v>41818</v>
      </c>
      <c r="F79" s="18"/>
      <c r="G79" s="18"/>
      <c r="H79" s="18"/>
      <c r="I79" s="63">
        <f t="shared" si="3"/>
        <v>9.4912680334092642E-2</v>
      </c>
      <c r="J79" s="18">
        <f t="shared" si="4"/>
        <v>3625</v>
      </c>
      <c r="K79" s="18">
        <f t="shared" si="5"/>
        <v>119</v>
      </c>
    </row>
    <row r="80" spans="1:11">
      <c r="A80" s="48">
        <v>78</v>
      </c>
      <c r="B80" s="62" t="s">
        <v>169</v>
      </c>
      <c r="C80" s="18">
        <v>29399</v>
      </c>
      <c r="D80" s="18">
        <v>28674</v>
      </c>
      <c r="E80" s="18">
        <v>29450</v>
      </c>
      <c r="F80" s="18"/>
      <c r="G80" s="18"/>
      <c r="H80" s="18"/>
      <c r="I80" s="63">
        <f t="shared" si="3"/>
        <v>1.734752882751114E-3</v>
      </c>
      <c r="J80" s="18">
        <f t="shared" si="4"/>
        <v>51</v>
      </c>
      <c r="K80" s="18">
        <f t="shared" si="5"/>
        <v>776</v>
      </c>
    </row>
    <row r="81" spans="1:11">
      <c r="A81" s="48">
        <v>79</v>
      </c>
      <c r="B81" s="62" t="s">
        <v>170</v>
      </c>
      <c r="C81" s="18">
        <v>12796</v>
      </c>
      <c r="D81" s="18">
        <v>12482</v>
      </c>
      <c r="E81" s="18">
        <v>14043</v>
      </c>
      <c r="F81" s="18"/>
      <c r="G81" s="18"/>
      <c r="H81" s="18"/>
      <c r="I81" s="63">
        <f t="shared" si="3"/>
        <v>9.7452328852766487E-2</v>
      </c>
      <c r="J81" s="18">
        <f t="shared" si="4"/>
        <v>1247</v>
      </c>
      <c r="K81" s="18">
        <f t="shared" si="5"/>
        <v>1561</v>
      </c>
    </row>
    <row r="82" spans="1:11">
      <c r="A82" s="48">
        <v>80</v>
      </c>
      <c r="B82" s="62" t="s">
        <v>171</v>
      </c>
      <c r="C82" s="18">
        <v>40247</v>
      </c>
      <c r="D82" s="18">
        <v>41927</v>
      </c>
      <c r="E82" s="18">
        <v>43591</v>
      </c>
      <c r="F82" s="18"/>
      <c r="G82" s="18"/>
      <c r="H82" s="18"/>
      <c r="I82" s="63">
        <f t="shared" si="3"/>
        <v>8.3086938156881257E-2</v>
      </c>
      <c r="J82" s="18">
        <f t="shared" si="4"/>
        <v>3344</v>
      </c>
      <c r="K82" s="18">
        <f t="shared" si="5"/>
        <v>1664</v>
      </c>
    </row>
    <row r="83" spans="1:11">
      <c r="A83" s="48">
        <v>81</v>
      </c>
      <c r="B83" s="62" t="s">
        <v>172</v>
      </c>
      <c r="C83" s="18">
        <v>56861</v>
      </c>
      <c r="D83" s="18">
        <v>60115</v>
      </c>
      <c r="E83" s="18">
        <v>61029</v>
      </c>
      <c r="F83" s="18"/>
      <c r="G83" s="18"/>
      <c r="H83" s="18"/>
      <c r="I83" s="63">
        <f t="shared" si="3"/>
        <v>7.3301559944425887E-2</v>
      </c>
      <c r="J83" s="18">
        <f t="shared" si="4"/>
        <v>4168</v>
      </c>
      <c r="K83" s="18">
        <f t="shared" si="5"/>
        <v>914</v>
      </c>
    </row>
    <row r="84" spans="1:11" s="88" customFormat="1">
      <c r="A84" s="154" t="s">
        <v>173</v>
      </c>
      <c r="B84" s="154"/>
      <c r="C84" s="92">
        <v>11493916</v>
      </c>
      <c r="D84" s="92">
        <v>11821729</v>
      </c>
      <c r="E84" s="92">
        <v>12042943</v>
      </c>
      <c r="F84" s="92"/>
      <c r="G84" s="92"/>
      <c r="H84" s="92"/>
      <c r="I84" s="85">
        <f t="shared" si="3"/>
        <v>4.7766748947878163E-2</v>
      </c>
      <c r="J84" s="93">
        <f t="shared" si="4"/>
        <v>549027</v>
      </c>
      <c r="K84" s="93">
        <f t="shared" si="5"/>
        <v>221214</v>
      </c>
    </row>
    <row r="86" spans="1:11">
      <c r="E86" s="129"/>
      <c r="F86" s="129"/>
    </row>
    <row r="87" spans="1:11">
      <c r="E87" s="129"/>
      <c r="F87" s="129"/>
      <c r="G87" s="129"/>
      <c r="H87" s="129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4"/>
  <sheetViews>
    <sheetView zoomScale="80" zoomScaleNormal="80" workbookViewId="0">
      <selection activeCell="N2" sqref="N2"/>
    </sheetView>
  </sheetViews>
  <sheetFormatPr defaultRowHeight="14.4"/>
  <cols>
    <col min="2" max="2" width="39.5546875" customWidth="1"/>
    <col min="3" max="3" width="12.6640625" style="128" customWidth="1"/>
    <col min="4" max="4" width="12.6640625" style="126" customWidth="1"/>
    <col min="5" max="5" width="12.6640625" style="127" customWidth="1"/>
    <col min="6" max="8" width="12.6640625" style="128" customWidth="1"/>
    <col min="9" max="9" width="24.88671875" customWidth="1"/>
    <col min="10" max="10" width="29.109375" customWidth="1"/>
    <col min="11" max="11" width="23.44140625" customWidth="1"/>
  </cols>
  <sheetData>
    <row r="1" spans="1:11" s="128" customFormat="1" ht="15" thickBot="1">
      <c r="C1" s="151" t="s">
        <v>274</v>
      </c>
      <c r="D1" s="151"/>
      <c r="E1" s="152"/>
      <c r="F1" s="153" t="s">
        <v>273</v>
      </c>
      <c r="G1" s="151"/>
      <c r="H1" s="152"/>
    </row>
    <row r="2" spans="1:11" ht="62.1" customHeight="1">
      <c r="A2" s="68" t="s">
        <v>1</v>
      </c>
      <c r="B2" s="67" t="s">
        <v>90</v>
      </c>
      <c r="C2" s="66">
        <v>43739</v>
      </c>
      <c r="D2" s="66">
        <v>44075</v>
      </c>
      <c r="E2" s="66">
        <v>44105</v>
      </c>
      <c r="F2" s="66">
        <v>43739</v>
      </c>
      <c r="G2" s="66">
        <v>44075</v>
      </c>
      <c r="H2" s="66">
        <v>44105</v>
      </c>
      <c r="I2" s="65" t="s">
        <v>334</v>
      </c>
      <c r="J2" s="65" t="s">
        <v>335</v>
      </c>
      <c r="K2" s="1" t="s">
        <v>336</v>
      </c>
    </row>
    <row r="3" spans="1:11">
      <c r="A3" s="57">
        <v>1</v>
      </c>
      <c r="B3" s="58" t="s">
        <v>2</v>
      </c>
      <c r="C3" s="18">
        <v>103120</v>
      </c>
      <c r="D3" s="18">
        <v>104688</v>
      </c>
      <c r="E3" s="18">
        <v>108237</v>
      </c>
      <c r="F3" s="18"/>
      <c r="G3" s="18"/>
      <c r="H3" s="18"/>
      <c r="I3" s="63">
        <f>(E3-C3)/C3</f>
        <v>4.9621799844840962E-2</v>
      </c>
      <c r="J3" s="18">
        <f>E3-C3</f>
        <v>5117</v>
      </c>
      <c r="K3" s="18">
        <f>E3-D3</f>
        <v>3549</v>
      </c>
    </row>
    <row r="4" spans="1:11">
      <c r="A4" s="57">
        <v>2</v>
      </c>
      <c r="B4" s="58" t="s">
        <v>3</v>
      </c>
      <c r="C4" s="18">
        <v>32560</v>
      </c>
      <c r="D4" s="18">
        <v>33806</v>
      </c>
      <c r="E4" s="18">
        <v>35459</v>
      </c>
      <c r="F4" s="18"/>
      <c r="G4" s="18"/>
      <c r="H4" s="18"/>
      <c r="I4" s="63">
        <f t="shared" ref="I4:I67" si="0">(E4-C4)/C4</f>
        <v>8.9035626535626536E-2</v>
      </c>
      <c r="J4" s="18">
        <f t="shared" ref="J4:J67" si="1">E4-C4</f>
        <v>2899</v>
      </c>
      <c r="K4" s="18">
        <f t="shared" ref="K4:K67" si="2">E4-D4</f>
        <v>1653</v>
      </c>
    </row>
    <row r="5" spans="1:11">
      <c r="A5" s="57">
        <v>3</v>
      </c>
      <c r="B5" s="58" t="s">
        <v>4</v>
      </c>
      <c r="C5" s="18">
        <v>9306</v>
      </c>
      <c r="D5" s="18">
        <v>11661</v>
      </c>
      <c r="E5" s="18">
        <v>12211</v>
      </c>
      <c r="F5" s="18"/>
      <c r="G5" s="18"/>
      <c r="H5" s="18"/>
      <c r="I5" s="63">
        <f t="shared" si="0"/>
        <v>0.31216419514291854</v>
      </c>
      <c r="J5" s="18">
        <f t="shared" si="1"/>
        <v>2905</v>
      </c>
      <c r="K5" s="18">
        <f t="shared" si="2"/>
        <v>550</v>
      </c>
    </row>
    <row r="6" spans="1:11">
      <c r="A6" s="57">
        <v>5</v>
      </c>
      <c r="B6" s="58" t="s">
        <v>5</v>
      </c>
      <c r="C6" s="18">
        <v>12714</v>
      </c>
      <c r="D6" s="18">
        <v>12255</v>
      </c>
      <c r="E6" s="18">
        <v>12802</v>
      </c>
      <c r="F6" s="18"/>
      <c r="G6" s="18"/>
      <c r="H6" s="18"/>
      <c r="I6" s="63">
        <f t="shared" si="0"/>
        <v>6.9215038540191912E-3</v>
      </c>
      <c r="J6" s="18">
        <f t="shared" si="1"/>
        <v>88</v>
      </c>
      <c r="K6" s="18">
        <f t="shared" si="2"/>
        <v>547</v>
      </c>
    </row>
    <row r="7" spans="1:11">
      <c r="A7" s="57">
        <v>6</v>
      </c>
      <c r="B7" s="58" t="s">
        <v>6</v>
      </c>
      <c r="C7" s="18">
        <v>1273</v>
      </c>
      <c r="D7" s="18">
        <v>983</v>
      </c>
      <c r="E7" s="18">
        <v>1004</v>
      </c>
      <c r="F7" s="18"/>
      <c r="G7" s="18"/>
      <c r="H7" s="18"/>
      <c r="I7" s="63">
        <f t="shared" si="0"/>
        <v>-0.21131186174391201</v>
      </c>
      <c r="J7" s="18">
        <f t="shared" si="1"/>
        <v>-269</v>
      </c>
      <c r="K7" s="18">
        <f t="shared" si="2"/>
        <v>21</v>
      </c>
    </row>
    <row r="8" spans="1:11">
      <c r="A8" s="57">
        <v>7</v>
      </c>
      <c r="B8" s="58" t="s">
        <v>7</v>
      </c>
      <c r="C8" s="18">
        <v>16783</v>
      </c>
      <c r="D8" s="18">
        <v>15673</v>
      </c>
      <c r="E8" s="18">
        <v>16046</v>
      </c>
      <c r="F8" s="18"/>
      <c r="G8" s="18"/>
      <c r="H8" s="18"/>
      <c r="I8" s="63">
        <f t="shared" si="0"/>
        <v>-4.3913483882500146E-2</v>
      </c>
      <c r="J8" s="18">
        <f t="shared" si="1"/>
        <v>-737</v>
      </c>
      <c r="K8" s="18">
        <f t="shared" si="2"/>
        <v>373</v>
      </c>
    </row>
    <row r="9" spans="1:11">
      <c r="A9" s="57">
        <v>8</v>
      </c>
      <c r="B9" s="58" t="s">
        <v>293</v>
      </c>
      <c r="C9" s="18">
        <v>55455</v>
      </c>
      <c r="D9" s="18">
        <v>57289</v>
      </c>
      <c r="E9" s="18">
        <v>57360</v>
      </c>
      <c r="F9" s="18"/>
      <c r="G9" s="18"/>
      <c r="H9" s="18"/>
      <c r="I9" s="63">
        <f t="shared" si="0"/>
        <v>3.4352177441168516E-2</v>
      </c>
      <c r="J9" s="18">
        <f t="shared" si="1"/>
        <v>1905</v>
      </c>
      <c r="K9" s="18">
        <f t="shared" si="2"/>
        <v>71</v>
      </c>
    </row>
    <row r="10" spans="1:11">
      <c r="A10" s="57">
        <v>9</v>
      </c>
      <c r="B10" s="58" t="s">
        <v>8</v>
      </c>
      <c r="C10" s="18">
        <v>8095</v>
      </c>
      <c r="D10" s="18">
        <v>9194</v>
      </c>
      <c r="E10" s="18">
        <v>9002</v>
      </c>
      <c r="F10" s="18"/>
      <c r="G10" s="18"/>
      <c r="H10" s="18"/>
      <c r="I10" s="63">
        <f t="shared" si="0"/>
        <v>0.11204447189623225</v>
      </c>
      <c r="J10" s="18">
        <f t="shared" si="1"/>
        <v>907</v>
      </c>
      <c r="K10" s="18">
        <f t="shared" si="2"/>
        <v>-192</v>
      </c>
    </row>
    <row r="11" spans="1:11">
      <c r="A11" s="59">
        <v>10</v>
      </c>
      <c r="B11" s="58" t="s">
        <v>9</v>
      </c>
      <c r="C11" s="18">
        <v>349115</v>
      </c>
      <c r="D11" s="18">
        <v>356665</v>
      </c>
      <c r="E11" s="18">
        <v>356048</v>
      </c>
      <c r="F11" s="18"/>
      <c r="G11" s="18"/>
      <c r="H11" s="18"/>
      <c r="I11" s="63">
        <f t="shared" si="0"/>
        <v>1.985878578691835E-2</v>
      </c>
      <c r="J11" s="18">
        <f t="shared" si="1"/>
        <v>6933</v>
      </c>
      <c r="K11" s="18">
        <f t="shared" si="2"/>
        <v>-617</v>
      </c>
    </row>
    <row r="12" spans="1:11">
      <c r="A12" s="59">
        <v>11</v>
      </c>
      <c r="B12" s="58" t="s">
        <v>10</v>
      </c>
      <c r="C12" s="18">
        <v>14795</v>
      </c>
      <c r="D12" s="18">
        <v>15394</v>
      </c>
      <c r="E12" s="18">
        <v>15322</v>
      </c>
      <c r="F12" s="18"/>
      <c r="G12" s="18"/>
      <c r="H12" s="18"/>
      <c r="I12" s="63">
        <f t="shared" si="0"/>
        <v>3.5620141939844543E-2</v>
      </c>
      <c r="J12" s="18">
        <f t="shared" si="1"/>
        <v>527</v>
      </c>
      <c r="K12" s="18">
        <f t="shared" si="2"/>
        <v>-72</v>
      </c>
    </row>
    <row r="13" spans="1:11">
      <c r="A13" s="59">
        <v>12</v>
      </c>
      <c r="B13" s="58" t="s">
        <v>11</v>
      </c>
      <c r="C13" s="18">
        <v>1679</v>
      </c>
      <c r="D13" s="18">
        <v>2528</v>
      </c>
      <c r="E13" s="18">
        <v>2461</v>
      </c>
      <c r="F13" s="18"/>
      <c r="G13" s="18"/>
      <c r="H13" s="18"/>
      <c r="I13" s="63">
        <f t="shared" si="0"/>
        <v>0.46575342465753422</v>
      </c>
      <c r="J13" s="18">
        <f t="shared" si="1"/>
        <v>782</v>
      </c>
      <c r="K13" s="18">
        <f t="shared" si="2"/>
        <v>-67</v>
      </c>
    </row>
    <row r="14" spans="1:11">
      <c r="A14" s="59">
        <v>13</v>
      </c>
      <c r="B14" s="58" t="s">
        <v>12</v>
      </c>
      <c r="C14" s="18">
        <v>267980</v>
      </c>
      <c r="D14" s="18">
        <v>276016</v>
      </c>
      <c r="E14" s="18">
        <v>277571</v>
      </c>
      <c r="F14" s="18"/>
      <c r="G14" s="18"/>
      <c r="H14" s="18"/>
      <c r="I14" s="63">
        <f t="shared" si="0"/>
        <v>3.57899843271886E-2</v>
      </c>
      <c r="J14" s="18">
        <f t="shared" si="1"/>
        <v>9591</v>
      </c>
      <c r="K14" s="18">
        <f t="shared" si="2"/>
        <v>1555</v>
      </c>
    </row>
    <row r="15" spans="1:11">
      <c r="A15" s="59">
        <v>14</v>
      </c>
      <c r="B15" s="58" t="s">
        <v>13</v>
      </c>
      <c r="C15" s="18">
        <v>435457</v>
      </c>
      <c r="D15" s="18">
        <v>468581</v>
      </c>
      <c r="E15" s="18">
        <v>472956</v>
      </c>
      <c r="F15" s="18"/>
      <c r="G15" s="18"/>
      <c r="H15" s="18"/>
      <c r="I15" s="63">
        <f t="shared" si="0"/>
        <v>8.6114128375476801E-2</v>
      </c>
      <c r="J15" s="18">
        <f t="shared" si="1"/>
        <v>37499</v>
      </c>
      <c r="K15" s="18">
        <f t="shared" si="2"/>
        <v>4375</v>
      </c>
    </row>
    <row r="16" spans="1:11">
      <c r="A16" s="59">
        <v>15</v>
      </c>
      <c r="B16" s="58" t="s">
        <v>14</v>
      </c>
      <c r="C16" s="18">
        <v>54387</v>
      </c>
      <c r="D16" s="18">
        <v>55945</v>
      </c>
      <c r="E16" s="18">
        <v>55921</v>
      </c>
      <c r="F16" s="18"/>
      <c r="G16" s="18"/>
      <c r="H16" s="18"/>
      <c r="I16" s="63">
        <f t="shared" si="0"/>
        <v>2.8205269641642303E-2</v>
      </c>
      <c r="J16" s="18">
        <f t="shared" si="1"/>
        <v>1534</v>
      </c>
      <c r="K16" s="18">
        <f t="shared" si="2"/>
        <v>-24</v>
      </c>
    </row>
    <row r="17" spans="1:11">
      <c r="A17" s="59">
        <v>16</v>
      </c>
      <c r="B17" s="58" t="s">
        <v>15</v>
      </c>
      <c r="C17" s="18">
        <v>50898</v>
      </c>
      <c r="D17" s="18">
        <v>54778</v>
      </c>
      <c r="E17" s="18">
        <v>55131</v>
      </c>
      <c r="F17" s="18"/>
      <c r="G17" s="18"/>
      <c r="H17" s="18"/>
      <c r="I17" s="63">
        <f t="shared" si="0"/>
        <v>8.3166332665330661E-2</v>
      </c>
      <c r="J17" s="18">
        <f t="shared" si="1"/>
        <v>4233</v>
      </c>
      <c r="K17" s="18">
        <f t="shared" si="2"/>
        <v>353</v>
      </c>
    </row>
    <row r="18" spans="1:11">
      <c r="A18" s="59">
        <v>17</v>
      </c>
      <c r="B18" s="58" t="s">
        <v>16</v>
      </c>
      <c r="C18" s="18">
        <v>45890</v>
      </c>
      <c r="D18" s="18">
        <v>50561</v>
      </c>
      <c r="E18" s="18">
        <v>50773</v>
      </c>
      <c r="F18" s="18"/>
      <c r="G18" s="18"/>
      <c r="H18" s="18"/>
      <c r="I18" s="63">
        <f t="shared" si="0"/>
        <v>0.10640662453693615</v>
      </c>
      <c r="J18" s="18">
        <f t="shared" si="1"/>
        <v>4883</v>
      </c>
      <c r="K18" s="18">
        <f t="shared" si="2"/>
        <v>212</v>
      </c>
    </row>
    <row r="19" spans="1:11">
      <c r="A19" s="59">
        <v>18</v>
      </c>
      <c r="B19" s="58" t="s">
        <v>17</v>
      </c>
      <c r="C19" s="18">
        <v>44511</v>
      </c>
      <c r="D19" s="18">
        <v>44472</v>
      </c>
      <c r="E19" s="18">
        <v>44562</v>
      </c>
      <c r="F19" s="18"/>
      <c r="G19" s="18"/>
      <c r="H19" s="18"/>
      <c r="I19" s="63">
        <f t="shared" si="0"/>
        <v>1.1457841881782032E-3</v>
      </c>
      <c r="J19" s="18">
        <f t="shared" si="1"/>
        <v>51</v>
      </c>
      <c r="K19" s="18">
        <f t="shared" si="2"/>
        <v>90</v>
      </c>
    </row>
    <row r="20" spans="1:11">
      <c r="A20" s="59">
        <v>19</v>
      </c>
      <c r="B20" s="58" t="s">
        <v>18</v>
      </c>
      <c r="C20" s="18">
        <v>2882</v>
      </c>
      <c r="D20" s="18">
        <v>3192</v>
      </c>
      <c r="E20" s="18">
        <v>3270</v>
      </c>
      <c r="F20" s="18"/>
      <c r="G20" s="18"/>
      <c r="H20" s="18"/>
      <c r="I20" s="63">
        <f t="shared" si="0"/>
        <v>0.13462873004857737</v>
      </c>
      <c r="J20" s="18">
        <f t="shared" si="1"/>
        <v>388</v>
      </c>
      <c r="K20" s="18">
        <f t="shared" si="2"/>
        <v>78</v>
      </c>
    </row>
    <row r="21" spans="1:11">
      <c r="A21" s="59">
        <v>20</v>
      </c>
      <c r="B21" s="58" t="s">
        <v>19</v>
      </c>
      <c r="C21" s="18">
        <v>63037</v>
      </c>
      <c r="D21" s="18">
        <v>70268</v>
      </c>
      <c r="E21" s="18">
        <v>70612</v>
      </c>
      <c r="F21" s="18"/>
      <c r="G21" s="18"/>
      <c r="H21" s="18"/>
      <c r="I21" s="63">
        <f t="shared" si="0"/>
        <v>0.12016752066246808</v>
      </c>
      <c r="J21" s="18">
        <f t="shared" si="1"/>
        <v>7575</v>
      </c>
      <c r="K21" s="18">
        <f t="shared" si="2"/>
        <v>344</v>
      </c>
    </row>
    <row r="22" spans="1:11">
      <c r="A22" s="59">
        <v>21</v>
      </c>
      <c r="B22" s="58" t="s">
        <v>20</v>
      </c>
      <c r="C22" s="18">
        <v>11801</v>
      </c>
      <c r="D22" s="18">
        <v>14942</v>
      </c>
      <c r="E22" s="18">
        <v>15249</v>
      </c>
      <c r="F22" s="18"/>
      <c r="G22" s="18"/>
      <c r="H22" s="18"/>
      <c r="I22" s="63">
        <f t="shared" si="0"/>
        <v>0.29217862892975172</v>
      </c>
      <c r="J22" s="18">
        <f t="shared" si="1"/>
        <v>3448</v>
      </c>
      <c r="K22" s="18">
        <f t="shared" si="2"/>
        <v>307</v>
      </c>
    </row>
    <row r="23" spans="1:11">
      <c r="A23" s="59">
        <v>22</v>
      </c>
      <c r="B23" s="58" t="s">
        <v>21</v>
      </c>
      <c r="C23" s="18">
        <v>155846</v>
      </c>
      <c r="D23" s="18">
        <v>167090</v>
      </c>
      <c r="E23" s="18">
        <v>169142</v>
      </c>
      <c r="F23" s="18"/>
      <c r="G23" s="18"/>
      <c r="H23" s="18"/>
      <c r="I23" s="63">
        <f t="shared" si="0"/>
        <v>8.53149904392798E-2</v>
      </c>
      <c r="J23" s="18">
        <f t="shared" si="1"/>
        <v>13296</v>
      </c>
      <c r="K23" s="18">
        <f t="shared" si="2"/>
        <v>2052</v>
      </c>
    </row>
    <row r="24" spans="1:11">
      <c r="A24" s="59">
        <v>23</v>
      </c>
      <c r="B24" s="58" t="s">
        <v>22</v>
      </c>
      <c r="C24" s="18">
        <v>153178</v>
      </c>
      <c r="D24" s="18">
        <v>164486</v>
      </c>
      <c r="E24" s="18">
        <v>164597</v>
      </c>
      <c r="F24" s="18"/>
      <c r="G24" s="18"/>
      <c r="H24" s="18"/>
      <c r="I24" s="63">
        <f t="shared" si="0"/>
        <v>7.4547258744728354E-2</v>
      </c>
      <c r="J24" s="18">
        <f t="shared" si="1"/>
        <v>11419</v>
      </c>
      <c r="K24" s="18">
        <f t="shared" si="2"/>
        <v>111</v>
      </c>
    </row>
    <row r="25" spans="1:11">
      <c r="A25" s="59">
        <v>24</v>
      </c>
      <c r="B25" s="58" t="s">
        <v>23</v>
      </c>
      <c r="C25" s="18">
        <v>80773</v>
      </c>
      <c r="D25" s="18">
        <v>87176</v>
      </c>
      <c r="E25" s="18">
        <v>86894</v>
      </c>
      <c r="F25" s="18"/>
      <c r="G25" s="18"/>
      <c r="H25" s="18"/>
      <c r="I25" s="63">
        <f t="shared" si="0"/>
        <v>7.5780273111064347E-2</v>
      </c>
      <c r="J25" s="18">
        <f t="shared" si="1"/>
        <v>6121</v>
      </c>
      <c r="K25" s="18">
        <f t="shared" si="2"/>
        <v>-282</v>
      </c>
    </row>
    <row r="26" spans="1:11">
      <c r="A26" s="59">
        <v>25</v>
      </c>
      <c r="B26" s="58" t="s">
        <v>24</v>
      </c>
      <c r="C26" s="18">
        <v>294612</v>
      </c>
      <c r="D26" s="18">
        <v>308739</v>
      </c>
      <c r="E26" s="18">
        <v>311022</v>
      </c>
      <c r="F26" s="18"/>
      <c r="G26" s="18"/>
      <c r="H26" s="18"/>
      <c r="I26" s="63">
        <f t="shared" si="0"/>
        <v>5.5700378803307402E-2</v>
      </c>
      <c r="J26" s="18">
        <f t="shared" si="1"/>
        <v>16410</v>
      </c>
      <c r="K26" s="18">
        <f t="shared" si="2"/>
        <v>2283</v>
      </c>
    </row>
    <row r="27" spans="1:11">
      <c r="A27" s="59">
        <v>26</v>
      </c>
      <c r="B27" s="58" t="s">
        <v>25</v>
      </c>
      <c r="C27" s="18">
        <v>20802</v>
      </c>
      <c r="D27" s="18">
        <v>24195</v>
      </c>
      <c r="E27" s="18">
        <v>24863</v>
      </c>
      <c r="F27" s="18"/>
      <c r="G27" s="18"/>
      <c r="H27" s="18"/>
      <c r="I27" s="63">
        <f t="shared" si="0"/>
        <v>0.19522161330641286</v>
      </c>
      <c r="J27" s="18">
        <f t="shared" si="1"/>
        <v>4061</v>
      </c>
      <c r="K27" s="18">
        <f t="shared" si="2"/>
        <v>668</v>
      </c>
    </row>
    <row r="28" spans="1:11">
      <c r="A28" s="59">
        <v>27</v>
      </c>
      <c r="B28" s="58" t="s">
        <v>26</v>
      </c>
      <c r="C28" s="18">
        <v>78932</v>
      </c>
      <c r="D28" s="18">
        <v>86812</v>
      </c>
      <c r="E28" s="18">
        <v>87722</v>
      </c>
      <c r="F28" s="18"/>
      <c r="G28" s="18"/>
      <c r="H28" s="18"/>
      <c r="I28" s="63">
        <f t="shared" si="0"/>
        <v>0.11136167840672985</v>
      </c>
      <c r="J28" s="18">
        <f t="shared" si="1"/>
        <v>8790</v>
      </c>
      <c r="K28" s="18">
        <f t="shared" si="2"/>
        <v>910</v>
      </c>
    </row>
    <row r="29" spans="1:11">
      <c r="A29" s="59">
        <v>28</v>
      </c>
      <c r="B29" s="58" t="s">
        <v>27</v>
      </c>
      <c r="C29" s="18">
        <v>134879</v>
      </c>
      <c r="D29" s="18">
        <v>149017</v>
      </c>
      <c r="E29" s="18">
        <v>149921</v>
      </c>
      <c r="F29" s="18"/>
      <c r="G29" s="18"/>
      <c r="H29" s="18"/>
      <c r="I29" s="63">
        <f t="shared" si="0"/>
        <v>0.11152217913833881</v>
      </c>
      <c r="J29" s="18">
        <f t="shared" si="1"/>
        <v>15042</v>
      </c>
      <c r="K29" s="18">
        <f t="shared" si="2"/>
        <v>904</v>
      </c>
    </row>
    <row r="30" spans="1:11">
      <c r="A30" s="59">
        <v>29</v>
      </c>
      <c r="B30" s="58" t="s">
        <v>28</v>
      </c>
      <c r="C30" s="18">
        <v>69326</v>
      </c>
      <c r="D30" s="18">
        <v>77441</v>
      </c>
      <c r="E30" s="18">
        <v>77770</v>
      </c>
      <c r="F30" s="18"/>
      <c r="G30" s="18"/>
      <c r="H30" s="18"/>
      <c r="I30" s="63">
        <f t="shared" si="0"/>
        <v>0.12180134437296253</v>
      </c>
      <c r="J30" s="18">
        <f t="shared" si="1"/>
        <v>8444</v>
      </c>
      <c r="K30" s="18">
        <f t="shared" si="2"/>
        <v>329</v>
      </c>
    </row>
    <row r="31" spans="1:11">
      <c r="A31" s="59">
        <v>30</v>
      </c>
      <c r="B31" s="58" t="s">
        <v>29</v>
      </c>
      <c r="C31" s="18">
        <v>19480</v>
      </c>
      <c r="D31" s="18">
        <v>23291</v>
      </c>
      <c r="E31" s="18">
        <v>23005</v>
      </c>
      <c r="F31" s="18"/>
      <c r="G31" s="18"/>
      <c r="H31" s="18"/>
      <c r="I31" s="63">
        <f t="shared" si="0"/>
        <v>0.18095482546201233</v>
      </c>
      <c r="J31" s="18">
        <f t="shared" si="1"/>
        <v>3525</v>
      </c>
      <c r="K31" s="18">
        <f t="shared" si="2"/>
        <v>-286</v>
      </c>
    </row>
    <row r="32" spans="1:11">
      <c r="A32" s="59">
        <v>31</v>
      </c>
      <c r="B32" s="58" t="s">
        <v>30</v>
      </c>
      <c r="C32" s="18">
        <v>133351</v>
      </c>
      <c r="D32" s="18">
        <v>146851</v>
      </c>
      <c r="E32" s="18">
        <v>148666</v>
      </c>
      <c r="F32" s="18"/>
      <c r="G32" s="18"/>
      <c r="H32" s="18"/>
      <c r="I32" s="63">
        <f t="shared" si="0"/>
        <v>0.11484728273503761</v>
      </c>
      <c r="J32" s="18">
        <f t="shared" si="1"/>
        <v>15315</v>
      </c>
      <c r="K32" s="18">
        <f t="shared" si="2"/>
        <v>1815</v>
      </c>
    </row>
    <row r="33" spans="1:11">
      <c r="A33" s="59">
        <v>32</v>
      </c>
      <c r="B33" s="58" t="s">
        <v>31</v>
      </c>
      <c r="C33" s="18">
        <v>55652</v>
      </c>
      <c r="D33" s="18">
        <v>62722</v>
      </c>
      <c r="E33" s="18">
        <v>63911</v>
      </c>
      <c r="F33" s="18"/>
      <c r="G33" s="18"/>
      <c r="H33" s="18"/>
      <c r="I33" s="63">
        <f t="shared" si="0"/>
        <v>0.14840437001365631</v>
      </c>
      <c r="J33" s="18">
        <f t="shared" si="1"/>
        <v>8259</v>
      </c>
      <c r="K33" s="18">
        <f t="shared" si="2"/>
        <v>1189</v>
      </c>
    </row>
    <row r="34" spans="1:11">
      <c r="A34" s="59">
        <v>33</v>
      </c>
      <c r="B34" s="58" t="s">
        <v>32</v>
      </c>
      <c r="C34" s="18">
        <v>111429</v>
      </c>
      <c r="D34" s="18">
        <v>116986</v>
      </c>
      <c r="E34" s="18">
        <v>117867</v>
      </c>
      <c r="F34" s="18"/>
      <c r="G34" s="18"/>
      <c r="H34" s="18"/>
      <c r="I34" s="63">
        <f t="shared" si="0"/>
        <v>5.7776700858842851E-2</v>
      </c>
      <c r="J34" s="18">
        <f t="shared" si="1"/>
        <v>6438</v>
      </c>
      <c r="K34" s="18">
        <f t="shared" si="2"/>
        <v>881</v>
      </c>
    </row>
    <row r="35" spans="1:11">
      <c r="A35" s="59">
        <v>35</v>
      </c>
      <c r="B35" s="58" t="s">
        <v>33</v>
      </c>
      <c r="C35" s="18">
        <v>79310</v>
      </c>
      <c r="D35" s="18">
        <v>78742</v>
      </c>
      <c r="E35" s="18">
        <v>80118</v>
      </c>
      <c r="F35" s="18"/>
      <c r="G35" s="18"/>
      <c r="H35" s="18"/>
      <c r="I35" s="63">
        <f t="shared" si="0"/>
        <v>1.0187870382045138E-2</v>
      </c>
      <c r="J35" s="18">
        <f t="shared" si="1"/>
        <v>808</v>
      </c>
      <c r="K35" s="18">
        <f t="shared" si="2"/>
        <v>1376</v>
      </c>
    </row>
    <row r="36" spans="1:11">
      <c r="A36" s="59">
        <v>36</v>
      </c>
      <c r="B36" s="58" t="s">
        <v>34</v>
      </c>
      <c r="C36" s="18">
        <v>9040</v>
      </c>
      <c r="D36" s="18">
        <v>9285</v>
      </c>
      <c r="E36" s="18">
        <v>8534</v>
      </c>
      <c r="F36" s="18"/>
      <c r="G36" s="18"/>
      <c r="H36" s="18"/>
      <c r="I36" s="63">
        <f t="shared" si="0"/>
        <v>-5.5973451327433629E-2</v>
      </c>
      <c r="J36" s="18">
        <f t="shared" si="1"/>
        <v>-506</v>
      </c>
      <c r="K36" s="18">
        <f t="shared" si="2"/>
        <v>-751</v>
      </c>
    </row>
    <row r="37" spans="1:11">
      <c r="A37" s="59">
        <v>37</v>
      </c>
      <c r="B37" s="58" t="s">
        <v>35</v>
      </c>
      <c r="C37" s="18">
        <v>7117</v>
      </c>
      <c r="D37" s="18">
        <v>8234</v>
      </c>
      <c r="E37" s="18">
        <v>7898</v>
      </c>
      <c r="F37" s="18"/>
      <c r="G37" s="18"/>
      <c r="H37" s="18"/>
      <c r="I37" s="63">
        <f t="shared" si="0"/>
        <v>0.10973724884080371</v>
      </c>
      <c r="J37" s="18">
        <f t="shared" si="1"/>
        <v>781</v>
      </c>
      <c r="K37" s="18">
        <f t="shared" si="2"/>
        <v>-336</v>
      </c>
    </row>
    <row r="38" spans="1:11">
      <c r="A38" s="59">
        <v>38</v>
      </c>
      <c r="B38" s="58" t="s">
        <v>36</v>
      </c>
      <c r="C38" s="18">
        <v>51827</v>
      </c>
      <c r="D38" s="18">
        <v>52250</v>
      </c>
      <c r="E38" s="18">
        <v>51709</v>
      </c>
      <c r="F38" s="18"/>
      <c r="G38" s="18"/>
      <c r="H38" s="18"/>
      <c r="I38" s="63">
        <f t="shared" si="0"/>
        <v>-2.2768055260771413E-3</v>
      </c>
      <c r="J38" s="18">
        <f t="shared" si="1"/>
        <v>-118</v>
      </c>
      <c r="K38" s="18">
        <f t="shared" si="2"/>
        <v>-541</v>
      </c>
    </row>
    <row r="39" spans="1:11">
      <c r="A39" s="59">
        <v>39</v>
      </c>
      <c r="B39" s="58" t="s">
        <v>37</v>
      </c>
      <c r="C39" s="18">
        <v>1179</v>
      </c>
      <c r="D39" s="18">
        <v>1620</v>
      </c>
      <c r="E39" s="18">
        <v>1630</v>
      </c>
      <c r="F39" s="18"/>
      <c r="G39" s="18"/>
      <c r="H39" s="18"/>
      <c r="I39" s="63">
        <f t="shared" si="0"/>
        <v>0.38252756573367258</v>
      </c>
      <c r="J39" s="18">
        <f t="shared" si="1"/>
        <v>451</v>
      </c>
      <c r="K39" s="18">
        <f t="shared" si="2"/>
        <v>10</v>
      </c>
    </row>
    <row r="40" spans="1:11">
      <c r="A40" s="59">
        <v>41</v>
      </c>
      <c r="B40" s="58" t="s">
        <v>38</v>
      </c>
      <c r="C40" s="18">
        <v>643970</v>
      </c>
      <c r="D40" s="18">
        <v>770295</v>
      </c>
      <c r="E40" s="18">
        <v>789744</v>
      </c>
      <c r="F40" s="18"/>
      <c r="G40" s="18"/>
      <c r="H40" s="18"/>
      <c r="I40" s="63">
        <f t="shared" si="0"/>
        <v>0.22636768793577342</v>
      </c>
      <c r="J40" s="18">
        <f t="shared" si="1"/>
        <v>145774</v>
      </c>
      <c r="K40" s="18">
        <f t="shared" si="2"/>
        <v>19449</v>
      </c>
    </row>
    <row r="41" spans="1:11">
      <c r="A41" s="59">
        <v>42</v>
      </c>
      <c r="B41" s="58" t="s">
        <v>39</v>
      </c>
      <c r="C41" s="18">
        <v>214576</v>
      </c>
      <c r="D41" s="18">
        <v>225332</v>
      </c>
      <c r="E41" s="18">
        <v>227687</v>
      </c>
      <c r="F41" s="18"/>
      <c r="G41" s="18"/>
      <c r="H41" s="18"/>
      <c r="I41" s="63">
        <f t="shared" si="0"/>
        <v>6.1101893967638508E-2</v>
      </c>
      <c r="J41" s="18">
        <f t="shared" si="1"/>
        <v>13111</v>
      </c>
      <c r="K41" s="18">
        <f t="shared" si="2"/>
        <v>2355</v>
      </c>
    </row>
    <row r="42" spans="1:11">
      <c r="A42" s="59">
        <v>43</v>
      </c>
      <c r="B42" s="58" t="s">
        <v>40</v>
      </c>
      <c r="C42" s="18">
        <v>263014</v>
      </c>
      <c r="D42" s="18">
        <v>272698</v>
      </c>
      <c r="E42" s="18">
        <v>275730</v>
      </c>
      <c r="F42" s="18"/>
      <c r="G42" s="18"/>
      <c r="H42" s="18"/>
      <c r="I42" s="63">
        <f t="shared" si="0"/>
        <v>4.8347236268791775E-2</v>
      </c>
      <c r="J42" s="18">
        <f t="shared" si="1"/>
        <v>12716</v>
      </c>
      <c r="K42" s="18">
        <f t="shared" si="2"/>
        <v>3032</v>
      </c>
    </row>
    <row r="43" spans="1:11">
      <c r="A43" s="59">
        <v>45</v>
      </c>
      <c r="B43" s="58" t="s">
        <v>41</v>
      </c>
      <c r="C43" s="18">
        <v>211378</v>
      </c>
      <c r="D43" s="18">
        <v>228209</v>
      </c>
      <c r="E43" s="18">
        <v>230304</v>
      </c>
      <c r="F43" s="18"/>
      <c r="G43" s="18"/>
      <c r="H43" s="18"/>
      <c r="I43" s="63">
        <f t="shared" si="0"/>
        <v>8.9536280975314367E-2</v>
      </c>
      <c r="J43" s="18">
        <f t="shared" si="1"/>
        <v>18926</v>
      </c>
      <c r="K43" s="18">
        <f t="shared" si="2"/>
        <v>2095</v>
      </c>
    </row>
    <row r="44" spans="1:11">
      <c r="A44" s="59">
        <v>46</v>
      </c>
      <c r="B44" s="58" t="s">
        <v>42</v>
      </c>
      <c r="C44" s="18">
        <v>702504</v>
      </c>
      <c r="D44" s="18">
        <v>736830</v>
      </c>
      <c r="E44" s="18">
        <v>743556</v>
      </c>
      <c r="F44" s="18"/>
      <c r="G44" s="18"/>
      <c r="H44" s="18"/>
      <c r="I44" s="63">
        <f t="shared" si="0"/>
        <v>5.8436677940623828E-2</v>
      </c>
      <c r="J44" s="18">
        <f t="shared" si="1"/>
        <v>41052</v>
      </c>
      <c r="K44" s="18">
        <f t="shared" si="2"/>
        <v>6726</v>
      </c>
    </row>
    <row r="45" spans="1:11">
      <c r="A45" s="59">
        <v>47</v>
      </c>
      <c r="B45" s="58" t="s">
        <v>43</v>
      </c>
      <c r="C45" s="18">
        <v>1307137</v>
      </c>
      <c r="D45" s="18">
        <v>1343683</v>
      </c>
      <c r="E45" s="18">
        <v>1346725</v>
      </c>
      <c r="F45" s="18"/>
      <c r="G45" s="18"/>
      <c r="H45" s="18"/>
      <c r="I45" s="63">
        <f t="shared" si="0"/>
        <v>3.0286037347271172E-2</v>
      </c>
      <c r="J45" s="18">
        <f t="shared" si="1"/>
        <v>39588</v>
      </c>
      <c r="K45" s="18">
        <f t="shared" si="2"/>
        <v>3042</v>
      </c>
    </row>
    <row r="46" spans="1:11">
      <c r="A46" s="59">
        <v>49</v>
      </c>
      <c r="B46" s="58" t="s">
        <v>44</v>
      </c>
      <c r="C46" s="18">
        <v>507800</v>
      </c>
      <c r="D46" s="18">
        <v>498086</v>
      </c>
      <c r="E46" s="18">
        <v>515606</v>
      </c>
      <c r="F46" s="18"/>
      <c r="G46" s="18"/>
      <c r="H46" s="18"/>
      <c r="I46" s="63">
        <f t="shared" si="0"/>
        <v>1.5372193777077589E-2</v>
      </c>
      <c r="J46" s="18">
        <f t="shared" si="1"/>
        <v>7806</v>
      </c>
      <c r="K46" s="18">
        <f t="shared" si="2"/>
        <v>17520</v>
      </c>
    </row>
    <row r="47" spans="1:11">
      <c r="A47" s="59">
        <v>50</v>
      </c>
      <c r="B47" s="58" t="s">
        <v>45</v>
      </c>
      <c r="C47" s="18">
        <v>15559</v>
      </c>
      <c r="D47" s="18">
        <v>16282</v>
      </c>
      <c r="E47" s="18">
        <v>15525</v>
      </c>
      <c r="F47" s="18"/>
      <c r="G47" s="18"/>
      <c r="H47" s="18"/>
      <c r="I47" s="63">
        <f t="shared" si="0"/>
        <v>-2.1852304132656342E-3</v>
      </c>
      <c r="J47" s="18">
        <f t="shared" si="1"/>
        <v>-34</v>
      </c>
      <c r="K47" s="18">
        <f t="shared" si="2"/>
        <v>-757</v>
      </c>
    </row>
    <row r="48" spans="1:11">
      <c r="A48" s="59">
        <v>51</v>
      </c>
      <c r="B48" s="58" t="s">
        <v>46</v>
      </c>
      <c r="C48" s="18">
        <v>4791</v>
      </c>
      <c r="D48" s="18">
        <v>4767</v>
      </c>
      <c r="E48" s="18">
        <v>4825</v>
      </c>
      <c r="F48" s="18"/>
      <c r="G48" s="18"/>
      <c r="H48" s="18"/>
      <c r="I48" s="63">
        <f t="shared" si="0"/>
        <v>7.0966395324566899E-3</v>
      </c>
      <c r="J48" s="18">
        <f t="shared" si="1"/>
        <v>34</v>
      </c>
      <c r="K48" s="18">
        <f t="shared" si="2"/>
        <v>58</v>
      </c>
    </row>
    <row r="49" spans="1:11">
      <c r="A49" s="59">
        <v>52</v>
      </c>
      <c r="B49" s="58" t="s">
        <v>47</v>
      </c>
      <c r="C49" s="18">
        <v>187209</v>
      </c>
      <c r="D49" s="18">
        <v>195075</v>
      </c>
      <c r="E49" s="18">
        <v>196189</v>
      </c>
      <c r="F49" s="18"/>
      <c r="G49" s="18"/>
      <c r="H49" s="18"/>
      <c r="I49" s="63">
        <f t="shared" si="0"/>
        <v>4.7967779326848606E-2</v>
      </c>
      <c r="J49" s="18">
        <f t="shared" si="1"/>
        <v>8980</v>
      </c>
      <c r="K49" s="18">
        <f t="shared" si="2"/>
        <v>1114</v>
      </c>
    </row>
    <row r="50" spans="1:11">
      <c r="A50" s="59">
        <v>53</v>
      </c>
      <c r="B50" s="58" t="s">
        <v>48</v>
      </c>
      <c r="C50" s="18">
        <v>31862</v>
      </c>
      <c r="D50" s="18">
        <v>44143</v>
      </c>
      <c r="E50" s="18">
        <v>45348</v>
      </c>
      <c r="F50" s="18"/>
      <c r="G50" s="18"/>
      <c r="H50" s="18"/>
      <c r="I50" s="63">
        <f t="shared" si="0"/>
        <v>0.42326282091519679</v>
      </c>
      <c r="J50" s="18">
        <f t="shared" si="1"/>
        <v>13486</v>
      </c>
      <c r="K50" s="18">
        <f t="shared" si="2"/>
        <v>1205</v>
      </c>
    </row>
    <row r="51" spans="1:11">
      <c r="A51" s="59">
        <v>55</v>
      </c>
      <c r="B51" s="58" t="s">
        <v>49</v>
      </c>
      <c r="C51" s="18">
        <v>253417</v>
      </c>
      <c r="D51" s="18">
        <v>234430</v>
      </c>
      <c r="E51" s="18">
        <v>225547</v>
      </c>
      <c r="F51" s="18"/>
      <c r="G51" s="18"/>
      <c r="H51" s="18"/>
      <c r="I51" s="63">
        <f t="shared" si="0"/>
        <v>-0.10997683659738691</v>
      </c>
      <c r="J51" s="18">
        <f t="shared" si="1"/>
        <v>-27870</v>
      </c>
      <c r="K51" s="18">
        <f t="shared" si="2"/>
        <v>-8883</v>
      </c>
    </row>
    <row r="52" spans="1:11">
      <c r="A52" s="59">
        <v>56</v>
      </c>
      <c r="B52" s="58" t="s">
        <v>50</v>
      </c>
      <c r="C52" s="18">
        <v>685871</v>
      </c>
      <c r="D52" s="18">
        <v>643517</v>
      </c>
      <c r="E52" s="18">
        <v>639727</v>
      </c>
      <c r="F52" s="18"/>
      <c r="G52" s="18"/>
      <c r="H52" s="18"/>
      <c r="I52" s="63">
        <f t="shared" si="0"/>
        <v>-6.7277957516792511E-2</v>
      </c>
      <c r="J52" s="18">
        <f t="shared" si="1"/>
        <v>-46144</v>
      </c>
      <c r="K52" s="18">
        <f t="shared" si="2"/>
        <v>-3790</v>
      </c>
    </row>
    <row r="53" spans="1:11">
      <c r="A53" s="59">
        <v>58</v>
      </c>
      <c r="B53" s="58" t="s">
        <v>51</v>
      </c>
      <c r="C53" s="18">
        <v>21465</v>
      </c>
      <c r="D53" s="18">
        <v>20617</v>
      </c>
      <c r="E53" s="18">
        <v>20913</v>
      </c>
      <c r="F53" s="18"/>
      <c r="G53" s="18"/>
      <c r="H53" s="18"/>
      <c r="I53" s="63">
        <f t="shared" si="0"/>
        <v>-2.5716282320055905E-2</v>
      </c>
      <c r="J53" s="18">
        <f t="shared" si="1"/>
        <v>-552</v>
      </c>
      <c r="K53" s="18">
        <f t="shared" si="2"/>
        <v>296</v>
      </c>
    </row>
    <row r="54" spans="1:11">
      <c r="A54" s="59">
        <v>59</v>
      </c>
      <c r="B54" s="58" t="s">
        <v>52</v>
      </c>
      <c r="C54" s="18">
        <v>16678</v>
      </c>
      <c r="D54" s="18">
        <v>15836</v>
      </c>
      <c r="E54" s="18">
        <v>16174</v>
      </c>
      <c r="F54" s="18"/>
      <c r="G54" s="18"/>
      <c r="H54" s="18"/>
      <c r="I54" s="63">
        <f t="shared" si="0"/>
        <v>-3.0219450773474037E-2</v>
      </c>
      <c r="J54" s="18">
        <f t="shared" si="1"/>
        <v>-504</v>
      </c>
      <c r="K54" s="18">
        <f t="shared" si="2"/>
        <v>338</v>
      </c>
    </row>
    <row r="55" spans="1:11">
      <c r="A55" s="59">
        <v>60</v>
      </c>
      <c r="B55" s="58" t="s">
        <v>53</v>
      </c>
      <c r="C55" s="18">
        <v>8158</v>
      </c>
      <c r="D55" s="18">
        <v>8184</v>
      </c>
      <c r="E55" s="18">
        <v>8246</v>
      </c>
      <c r="F55" s="18"/>
      <c r="G55" s="18"/>
      <c r="H55" s="18"/>
      <c r="I55" s="63">
        <f t="shared" si="0"/>
        <v>1.078695758764403E-2</v>
      </c>
      <c r="J55" s="18">
        <f t="shared" si="1"/>
        <v>88</v>
      </c>
      <c r="K55" s="18">
        <f t="shared" si="2"/>
        <v>62</v>
      </c>
    </row>
    <row r="56" spans="1:11">
      <c r="A56" s="59">
        <v>61</v>
      </c>
      <c r="B56" s="58" t="s">
        <v>54</v>
      </c>
      <c r="C56" s="18">
        <v>18795</v>
      </c>
      <c r="D56" s="18">
        <v>20271</v>
      </c>
      <c r="E56" s="18">
        <v>20856</v>
      </c>
      <c r="F56" s="18"/>
      <c r="G56" s="18"/>
      <c r="H56" s="18"/>
      <c r="I56" s="63">
        <f t="shared" si="0"/>
        <v>0.10965682362330408</v>
      </c>
      <c r="J56" s="18">
        <f t="shared" si="1"/>
        <v>2061</v>
      </c>
      <c r="K56" s="18">
        <f t="shared" si="2"/>
        <v>585</v>
      </c>
    </row>
    <row r="57" spans="1:11">
      <c r="A57" s="59">
        <v>62</v>
      </c>
      <c r="B57" s="58" t="s">
        <v>55</v>
      </c>
      <c r="C57" s="18">
        <v>82659</v>
      </c>
      <c r="D57" s="18">
        <v>91116</v>
      </c>
      <c r="E57" s="18">
        <v>92094</v>
      </c>
      <c r="F57" s="18"/>
      <c r="G57" s="18"/>
      <c r="H57" s="18"/>
      <c r="I57" s="63">
        <f t="shared" si="0"/>
        <v>0.1141436504191921</v>
      </c>
      <c r="J57" s="18">
        <f t="shared" si="1"/>
        <v>9435</v>
      </c>
      <c r="K57" s="18">
        <f t="shared" si="2"/>
        <v>978</v>
      </c>
    </row>
    <row r="58" spans="1:11">
      <c r="A58" s="59">
        <v>63</v>
      </c>
      <c r="B58" s="58" t="s">
        <v>56</v>
      </c>
      <c r="C58" s="18">
        <v>32021</v>
      </c>
      <c r="D58" s="18">
        <v>28086</v>
      </c>
      <c r="E58" s="18">
        <v>27631</v>
      </c>
      <c r="F58" s="18"/>
      <c r="G58" s="18"/>
      <c r="H58" s="18"/>
      <c r="I58" s="63">
        <f t="shared" si="0"/>
        <v>-0.13709752974610412</v>
      </c>
      <c r="J58" s="18">
        <f t="shared" si="1"/>
        <v>-4390</v>
      </c>
      <c r="K58" s="18">
        <f t="shared" si="2"/>
        <v>-455</v>
      </c>
    </row>
    <row r="59" spans="1:11">
      <c r="A59" s="59">
        <v>64</v>
      </c>
      <c r="B59" s="58" t="s">
        <v>57</v>
      </c>
      <c r="C59" s="18">
        <v>59686</v>
      </c>
      <c r="D59" s="18">
        <v>58080</v>
      </c>
      <c r="E59" s="18">
        <v>58178</v>
      </c>
      <c r="F59" s="18"/>
      <c r="G59" s="18"/>
      <c r="H59" s="18"/>
      <c r="I59" s="63">
        <f t="shared" si="0"/>
        <v>-2.5265556411888886E-2</v>
      </c>
      <c r="J59" s="18">
        <f t="shared" si="1"/>
        <v>-1508</v>
      </c>
      <c r="K59" s="18">
        <f t="shared" si="2"/>
        <v>98</v>
      </c>
    </row>
    <row r="60" spans="1:11">
      <c r="A60" s="59">
        <v>65</v>
      </c>
      <c r="B60" s="58" t="s">
        <v>58</v>
      </c>
      <c r="C60" s="18">
        <v>17319</v>
      </c>
      <c r="D60" s="18">
        <v>18136</v>
      </c>
      <c r="E60" s="18">
        <v>18203</v>
      </c>
      <c r="F60" s="18"/>
      <c r="G60" s="18"/>
      <c r="H60" s="18"/>
      <c r="I60" s="63">
        <f t="shared" si="0"/>
        <v>5.10422079796755E-2</v>
      </c>
      <c r="J60" s="18">
        <f t="shared" si="1"/>
        <v>884</v>
      </c>
      <c r="K60" s="18">
        <f t="shared" si="2"/>
        <v>67</v>
      </c>
    </row>
    <row r="61" spans="1:11">
      <c r="A61" s="59">
        <v>66</v>
      </c>
      <c r="B61" s="58" t="s">
        <v>59</v>
      </c>
      <c r="C61" s="18">
        <v>46834</v>
      </c>
      <c r="D61" s="18">
        <v>49116</v>
      </c>
      <c r="E61" s="18">
        <v>49353</v>
      </c>
      <c r="F61" s="18"/>
      <c r="G61" s="18"/>
      <c r="H61" s="18"/>
      <c r="I61" s="63">
        <f t="shared" si="0"/>
        <v>5.3785711235427254E-2</v>
      </c>
      <c r="J61" s="18">
        <f t="shared" si="1"/>
        <v>2519</v>
      </c>
      <c r="K61" s="18">
        <f t="shared" si="2"/>
        <v>237</v>
      </c>
    </row>
    <row r="62" spans="1:11">
      <c r="A62" s="59">
        <v>68</v>
      </c>
      <c r="B62" s="58" t="s">
        <v>60</v>
      </c>
      <c r="C62" s="18">
        <v>135029</v>
      </c>
      <c r="D62" s="18">
        <v>155238</v>
      </c>
      <c r="E62" s="18">
        <v>155846</v>
      </c>
      <c r="F62" s="18"/>
      <c r="G62" s="18"/>
      <c r="H62" s="18"/>
      <c r="I62" s="63">
        <f t="shared" si="0"/>
        <v>0.15416688266964873</v>
      </c>
      <c r="J62" s="18">
        <f t="shared" si="1"/>
        <v>20817</v>
      </c>
      <c r="K62" s="18">
        <f t="shared" si="2"/>
        <v>608</v>
      </c>
    </row>
    <row r="63" spans="1:11">
      <c r="A63" s="59">
        <v>69</v>
      </c>
      <c r="B63" s="58" t="s">
        <v>61</v>
      </c>
      <c r="C63" s="18">
        <v>149086</v>
      </c>
      <c r="D63" s="18">
        <v>155595</v>
      </c>
      <c r="E63" s="18">
        <v>156065</v>
      </c>
      <c r="F63" s="18"/>
      <c r="G63" s="18"/>
      <c r="H63" s="18"/>
      <c r="I63" s="63">
        <f t="shared" si="0"/>
        <v>4.6811907221335339E-2</v>
      </c>
      <c r="J63" s="18">
        <f t="shared" si="1"/>
        <v>6979</v>
      </c>
      <c r="K63" s="18">
        <f t="shared" si="2"/>
        <v>470</v>
      </c>
    </row>
    <row r="64" spans="1:11">
      <c r="A64" s="59">
        <v>70</v>
      </c>
      <c r="B64" s="58" t="s">
        <v>62</v>
      </c>
      <c r="C64" s="18">
        <v>164291</v>
      </c>
      <c r="D64" s="18">
        <v>159668</v>
      </c>
      <c r="E64" s="18">
        <v>159065</v>
      </c>
      <c r="F64" s="18"/>
      <c r="G64" s="18"/>
      <c r="H64" s="18"/>
      <c r="I64" s="63">
        <f t="shared" si="0"/>
        <v>-3.1809411349373977E-2</v>
      </c>
      <c r="J64" s="18">
        <f t="shared" si="1"/>
        <v>-5226</v>
      </c>
      <c r="K64" s="18">
        <f t="shared" si="2"/>
        <v>-603</v>
      </c>
    </row>
    <row r="65" spans="1:11">
      <c r="A65" s="59">
        <v>71</v>
      </c>
      <c r="B65" s="58" t="s">
        <v>63</v>
      </c>
      <c r="C65" s="18">
        <v>136099</v>
      </c>
      <c r="D65" s="18">
        <v>143059</v>
      </c>
      <c r="E65" s="18">
        <v>148708</v>
      </c>
      <c r="F65" s="18"/>
      <c r="G65" s="18"/>
      <c r="H65" s="18"/>
      <c r="I65" s="63">
        <f t="shared" si="0"/>
        <v>9.2645794605397541E-2</v>
      </c>
      <c r="J65" s="18">
        <f t="shared" si="1"/>
        <v>12609</v>
      </c>
      <c r="K65" s="18">
        <f t="shared" si="2"/>
        <v>5649</v>
      </c>
    </row>
    <row r="66" spans="1:11">
      <c r="A66" s="59">
        <v>72</v>
      </c>
      <c r="B66" s="58" t="s">
        <v>64</v>
      </c>
      <c r="C66" s="18">
        <v>8133</v>
      </c>
      <c r="D66" s="18">
        <v>8743</v>
      </c>
      <c r="E66" s="18">
        <v>8742</v>
      </c>
      <c r="F66" s="18"/>
      <c r="G66" s="18"/>
      <c r="H66" s="18"/>
      <c r="I66" s="63">
        <f t="shared" si="0"/>
        <v>7.4880118037624496E-2</v>
      </c>
      <c r="J66" s="18">
        <f t="shared" si="1"/>
        <v>609</v>
      </c>
      <c r="K66" s="18">
        <f t="shared" si="2"/>
        <v>-1</v>
      </c>
    </row>
    <row r="67" spans="1:11">
      <c r="A67" s="59">
        <v>73</v>
      </c>
      <c r="B67" s="58" t="s">
        <v>65</v>
      </c>
      <c r="C67" s="18">
        <v>44095</v>
      </c>
      <c r="D67" s="18">
        <v>43911</v>
      </c>
      <c r="E67" s="18">
        <v>44516</v>
      </c>
      <c r="F67" s="18"/>
      <c r="G67" s="18"/>
      <c r="H67" s="18"/>
      <c r="I67" s="63">
        <f t="shared" si="0"/>
        <v>9.5475677514457423E-3</v>
      </c>
      <c r="J67" s="18">
        <f t="shared" si="1"/>
        <v>421</v>
      </c>
      <c r="K67" s="18">
        <f t="shared" si="2"/>
        <v>605</v>
      </c>
    </row>
    <row r="68" spans="1:11">
      <c r="A68" s="59">
        <v>74</v>
      </c>
      <c r="B68" s="58" t="s">
        <v>66</v>
      </c>
      <c r="C68" s="18">
        <v>39677</v>
      </c>
      <c r="D68" s="18">
        <v>41292</v>
      </c>
      <c r="E68" s="18">
        <v>41617</v>
      </c>
      <c r="F68" s="18"/>
      <c r="G68" s="18"/>
      <c r="H68" s="18"/>
      <c r="I68" s="63">
        <f t="shared" ref="I68:I92" si="3">(E68-C68)/C68</f>
        <v>4.889482571767019E-2</v>
      </c>
      <c r="J68" s="18">
        <f t="shared" ref="J68:J92" si="4">E68-C68</f>
        <v>1940</v>
      </c>
      <c r="K68" s="18">
        <f t="shared" ref="K68:K92" si="5">E68-D68</f>
        <v>325</v>
      </c>
    </row>
    <row r="69" spans="1:11">
      <c r="A69" s="59">
        <v>75</v>
      </c>
      <c r="B69" s="58" t="s">
        <v>67</v>
      </c>
      <c r="C69" s="18">
        <v>8121</v>
      </c>
      <c r="D69" s="18">
        <v>8682</v>
      </c>
      <c r="E69" s="18">
        <v>8853</v>
      </c>
      <c r="F69" s="18"/>
      <c r="G69" s="18"/>
      <c r="H69" s="18"/>
      <c r="I69" s="63">
        <f t="shared" si="3"/>
        <v>9.0136682674547469E-2</v>
      </c>
      <c r="J69" s="18">
        <f t="shared" si="4"/>
        <v>732</v>
      </c>
      <c r="K69" s="18">
        <f t="shared" si="5"/>
        <v>171</v>
      </c>
    </row>
    <row r="70" spans="1:11">
      <c r="A70" s="59">
        <v>77</v>
      </c>
      <c r="B70" s="58" t="s">
        <v>68</v>
      </c>
      <c r="C70" s="18">
        <v>23289</v>
      </c>
      <c r="D70" s="18">
        <v>25097</v>
      </c>
      <c r="E70" s="18">
        <v>25313</v>
      </c>
      <c r="F70" s="18"/>
      <c r="G70" s="18"/>
      <c r="H70" s="18"/>
      <c r="I70" s="63">
        <f t="shared" si="3"/>
        <v>8.6907982309244708E-2</v>
      </c>
      <c r="J70" s="18">
        <f t="shared" si="4"/>
        <v>2024</v>
      </c>
      <c r="K70" s="18">
        <f t="shared" si="5"/>
        <v>216</v>
      </c>
    </row>
    <row r="71" spans="1:11">
      <c r="A71" s="59">
        <v>78</v>
      </c>
      <c r="B71" s="58" t="s">
        <v>69</v>
      </c>
      <c r="C71" s="18">
        <v>45234</v>
      </c>
      <c r="D71" s="18">
        <v>44643</v>
      </c>
      <c r="E71" s="18">
        <v>44668</v>
      </c>
      <c r="F71" s="18"/>
      <c r="G71" s="18"/>
      <c r="H71" s="18"/>
      <c r="I71" s="63">
        <f t="shared" si="3"/>
        <v>-1.2512711677057082E-2</v>
      </c>
      <c r="J71" s="18">
        <f t="shared" si="4"/>
        <v>-566</v>
      </c>
      <c r="K71" s="18">
        <f t="shared" si="5"/>
        <v>25</v>
      </c>
    </row>
    <row r="72" spans="1:11">
      <c r="A72" s="59">
        <v>79</v>
      </c>
      <c r="B72" s="58" t="s">
        <v>70</v>
      </c>
      <c r="C72" s="18">
        <v>50980</v>
      </c>
      <c r="D72" s="18">
        <v>45530</v>
      </c>
      <c r="E72" s="18">
        <v>45475</v>
      </c>
      <c r="F72" s="18"/>
      <c r="G72" s="18"/>
      <c r="H72" s="18"/>
      <c r="I72" s="63">
        <f t="shared" si="3"/>
        <v>-0.10798352295017653</v>
      </c>
      <c r="J72" s="18">
        <f t="shared" si="4"/>
        <v>-5505</v>
      </c>
      <c r="K72" s="18">
        <f t="shared" si="5"/>
        <v>-55</v>
      </c>
    </row>
    <row r="73" spans="1:11">
      <c r="A73" s="59">
        <v>80</v>
      </c>
      <c r="B73" s="58" t="s">
        <v>71</v>
      </c>
      <c r="C73" s="18">
        <v>249691</v>
      </c>
      <c r="D73" s="18">
        <v>220013</v>
      </c>
      <c r="E73" s="18">
        <v>220882</v>
      </c>
      <c r="F73" s="18"/>
      <c r="G73" s="18"/>
      <c r="H73" s="18"/>
      <c r="I73" s="63">
        <f t="shared" si="3"/>
        <v>-0.11537860795943787</v>
      </c>
      <c r="J73" s="18">
        <f t="shared" si="4"/>
        <v>-28809</v>
      </c>
      <c r="K73" s="18">
        <f t="shared" si="5"/>
        <v>869</v>
      </c>
    </row>
    <row r="74" spans="1:11">
      <c r="A74" s="59">
        <v>81</v>
      </c>
      <c r="B74" s="58" t="s">
        <v>72</v>
      </c>
      <c r="C74" s="18">
        <v>445377</v>
      </c>
      <c r="D74" s="18">
        <v>377993</v>
      </c>
      <c r="E74" s="18">
        <v>402005</v>
      </c>
      <c r="F74" s="18"/>
      <c r="G74" s="18"/>
      <c r="H74" s="18"/>
      <c r="I74" s="63">
        <f t="shared" si="3"/>
        <v>-9.7382666819346306E-2</v>
      </c>
      <c r="J74" s="18">
        <f t="shared" si="4"/>
        <v>-43372</v>
      </c>
      <c r="K74" s="18">
        <f t="shared" si="5"/>
        <v>24012</v>
      </c>
    </row>
    <row r="75" spans="1:11">
      <c r="A75" s="59">
        <v>82</v>
      </c>
      <c r="B75" s="58" t="s">
        <v>73</v>
      </c>
      <c r="C75" s="18">
        <v>323281</v>
      </c>
      <c r="D75" s="18">
        <v>324434</v>
      </c>
      <c r="E75" s="18">
        <v>344910</v>
      </c>
      <c r="F75" s="18"/>
      <c r="G75" s="18"/>
      <c r="H75" s="18"/>
      <c r="I75" s="63">
        <f t="shared" si="3"/>
        <v>6.6904643328868696E-2</v>
      </c>
      <c r="J75" s="18">
        <f t="shared" si="4"/>
        <v>21629</v>
      </c>
      <c r="K75" s="18">
        <f t="shared" si="5"/>
        <v>20476</v>
      </c>
    </row>
    <row r="76" spans="1:11">
      <c r="A76" s="59">
        <v>84</v>
      </c>
      <c r="B76" s="58" t="s">
        <v>74</v>
      </c>
      <c r="C76" s="18">
        <v>106187</v>
      </c>
      <c r="D76" s="18">
        <v>118459</v>
      </c>
      <c r="E76" s="18">
        <v>126202</v>
      </c>
      <c r="F76" s="18"/>
      <c r="G76" s="18"/>
      <c r="H76" s="18"/>
      <c r="I76" s="63">
        <f t="shared" si="3"/>
        <v>0.18848823302287473</v>
      </c>
      <c r="J76" s="18">
        <f t="shared" si="4"/>
        <v>20015</v>
      </c>
      <c r="K76" s="18">
        <f t="shared" si="5"/>
        <v>7743</v>
      </c>
    </row>
    <row r="77" spans="1:11">
      <c r="A77" s="59">
        <v>85</v>
      </c>
      <c r="B77" s="58" t="s">
        <v>75</v>
      </c>
      <c r="C77" s="18">
        <v>490429</v>
      </c>
      <c r="D77" s="18">
        <v>439874</v>
      </c>
      <c r="E77" s="18">
        <v>483662</v>
      </c>
      <c r="F77" s="18"/>
      <c r="G77" s="18"/>
      <c r="H77" s="18"/>
      <c r="I77" s="63">
        <f t="shared" si="3"/>
        <v>-1.3798123683550524E-2</v>
      </c>
      <c r="J77" s="18">
        <f t="shared" si="4"/>
        <v>-6767</v>
      </c>
      <c r="K77" s="18">
        <f t="shared" si="5"/>
        <v>43788</v>
      </c>
    </row>
    <row r="78" spans="1:11">
      <c r="A78" s="59">
        <v>86</v>
      </c>
      <c r="B78" s="58" t="s">
        <v>76</v>
      </c>
      <c r="C78" s="18">
        <v>251199</v>
      </c>
      <c r="D78" s="18">
        <v>300917</v>
      </c>
      <c r="E78" s="18">
        <v>340148</v>
      </c>
      <c r="F78" s="18"/>
      <c r="G78" s="18"/>
      <c r="H78" s="18"/>
      <c r="I78" s="63">
        <f t="shared" si="3"/>
        <v>0.35409774720440768</v>
      </c>
      <c r="J78" s="18">
        <f t="shared" si="4"/>
        <v>88949</v>
      </c>
      <c r="K78" s="18">
        <f t="shared" si="5"/>
        <v>39231</v>
      </c>
    </row>
    <row r="79" spans="1:11">
      <c r="A79" s="59">
        <v>87</v>
      </c>
      <c r="B79" s="58" t="s">
        <v>77</v>
      </c>
      <c r="C79" s="18">
        <v>32361</v>
      </c>
      <c r="D79" s="18">
        <v>37650</v>
      </c>
      <c r="E79" s="18">
        <v>44376</v>
      </c>
      <c r="F79" s="18"/>
      <c r="G79" s="18"/>
      <c r="H79" s="18"/>
      <c r="I79" s="63">
        <f t="shared" si="3"/>
        <v>0.37128024473903776</v>
      </c>
      <c r="J79" s="18">
        <f t="shared" si="4"/>
        <v>12015</v>
      </c>
      <c r="K79" s="18">
        <f t="shared" si="5"/>
        <v>6726</v>
      </c>
    </row>
    <row r="80" spans="1:11">
      <c r="A80" s="59">
        <v>88</v>
      </c>
      <c r="B80" s="58" t="s">
        <v>78</v>
      </c>
      <c r="C80" s="18">
        <v>56773</v>
      </c>
      <c r="D80" s="18">
        <v>58617</v>
      </c>
      <c r="E80" s="18">
        <v>60417</v>
      </c>
      <c r="F80" s="18"/>
      <c r="G80" s="18"/>
      <c r="H80" s="18"/>
      <c r="I80" s="63">
        <f t="shared" si="3"/>
        <v>6.4185440262096424E-2</v>
      </c>
      <c r="J80" s="18">
        <f t="shared" si="4"/>
        <v>3644</v>
      </c>
      <c r="K80" s="18">
        <f t="shared" si="5"/>
        <v>1800</v>
      </c>
    </row>
    <row r="81" spans="1:11">
      <c r="A81" s="59">
        <v>90</v>
      </c>
      <c r="B81" s="58" t="s">
        <v>79</v>
      </c>
      <c r="C81" s="18">
        <v>10929</v>
      </c>
      <c r="D81" s="18">
        <v>9577</v>
      </c>
      <c r="E81" s="18">
        <v>9882</v>
      </c>
      <c r="F81" s="18"/>
      <c r="G81" s="18"/>
      <c r="H81" s="18"/>
      <c r="I81" s="63">
        <f t="shared" si="3"/>
        <v>-9.5800164699423554E-2</v>
      </c>
      <c r="J81" s="18">
        <f t="shared" si="4"/>
        <v>-1047</v>
      </c>
      <c r="K81" s="18">
        <f t="shared" si="5"/>
        <v>305</v>
      </c>
    </row>
    <row r="82" spans="1:11">
      <c r="A82" s="59">
        <v>91</v>
      </c>
      <c r="B82" s="58" t="s">
        <v>80</v>
      </c>
      <c r="C82" s="18">
        <v>3795</v>
      </c>
      <c r="D82" s="18">
        <v>4362</v>
      </c>
      <c r="E82" s="18">
        <v>4677</v>
      </c>
      <c r="F82" s="18"/>
      <c r="G82" s="18"/>
      <c r="H82" s="18"/>
      <c r="I82" s="63">
        <f t="shared" si="3"/>
        <v>0.23241106719367588</v>
      </c>
      <c r="J82" s="18">
        <f t="shared" si="4"/>
        <v>882</v>
      </c>
      <c r="K82" s="18">
        <f t="shared" si="5"/>
        <v>315</v>
      </c>
    </row>
    <row r="83" spans="1:11">
      <c r="A83" s="59">
        <v>92</v>
      </c>
      <c r="B83" s="58" t="s">
        <v>81</v>
      </c>
      <c r="C83" s="18">
        <v>6535</v>
      </c>
      <c r="D83" s="18">
        <v>5683</v>
      </c>
      <c r="E83" s="18">
        <v>5650</v>
      </c>
      <c r="F83" s="18"/>
      <c r="G83" s="18"/>
      <c r="H83" s="18"/>
      <c r="I83" s="63">
        <f t="shared" si="3"/>
        <v>-0.135424636572303</v>
      </c>
      <c r="J83" s="18">
        <f t="shared" si="4"/>
        <v>-885</v>
      </c>
      <c r="K83" s="18">
        <f t="shared" si="5"/>
        <v>-33</v>
      </c>
    </row>
    <row r="84" spans="1:11">
      <c r="A84" s="59">
        <v>93</v>
      </c>
      <c r="B84" s="58" t="s">
        <v>82</v>
      </c>
      <c r="C84" s="18">
        <v>52534</v>
      </c>
      <c r="D84" s="18">
        <v>52696</v>
      </c>
      <c r="E84" s="18">
        <v>50822</v>
      </c>
      <c r="F84" s="18"/>
      <c r="G84" s="18"/>
      <c r="H84" s="18"/>
      <c r="I84" s="63">
        <f t="shared" si="3"/>
        <v>-3.2588418928693796E-2</v>
      </c>
      <c r="J84" s="18">
        <f t="shared" si="4"/>
        <v>-1712</v>
      </c>
      <c r="K84" s="18">
        <f t="shared" si="5"/>
        <v>-1874</v>
      </c>
    </row>
    <row r="85" spans="1:11">
      <c r="A85" s="59">
        <v>94</v>
      </c>
      <c r="B85" s="58" t="s">
        <v>83</v>
      </c>
      <c r="C85" s="18">
        <v>59812</v>
      </c>
      <c r="D85" s="18">
        <v>56752</v>
      </c>
      <c r="E85" s="18">
        <v>57446</v>
      </c>
      <c r="F85" s="18"/>
      <c r="G85" s="18"/>
      <c r="H85" s="18"/>
      <c r="I85" s="63">
        <f t="shared" si="3"/>
        <v>-3.9557279475690495E-2</v>
      </c>
      <c r="J85" s="18">
        <f t="shared" si="4"/>
        <v>-2366</v>
      </c>
      <c r="K85" s="18">
        <f t="shared" si="5"/>
        <v>694</v>
      </c>
    </row>
    <row r="86" spans="1:11">
      <c r="A86" s="59">
        <v>95</v>
      </c>
      <c r="B86" s="58" t="s">
        <v>84</v>
      </c>
      <c r="C86" s="18">
        <v>50960</v>
      </c>
      <c r="D86" s="18">
        <v>52604</v>
      </c>
      <c r="E86" s="18">
        <v>52735</v>
      </c>
      <c r="F86" s="18"/>
      <c r="G86" s="18"/>
      <c r="H86" s="18"/>
      <c r="I86" s="63">
        <f t="shared" si="3"/>
        <v>3.4831240188383045E-2</v>
      </c>
      <c r="J86" s="18">
        <f t="shared" si="4"/>
        <v>1775</v>
      </c>
      <c r="K86" s="18">
        <f t="shared" si="5"/>
        <v>131</v>
      </c>
    </row>
    <row r="87" spans="1:11">
      <c r="A87" s="59">
        <v>96</v>
      </c>
      <c r="B87" s="58" t="s">
        <v>85</v>
      </c>
      <c r="C87" s="18">
        <v>112792</v>
      </c>
      <c r="D87" s="18">
        <v>110645</v>
      </c>
      <c r="E87" s="18">
        <v>110189</v>
      </c>
      <c r="F87" s="18"/>
      <c r="G87" s="18"/>
      <c r="H87" s="18"/>
      <c r="I87" s="63">
        <f t="shared" si="3"/>
        <v>-2.3077877863678275E-2</v>
      </c>
      <c r="J87" s="18">
        <f t="shared" si="4"/>
        <v>-2603</v>
      </c>
      <c r="K87" s="18">
        <f t="shared" si="5"/>
        <v>-456</v>
      </c>
    </row>
    <row r="88" spans="1:11">
      <c r="A88" s="59">
        <v>97</v>
      </c>
      <c r="B88" s="58" t="s">
        <v>86</v>
      </c>
      <c r="C88" s="18">
        <v>12245</v>
      </c>
      <c r="D88" s="18">
        <v>5964</v>
      </c>
      <c r="E88" s="18">
        <v>5838</v>
      </c>
      <c r="F88" s="18"/>
      <c r="G88" s="18"/>
      <c r="H88" s="18"/>
      <c r="I88" s="63">
        <f t="shared" si="3"/>
        <v>-0.52323397305022457</v>
      </c>
      <c r="J88" s="18">
        <f t="shared" si="4"/>
        <v>-6407</v>
      </c>
      <c r="K88" s="18">
        <f t="shared" si="5"/>
        <v>-126</v>
      </c>
    </row>
    <row r="89" spans="1:11">
      <c r="A89" s="59">
        <v>98</v>
      </c>
      <c r="B89" s="58" t="s">
        <v>87</v>
      </c>
      <c r="C89" s="18">
        <v>722</v>
      </c>
      <c r="D89" s="18">
        <v>583</v>
      </c>
      <c r="E89" s="18">
        <v>579</v>
      </c>
      <c r="F89" s="18"/>
      <c r="G89" s="18"/>
      <c r="H89" s="18"/>
      <c r="I89" s="63">
        <f t="shared" si="3"/>
        <v>-0.19806094182825484</v>
      </c>
      <c r="J89" s="18">
        <f t="shared" si="4"/>
        <v>-143</v>
      </c>
      <c r="K89" s="18">
        <f t="shared" si="5"/>
        <v>-4</v>
      </c>
    </row>
    <row r="90" spans="1:11">
      <c r="A90" s="59">
        <v>99</v>
      </c>
      <c r="B90" s="58" t="s">
        <v>88</v>
      </c>
      <c r="C90" s="18">
        <v>4300</v>
      </c>
      <c r="D90" s="18">
        <v>4489</v>
      </c>
      <c r="E90" s="18">
        <v>4478</v>
      </c>
      <c r="F90" s="18"/>
      <c r="G90" s="18"/>
      <c r="H90" s="18"/>
      <c r="I90" s="63">
        <f t="shared" si="3"/>
        <v>4.13953488372093E-2</v>
      </c>
      <c r="J90" s="18">
        <f t="shared" si="4"/>
        <v>178</v>
      </c>
      <c r="K90" s="18">
        <f t="shared" si="5"/>
        <v>-11</v>
      </c>
    </row>
    <row r="91" spans="1:11" s="128" customFormat="1">
      <c r="A91" s="59"/>
      <c r="B91" s="72" t="s">
        <v>277</v>
      </c>
      <c r="C91" s="18">
        <v>48786</v>
      </c>
      <c r="D91" s="18">
        <v>62342</v>
      </c>
      <c r="E91" s="18">
        <v>63750</v>
      </c>
      <c r="F91" s="18"/>
      <c r="G91" s="18"/>
      <c r="H91" s="18"/>
      <c r="I91" s="63">
        <f>(E91-C91)/C91</f>
        <v>0.30672733981060141</v>
      </c>
      <c r="J91" s="18">
        <f>E91-C91</f>
        <v>14964</v>
      </c>
      <c r="K91" s="18">
        <f>E91-D91</f>
        <v>1408</v>
      </c>
    </row>
    <row r="92" spans="1:11" s="88" customFormat="1" ht="14.4" customHeight="1">
      <c r="A92" s="156" t="s">
        <v>89</v>
      </c>
      <c r="B92" s="156"/>
      <c r="C92" s="92">
        <v>11493916</v>
      </c>
      <c r="D92" s="92">
        <v>11821729</v>
      </c>
      <c r="E92" s="92">
        <v>12042943</v>
      </c>
      <c r="F92" s="92"/>
      <c r="G92" s="92"/>
      <c r="H92" s="92"/>
      <c r="I92" s="85">
        <f t="shared" si="3"/>
        <v>4.7766748947878163E-2</v>
      </c>
      <c r="J92" s="93">
        <f t="shared" si="4"/>
        <v>549027</v>
      </c>
      <c r="K92" s="93">
        <f t="shared" si="5"/>
        <v>221214</v>
      </c>
    </row>
    <row r="94" spans="1:11">
      <c r="C94" s="137"/>
      <c r="D94" s="137"/>
      <c r="E94" s="137"/>
      <c r="F94" s="137"/>
      <c r="G94" s="137"/>
      <c r="H94" s="137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21</vt:i4>
      </vt:variant>
    </vt:vector>
  </HeadingPairs>
  <TitlesOfParts>
    <vt:vector size="21" baseType="lpstr">
      <vt:lpstr>Endeksler2</vt:lpstr>
      <vt:lpstr>4a-4b-4c</vt:lpstr>
      <vt:lpstr>4a_Sektör</vt:lpstr>
      <vt:lpstr>4a_İmalat_Sektör</vt:lpstr>
      <vt:lpstr>4a_İl</vt:lpstr>
      <vt:lpstr>4b_Esnaf_İl</vt:lpstr>
      <vt:lpstr>4b_Tarım_İl</vt:lpstr>
      <vt:lpstr>4c_Kamu_İl </vt:lpstr>
      <vt:lpstr>4a_İşyeri_Sektör</vt:lpstr>
      <vt:lpstr>4a_İşyeri_İl</vt:lpstr>
      <vt:lpstr>4a_Kadın_Sektör</vt:lpstr>
      <vt:lpstr>4a_Kadın_İmalat_Sektör</vt:lpstr>
      <vt:lpstr>4a_Kadın_İl</vt:lpstr>
      <vt:lpstr>İşsizlikSigortası_Başvuru</vt:lpstr>
      <vt:lpstr>İşsizlikSigortası_Ödeme</vt:lpstr>
      <vt:lpstr>Ortalama_Günlük_Kazanç_Sektör</vt:lpstr>
      <vt:lpstr>Ortalama_Günlük_Kazanç_İl</vt:lpstr>
      <vt:lpstr>KOBİ_İşyeri_İl</vt:lpstr>
      <vt:lpstr>KOBİ_İşyeri_Sektör</vt:lpstr>
      <vt:lpstr>KOBİ_Sigortalı_İl</vt:lpstr>
      <vt:lpstr>KOBİ_Sigortalı_Sektör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User</cp:lastModifiedBy>
  <dcterms:created xsi:type="dcterms:W3CDTF">2011-08-11T09:01:00Z</dcterms:created>
  <dcterms:modified xsi:type="dcterms:W3CDTF">2021-01-11T20:44:30Z</dcterms:modified>
</cp:coreProperties>
</file>