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cansu yedekler\Desktop\Bültenler\TEPAV İstihdam İzleme Bülteni\2020\Ağustos\"/>
    </mc:Choice>
  </mc:AlternateContent>
  <bookViews>
    <workbookView xWindow="0" yWindow="0" windowWidth="4620" windowHeight="7260" tabRatio="869"/>
  </bookViews>
  <sheets>
    <sheet name="Endeksler2" sheetId="36" r:id="rId1"/>
    <sheet name="4a-4b-4c" sheetId="35" r:id="rId2"/>
    <sheet name="4a_Sektör" sheetId="2" r:id="rId3"/>
    <sheet name="4a_İmalat_Sektör" sheetId="21" r:id="rId4"/>
    <sheet name="4a_İl" sheetId="3" r:id="rId5"/>
    <sheet name="4b_Esnaf_İl" sheetId="24" r:id="rId6"/>
    <sheet name="4b_Tarım_İl" sheetId="25" r:id="rId7"/>
    <sheet name="4c_Kamu_İl " sheetId="26" r:id="rId8"/>
    <sheet name="4a_İşyeri_Sektör" sheetId="17" r:id="rId9"/>
    <sheet name="4a_İşyeri_İl" sheetId="18" r:id="rId10"/>
    <sheet name="4a_Kadın_Sektör" sheetId="5" r:id="rId11"/>
    <sheet name="4a_Kadın_İmalat_Sektör" sheetId="23" r:id="rId12"/>
    <sheet name="4a_Kadın_İl" sheetId="30" r:id="rId13"/>
    <sheet name="İşsizlikSigortası_Başvuru" sheetId="8" r:id="rId14"/>
    <sheet name="İşsizlikSigortası_Ödeme" sheetId="9" r:id="rId15"/>
    <sheet name="Ortalama_Günlük_Kazanç_Sektör" sheetId="28" r:id="rId16"/>
    <sheet name="Ortalama_Günlük_Kazanç_İl" sheetId="29" r:id="rId17"/>
    <sheet name="KOBİ_İşyeri_İl" sheetId="31" r:id="rId18"/>
    <sheet name="KOBİ_İşyeri_Sektör" sheetId="32" r:id="rId19"/>
    <sheet name="KOBİ_Sigortalı_İl" sheetId="33" r:id="rId20"/>
    <sheet name="KOBİ_Sigortalı_Sektör" sheetId="34" r:id="rId21"/>
  </sheets>
  <definedNames>
    <definedName name="_xlnm._FilterDatabase" localSheetId="4" hidden="1">'4a_İl'!$A$2:$K$85</definedName>
    <definedName name="_xlnm._FilterDatabase" localSheetId="3" hidden="1">'4a_İmalat_Sektör'!$A$2:$K$27</definedName>
    <definedName name="_xlnm._FilterDatabase" localSheetId="9" hidden="1">'4a_İşyeri_İl'!$A$2:$K$91</definedName>
    <definedName name="_xlnm._FilterDatabase" localSheetId="8" hidden="1">'4a_İşyeri_Sektör'!$A$2:$K$97</definedName>
    <definedName name="_xlnm._FilterDatabase" localSheetId="11" hidden="1">'4a_Kadın_İmalat_Sektör'!$A$2:$K$16</definedName>
    <definedName name="_xlnm._FilterDatabase" localSheetId="10" hidden="1">'4a_Kadın_Sektör'!$A$2:$K$92</definedName>
    <definedName name="_xlnm._FilterDatabase" localSheetId="2" hidden="1">'4a_Sektör'!$A$2:$K$92</definedName>
    <definedName name="_xlnm._FilterDatabase" localSheetId="5" hidden="1">'4b_Esnaf_İl'!$A$2:$K$85</definedName>
    <definedName name="_xlnm._FilterDatabase" localSheetId="6" hidden="1">'4b_Tarım_İl'!$A$2:$K$85</definedName>
    <definedName name="_xlnm._FilterDatabase" localSheetId="7" hidden="1">'4c_Kamu_İl '!$A$2:$K$84</definedName>
    <definedName name="_xlnm._FilterDatabase" localSheetId="13" hidden="1">İşsizlikSigortası_Başvuru!$A$2:$H$84</definedName>
    <definedName name="_xlnm._FilterDatabase" localSheetId="14" hidden="1">İşsizlikSigortası_Ödeme!$A$2:$I$84</definedName>
  </definedNames>
  <calcPr calcId="152511"/>
  <fileRecoveryPr autoRecover="0"/>
</workbook>
</file>

<file path=xl/calcChain.xml><?xml version="1.0" encoding="utf-8"?>
<calcChain xmlns="http://schemas.openxmlformats.org/spreadsheetml/2006/main">
  <c r="D27" i="23" l="1"/>
  <c r="E27" i="23"/>
  <c r="C27" i="23"/>
  <c r="M3" i="3"/>
  <c r="D27" i="21"/>
  <c r="E27" i="21"/>
  <c r="C27" i="21"/>
  <c r="H93" i="36" l="1"/>
  <c r="G93" i="36"/>
  <c r="E93" i="36"/>
  <c r="C93" i="36"/>
  <c r="H92" i="36" l="1"/>
  <c r="G92" i="36"/>
  <c r="C92" i="36"/>
  <c r="E92" i="36"/>
  <c r="H91" i="36" l="1"/>
  <c r="G91" i="36"/>
  <c r="E91" i="36"/>
  <c r="C91" i="36"/>
  <c r="H90" i="36" l="1"/>
  <c r="G90" i="36"/>
  <c r="E90" i="36"/>
  <c r="C90" i="36"/>
  <c r="H89" i="36" l="1"/>
  <c r="G89" i="36"/>
  <c r="E89" i="36"/>
  <c r="C89" i="36"/>
  <c r="H84" i="36" l="1"/>
  <c r="H88" i="36"/>
  <c r="G88" i="36"/>
  <c r="C88" i="36"/>
  <c r="E88" i="36"/>
  <c r="H87" i="36" l="1"/>
  <c r="G87" i="36"/>
  <c r="E87" i="36"/>
  <c r="C87" i="36"/>
  <c r="H86" i="36" l="1"/>
  <c r="G86" i="36"/>
  <c r="E86" i="36"/>
  <c r="C86" i="36"/>
  <c r="H85" i="36" l="1"/>
  <c r="G85" i="36"/>
  <c r="E85" i="36"/>
  <c r="C85" i="36"/>
  <c r="G84" i="36" l="1"/>
  <c r="E84" i="36"/>
  <c r="C84" i="36"/>
  <c r="G83" i="36" l="1"/>
  <c r="H83" i="36"/>
  <c r="E83" i="36"/>
  <c r="C83" i="36"/>
  <c r="M24" i="23" l="1"/>
  <c r="M25" i="23"/>
  <c r="K24" i="23"/>
  <c r="K25" i="23"/>
  <c r="K26" i="23"/>
  <c r="J24" i="23"/>
  <c r="J25" i="23"/>
  <c r="J26" i="23"/>
  <c r="J27" i="23"/>
  <c r="I4" i="23"/>
  <c r="I5" i="23"/>
  <c r="I6" i="23"/>
  <c r="I7" i="23"/>
  <c r="I8" i="23"/>
  <c r="I9" i="23"/>
  <c r="I10" i="23"/>
  <c r="I11" i="23"/>
  <c r="I12" i="23"/>
  <c r="I13" i="23"/>
  <c r="I14" i="23"/>
  <c r="I15" i="23"/>
  <c r="I16" i="23"/>
  <c r="I17" i="23"/>
  <c r="I18" i="23"/>
  <c r="I19" i="23"/>
  <c r="I20" i="23"/>
  <c r="I21" i="23"/>
  <c r="I22" i="23"/>
  <c r="I23" i="23"/>
  <c r="I24" i="23"/>
  <c r="I25" i="23"/>
  <c r="I26" i="23"/>
  <c r="C82" i="36" l="1"/>
  <c r="E82" i="36"/>
  <c r="H82" i="36"/>
  <c r="G82" i="36"/>
  <c r="H49" i="8" l="1"/>
  <c r="H81" i="36"/>
  <c r="G81" i="36"/>
  <c r="E81" i="36"/>
  <c r="C81" i="36"/>
  <c r="H80" i="36" l="1"/>
  <c r="G80" i="36"/>
  <c r="E80" i="36"/>
  <c r="C80" i="36"/>
  <c r="H79" i="36" l="1"/>
  <c r="G79" i="36"/>
  <c r="E79" i="36"/>
  <c r="C79" i="36"/>
  <c r="L84" i="9" l="1"/>
  <c r="K84" i="9"/>
  <c r="J84" i="9"/>
  <c r="I84" i="9"/>
  <c r="H84" i="9"/>
  <c r="L83" i="9"/>
  <c r="K83" i="9"/>
  <c r="J83" i="9"/>
  <c r="I83" i="9"/>
  <c r="H83" i="9"/>
  <c r="L82" i="9"/>
  <c r="K82" i="9"/>
  <c r="J82" i="9"/>
  <c r="I82" i="9"/>
  <c r="H82" i="9"/>
  <c r="L81" i="9"/>
  <c r="K81" i="9"/>
  <c r="J81" i="9"/>
  <c r="I81" i="9"/>
  <c r="H81" i="9"/>
  <c r="L80" i="9"/>
  <c r="K80" i="9"/>
  <c r="J80" i="9"/>
  <c r="I80" i="9"/>
  <c r="H80" i="9"/>
  <c r="L79" i="9"/>
  <c r="K79" i="9"/>
  <c r="J79" i="9"/>
  <c r="I79" i="9"/>
  <c r="H79" i="9"/>
  <c r="L78" i="9"/>
  <c r="K78" i="9"/>
  <c r="J78" i="9"/>
  <c r="I78" i="9"/>
  <c r="H78" i="9"/>
  <c r="L77" i="9"/>
  <c r="K77" i="9"/>
  <c r="J77" i="9"/>
  <c r="I77" i="9"/>
  <c r="H77" i="9"/>
  <c r="L76" i="9"/>
  <c r="K76" i="9"/>
  <c r="J76" i="9"/>
  <c r="I76" i="9"/>
  <c r="H76" i="9"/>
  <c r="L75" i="9"/>
  <c r="K75" i="9"/>
  <c r="J75" i="9"/>
  <c r="I75" i="9"/>
  <c r="H75" i="9"/>
  <c r="L74" i="9"/>
  <c r="K74" i="9"/>
  <c r="J74" i="9"/>
  <c r="I74" i="9"/>
  <c r="H74" i="9"/>
  <c r="L73" i="9"/>
  <c r="K73" i="9"/>
  <c r="J73" i="9"/>
  <c r="I73" i="9"/>
  <c r="H73" i="9"/>
  <c r="L72" i="9"/>
  <c r="K72" i="9"/>
  <c r="J72" i="9"/>
  <c r="I72" i="9"/>
  <c r="H72" i="9"/>
  <c r="L71" i="9"/>
  <c r="K71" i="9"/>
  <c r="J71" i="9"/>
  <c r="I71" i="9"/>
  <c r="H71" i="9"/>
  <c r="L70" i="9"/>
  <c r="K70" i="9"/>
  <c r="J70" i="9"/>
  <c r="I70" i="9"/>
  <c r="H70" i="9"/>
  <c r="L69" i="9"/>
  <c r="K69" i="9"/>
  <c r="J69" i="9"/>
  <c r="I69" i="9"/>
  <c r="H69" i="9"/>
  <c r="L68" i="9"/>
  <c r="K68" i="9"/>
  <c r="J68" i="9"/>
  <c r="I68" i="9"/>
  <c r="H68" i="9"/>
  <c r="L67" i="9"/>
  <c r="K67" i="9"/>
  <c r="J67" i="9"/>
  <c r="I67" i="9"/>
  <c r="H67" i="9"/>
  <c r="L66" i="9"/>
  <c r="K66" i="9"/>
  <c r="J66" i="9"/>
  <c r="I66" i="9"/>
  <c r="H66" i="9"/>
  <c r="L65" i="9"/>
  <c r="K65" i="9"/>
  <c r="J65" i="9"/>
  <c r="I65" i="9"/>
  <c r="H65" i="9"/>
  <c r="L64" i="9"/>
  <c r="K64" i="9"/>
  <c r="J64" i="9"/>
  <c r="I64" i="9"/>
  <c r="H64" i="9"/>
  <c r="L63" i="9"/>
  <c r="K63" i="9"/>
  <c r="J63" i="9"/>
  <c r="I63" i="9"/>
  <c r="H63" i="9"/>
  <c r="L62" i="9"/>
  <c r="K62" i="9"/>
  <c r="J62" i="9"/>
  <c r="I62" i="9"/>
  <c r="H62" i="9"/>
  <c r="L61" i="9"/>
  <c r="K61" i="9"/>
  <c r="J61" i="9"/>
  <c r="I61" i="9"/>
  <c r="H61" i="9"/>
  <c r="L60" i="9"/>
  <c r="K60" i="9"/>
  <c r="J60" i="9"/>
  <c r="I60" i="9"/>
  <c r="H60" i="9"/>
  <c r="L59" i="9"/>
  <c r="K59" i="9"/>
  <c r="J59" i="9"/>
  <c r="I59" i="9"/>
  <c r="H59" i="9"/>
  <c r="L58" i="9"/>
  <c r="K58" i="9"/>
  <c r="J58" i="9"/>
  <c r="I58" i="9"/>
  <c r="H58" i="9"/>
  <c r="L57" i="9"/>
  <c r="K57" i="9"/>
  <c r="J57" i="9"/>
  <c r="I57" i="9"/>
  <c r="H57" i="9"/>
  <c r="L56" i="9"/>
  <c r="K56" i="9"/>
  <c r="J56" i="9"/>
  <c r="I56" i="9"/>
  <c r="H56" i="9"/>
  <c r="L55" i="9"/>
  <c r="K55" i="9"/>
  <c r="J55" i="9"/>
  <c r="I55" i="9"/>
  <c r="H55" i="9"/>
  <c r="L54" i="9"/>
  <c r="K54" i="9"/>
  <c r="J54" i="9"/>
  <c r="I54" i="9"/>
  <c r="H54" i="9"/>
  <c r="L53" i="9"/>
  <c r="K53" i="9"/>
  <c r="J53" i="9"/>
  <c r="I53" i="9"/>
  <c r="H53" i="9"/>
  <c r="L52" i="9"/>
  <c r="K52" i="9"/>
  <c r="J52" i="9"/>
  <c r="I52" i="9"/>
  <c r="H52" i="9"/>
  <c r="L51" i="9"/>
  <c r="K51" i="9"/>
  <c r="J51" i="9"/>
  <c r="I51" i="9"/>
  <c r="H51" i="9"/>
  <c r="L50" i="9"/>
  <c r="K50" i="9"/>
  <c r="J50" i="9"/>
  <c r="I50" i="9"/>
  <c r="H50" i="9"/>
  <c r="L49" i="9"/>
  <c r="K49" i="9"/>
  <c r="J49" i="9"/>
  <c r="I49" i="9"/>
  <c r="H49" i="9"/>
  <c r="L48" i="9"/>
  <c r="K48" i="9"/>
  <c r="J48" i="9"/>
  <c r="I48" i="9"/>
  <c r="H48" i="9"/>
  <c r="L47" i="9"/>
  <c r="K47" i="9"/>
  <c r="J47" i="9"/>
  <c r="I47" i="9"/>
  <c r="H47" i="9"/>
  <c r="L46" i="9"/>
  <c r="K46" i="9"/>
  <c r="J46" i="9"/>
  <c r="I46" i="9"/>
  <c r="H46" i="9"/>
  <c r="L45" i="9"/>
  <c r="K45" i="9"/>
  <c r="J45" i="9"/>
  <c r="I45" i="9"/>
  <c r="H45" i="9"/>
  <c r="L44" i="9"/>
  <c r="K44" i="9"/>
  <c r="J44" i="9"/>
  <c r="I44" i="9"/>
  <c r="H44" i="9"/>
  <c r="L43" i="9"/>
  <c r="K43" i="9"/>
  <c r="J43" i="9"/>
  <c r="I43" i="9"/>
  <c r="H43" i="9"/>
  <c r="L42" i="9"/>
  <c r="K42" i="9"/>
  <c r="J42" i="9"/>
  <c r="I42" i="9"/>
  <c r="H42" i="9"/>
  <c r="L41" i="9"/>
  <c r="K41" i="9"/>
  <c r="J41" i="9"/>
  <c r="I41" i="9"/>
  <c r="H41" i="9"/>
  <c r="L40" i="9"/>
  <c r="K40" i="9"/>
  <c r="J40" i="9"/>
  <c r="I40" i="9"/>
  <c r="H40" i="9"/>
  <c r="L39" i="9"/>
  <c r="K39" i="9"/>
  <c r="J39" i="9"/>
  <c r="I39" i="9"/>
  <c r="H39" i="9"/>
  <c r="L38" i="9"/>
  <c r="K38" i="9"/>
  <c r="J38" i="9"/>
  <c r="I38" i="9"/>
  <c r="H38" i="9"/>
  <c r="L37" i="9"/>
  <c r="K37" i="9"/>
  <c r="J37" i="9"/>
  <c r="I37" i="9"/>
  <c r="H37" i="9"/>
  <c r="L36" i="9"/>
  <c r="K36" i="9"/>
  <c r="J36" i="9"/>
  <c r="I36" i="9"/>
  <c r="H36" i="9"/>
  <c r="L35" i="9"/>
  <c r="K35" i="9"/>
  <c r="J35" i="9"/>
  <c r="I35" i="9"/>
  <c r="H35" i="9"/>
  <c r="L34" i="9"/>
  <c r="K34" i="9"/>
  <c r="J34" i="9"/>
  <c r="I34" i="9"/>
  <c r="H34" i="9"/>
  <c r="L33" i="9"/>
  <c r="K33" i="9"/>
  <c r="J33" i="9"/>
  <c r="I33" i="9"/>
  <c r="H33" i="9"/>
  <c r="L32" i="9"/>
  <c r="K32" i="9"/>
  <c r="J32" i="9"/>
  <c r="I32" i="9"/>
  <c r="H32" i="9"/>
  <c r="L31" i="9"/>
  <c r="K31" i="9"/>
  <c r="J31" i="9"/>
  <c r="I31" i="9"/>
  <c r="H31" i="9"/>
  <c r="L30" i="9"/>
  <c r="K30" i="9"/>
  <c r="J30" i="9"/>
  <c r="I30" i="9"/>
  <c r="H30" i="9"/>
  <c r="L29" i="9"/>
  <c r="K29" i="9"/>
  <c r="J29" i="9"/>
  <c r="I29" i="9"/>
  <c r="H29" i="9"/>
  <c r="L28" i="9"/>
  <c r="K28" i="9"/>
  <c r="J28" i="9"/>
  <c r="I28" i="9"/>
  <c r="H28" i="9"/>
  <c r="L27" i="9"/>
  <c r="K27" i="9"/>
  <c r="J27" i="9"/>
  <c r="I27" i="9"/>
  <c r="H27" i="9"/>
  <c r="L26" i="9"/>
  <c r="K26" i="9"/>
  <c r="J26" i="9"/>
  <c r="I26" i="9"/>
  <c r="H26" i="9"/>
  <c r="L25" i="9"/>
  <c r="K25" i="9"/>
  <c r="J25" i="9"/>
  <c r="I25" i="9"/>
  <c r="H25" i="9"/>
  <c r="L24" i="9"/>
  <c r="K24" i="9"/>
  <c r="J24" i="9"/>
  <c r="I24" i="9"/>
  <c r="H24" i="9"/>
  <c r="L23" i="9"/>
  <c r="K23" i="9"/>
  <c r="J23" i="9"/>
  <c r="I23" i="9"/>
  <c r="H23" i="9"/>
  <c r="L22" i="9"/>
  <c r="K22" i="9"/>
  <c r="J22" i="9"/>
  <c r="I22" i="9"/>
  <c r="H22" i="9"/>
  <c r="L21" i="9"/>
  <c r="K21" i="9"/>
  <c r="J21" i="9"/>
  <c r="I21" i="9"/>
  <c r="H21" i="9"/>
  <c r="L20" i="9"/>
  <c r="K20" i="9"/>
  <c r="J20" i="9"/>
  <c r="I20" i="9"/>
  <c r="H20" i="9"/>
  <c r="L19" i="9"/>
  <c r="K19" i="9"/>
  <c r="J19" i="9"/>
  <c r="I19" i="9"/>
  <c r="H19" i="9"/>
  <c r="L18" i="9"/>
  <c r="K18" i="9"/>
  <c r="J18" i="9"/>
  <c r="I18" i="9"/>
  <c r="H18" i="9"/>
  <c r="L17" i="9"/>
  <c r="K17" i="9"/>
  <c r="J17" i="9"/>
  <c r="I17" i="9"/>
  <c r="H17" i="9"/>
  <c r="L16" i="9"/>
  <c r="K16" i="9"/>
  <c r="J16" i="9"/>
  <c r="I16" i="9"/>
  <c r="H16" i="9"/>
  <c r="L15" i="9"/>
  <c r="K15" i="9"/>
  <c r="J15" i="9"/>
  <c r="I15" i="9"/>
  <c r="H15" i="9"/>
  <c r="L14" i="9"/>
  <c r="K14" i="9"/>
  <c r="J14" i="9"/>
  <c r="I14" i="9"/>
  <c r="H14" i="9"/>
  <c r="L13" i="9"/>
  <c r="K13" i="9"/>
  <c r="J13" i="9"/>
  <c r="I13" i="9"/>
  <c r="H13" i="9"/>
  <c r="L12" i="9"/>
  <c r="K12" i="9"/>
  <c r="J12" i="9"/>
  <c r="I12" i="9"/>
  <c r="H12" i="9"/>
  <c r="L11" i="9"/>
  <c r="K11" i="9"/>
  <c r="J11" i="9"/>
  <c r="I11" i="9"/>
  <c r="H11" i="9"/>
  <c r="L10" i="9"/>
  <c r="K10" i="9"/>
  <c r="J10" i="9"/>
  <c r="I10" i="9"/>
  <c r="H10" i="9"/>
  <c r="L9" i="9"/>
  <c r="K9" i="9"/>
  <c r="J9" i="9"/>
  <c r="I9" i="9"/>
  <c r="H9" i="9"/>
  <c r="L8" i="9"/>
  <c r="K8" i="9"/>
  <c r="J8" i="9"/>
  <c r="I8" i="9"/>
  <c r="H8" i="9"/>
  <c r="L7" i="9"/>
  <c r="K7" i="9"/>
  <c r="J7" i="9"/>
  <c r="I7" i="9"/>
  <c r="H7" i="9"/>
  <c r="L6" i="9"/>
  <c r="K6" i="9"/>
  <c r="J6" i="9"/>
  <c r="I6" i="9"/>
  <c r="H6" i="9"/>
  <c r="L5" i="9"/>
  <c r="K5" i="9"/>
  <c r="J5" i="9"/>
  <c r="I5" i="9"/>
  <c r="H5" i="9"/>
  <c r="L4" i="9"/>
  <c r="K4" i="9"/>
  <c r="J4" i="9"/>
  <c r="I4" i="9"/>
  <c r="H4" i="9"/>
  <c r="L3" i="9"/>
  <c r="K3" i="9"/>
  <c r="J3" i="9"/>
  <c r="I3" i="9"/>
  <c r="H3" i="9"/>
  <c r="L84" i="8"/>
  <c r="K84" i="8"/>
  <c r="J84" i="8"/>
  <c r="I84" i="8"/>
  <c r="H84" i="8"/>
  <c r="L83" i="8"/>
  <c r="K83" i="8"/>
  <c r="J83" i="8"/>
  <c r="I83" i="8"/>
  <c r="H83" i="8"/>
  <c r="L82" i="8"/>
  <c r="K82" i="8"/>
  <c r="J82" i="8"/>
  <c r="I82" i="8"/>
  <c r="H82" i="8"/>
  <c r="L81" i="8"/>
  <c r="K81" i="8"/>
  <c r="J81" i="8"/>
  <c r="I81" i="8"/>
  <c r="H81" i="8"/>
  <c r="L80" i="8"/>
  <c r="K80" i="8"/>
  <c r="J80" i="8"/>
  <c r="I80" i="8"/>
  <c r="H80" i="8"/>
  <c r="L79" i="8"/>
  <c r="K79" i="8"/>
  <c r="J79" i="8"/>
  <c r="I79" i="8"/>
  <c r="H79" i="8"/>
  <c r="L78" i="8"/>
  <c r="K78" i="8"/>
  <c r="J78" i="8"/>
  <c r="I78" i="8"/>
  <c r="H78" i="8"/>
  <c r="L77" i="8"/>
  <c r="K77" i="8"/>
  <c r="J77" i="8"/>
  <c r="I77" i="8"/>
  <c r="H77" i="8"/>
  <c r="L76" i="8"/>
  <c r="K76" i="8"/>
  <c r="J76" i="8"/>
  <c r="I76" i="8"/>
  <c r="H76" i="8"/>
  <c r="L75" i="8"/>
  <c r="K75" i="8"/>
  <c r="J75" i="8"/>
  <c r="I75" i="8"/>
  <c r="H75" i="8"/>
  <c r="L74" i="8"/>
  <c r="K74" i="8"/>
  <c r="J74" i="8"/>
  <c r="I74" i="8"/>
  <c r="H74" i="8"/>
  <c r="L73" i="8"/>
  <c r="K73" i="8"/>
  <c r="J73" i="8"/>
  <c r="I73" i="8"/>
  <c r="H73" i="8"/>
  <c r="L72" i="8"/>
  <c r="K72" i="8"/>
  <c r="J72" i="8"/>
  <c r="I72" i="8"/>
  <c r="H72" i="8"/>
  <c r="L71" i="8"/>
  <c r="K71" i="8"/>
  <c r="J71" i="8"/>
  <c r="I71" i="8"/>
  <c r="H71" i="8"/>
  <c r="L70" i="8"/>
  <c r="K70" i="8"/>
  <c r="J70" i="8"/>
  <c r="I70" i="8"/>
  <c r="H70" i="8"/>
  <c r="L69" i="8"/>
  <c r="K69" i="8"/>
  <c r="J69" i="8"/>
  <c r="I69" i="8"/>
  <c r="H69" i="8"/>
  <c r="L68" i="8"/>
  <c r="K68" i="8"/>
  <c r="J68" i="8"/>
  <c r="I68" i="8"/>
  <c r="H68" i="8"/>
  <c r="L67" i="8"/>
  <c r="K67" i="8"/>
  <c r="J67" i="8"/>
  <c r="I67" i="8"/>
  <c r="H67" i="8"/>
  <c r="L66" i="8"/>
  <c r="K66" i="8"/>
  <c r="J66" i="8"/>
  <c r="I66" i="8"/>
  <c r="H66" i="8"/>
  <c r="L65" i="8"/>
  <c r="K65" i="8"/>
  <c r="J65" i="8"/>
  <c r="I65" i="8"/>
  <c r="H65" i="8"/>
  <c r="L64" i="8"/>
  <c r="K64" i="8"/>
  <c r="J64" i="8"/>
  <c r="I64" i="8"/>
  <c r="H64" i="8"/>
  <c r="L63" i="8"/>
  <c r="K63" i="8"/>
  <c r="J63" i="8"/>
  <c r="I63" i="8"/>
  <c r="H63" i="8"/>
  <c r="L62" i="8"/>
  <c r="K62" i="8"/>
  <c r="J62" i="8"/>
  <c r="I62" i="8"/>
  <c r="H62" i="8"/>
  <c r="L61" i="8"/>
  <c r="K61" i="8"/>
  <c r="J61" i="8"/>
  <c r="I61" i="8"/>
  <c r="H61" i="8"/>
  <c r="L60" i="8"/>
  <c r="K60" i="8"/>
  <c r="J60" i="8"/>
  <c r="I60" i="8"/>
  <c r="H60" i="8"/>
  <c r="L59" i="8"/>
  <c r="K59" i="8"/>
  <c r="J59" i="8"/>
  <c r="I59" i="8"/>
  <c r="H59" i="8"/>
  <c r="L58" i="8"/>
  <c r="K58" i="8"/>
  <c r="J58" i="8"/>
  <c r="I58" i="8"/>
  <c r="H58" i="8"/>
  <c r="L57" i="8"/>
  <c r="K57" i="8"/>
  <c r="J57" i="8"/>
  <c r="I57" i="8"/>
  <c r="H57" i="8"/>
  <c r="L56" i="8"/>
  <c r="K56" i="8"/>
  <c r="J56" i="8"/>
  <c r="I56" i="8"/>
  <c r="H56" i="8"/>
  <c r="L55" i="8"/>
  <c r="K55" i="8"/>
  <c r="J55" i="8"/>
  <c r="I55" i="8"/>
  <c r="H55" i="8"/>
  <c r="L54" i="8"/>
  <c r="K54" i="8"/>
  <c r="J54" i="8"/>
  <c r="I54" i="8"/>
  <c r="H54" i="8"/>
  <c r="L53" i="8"/>
  <c r="K53" i="8"/>
  <c r="J53" i="8"/>
  <c r="I53" i="8"/>
  <c r="H53" i="8"/>
  <c r="L52" i="8"/>
  <c r="K52" i="8"/>
  <c r="J52" i="8"/>
  <c r="I52" i="8"/>
  <c r="H52" i="8"/>
  <c r="L51" i="8"/>
  <c r="K51" i="8"/>
  <c r="J51" i="8"/>
  <c r="I51" i="8"/>
  <c r="H51" i="8"/>
  <c r="L50" i="8"/>
  <c r="K50" i="8"/>
  <c r="J50" i="8"/>
  <c r="I50" i="8"/>
  <c r="H50" i="8"/>
  <c r="L49" i="8"/>
  <c r="K49" i="8"/>
  <c r="J49" i="8"/>
  <c r="I49" i="8"/>
  <c r="L48" i="8"/>
  <c r="K48" i="8"/>
  <c r="J48" i="8"/>
  <c r="I48" i="8"/>
  <c r="H48" i="8"/>
  <c r="L47" i="8"/>
  <c r="K47" i="8"/>
  <c r="J47" i="8"/>
  <c r="I47" i="8"/>
  <c r="H47" i="8"/>
  <c r="L46" i="8"/>
  <c r="K46" i="8"/>
  <c r="J46" i="8"/>
  <c r="I46" i="8"/>
  <c r="H46" i="8"/>
  <c r="L45" i="8"/>
  <c r="K45" i="8"/>
  <c r="J45" i="8"/>
  <c r="I45" i="8"/>
  <c r="H45" i="8"/>
  <c r="L44" i="8"/>
  <c r="K44" i="8"/>
  <c r="J44" i="8"/>
  <c r="I44" i="8"/>
  <c r="H44" i="8"/>
  <c r="L43" i="8"/>
  <c r="K43" i="8"/>
  <c r="J43" i="8"/>
  <c r="I43" i="8"/>
  <c r="H43" i="8"/>
  <c r="L42" i="8"/>
  <c r="K42" i="8"/>
  <c r="J42" i="8"/>
  <c r="I42" i="8"/>
  <c r="H42" i="8"/>
  <c r="L41" i="8"/>
  <c r="K41" i="8"/>
  <c r="J41" i="8"/>
  <c r="I41" i="8"/>
  <c r="H41" i="8"/>
  <c r="L40" i="8"/>
  <c r="K40" i="8"/>
  <c r="J40" i="8"/>
  <c r="I40" i="8"/>
  <c r="H40" i="8"/>
  <c r="L39" i="8"/>
  <c r="K39" i="8"/>
  <c r="J39" i="8"/>
  <c r="I39" i="8"/>
  <c r="H39" i="8"/>
  <c r="L38" i="8"/>
  <c r="K38" i="8"/>
  <c r="J38" i="8"/>
  <c r="I38" i="8"/>
  <c r="H38" i="8"/>
  <c r="L37" i="8"/>
  <c r="K37" i="8"/>
  <c r="J37" i="8"/>
  <c r="I37" i="8"/>
  <c r="H37" i="8"/>
  <c r="L36" i="8"/>
  <c r="K36" i="8"/>
  <c r="J36" i="8"/>
  <c r="I36" i="8"/>
  <c r="H36" i="8"/>
  <c r="L35" i="8"/>
  <c r="K35" i="8"/>
  <c r="J35" i="8"/>
  <c r="I35" i="8"/>
  <c r="H35" i="8"/>
  <c r="L34" i="8"/>
  <c r="K34" i="8"/>
  <c r="J34" i="8"/>
  <c r="I34" i="8"/>
  <c r="H34" i="8"/>
  <c r="L33" i="8"/>
  <c r="K33" i="8"/>
  <c r="J33" i="8"/>
  <c r="I33" i="8"/>
  <c r="H33" i="8"/>
  <c r="L32" i="8"/>
  <c r="K32" i="8"/>
  <c r="J32" i="8"/>
  <c r="I32" i="8"/>
  <c r="H32" i="8"/>
  <c r="L31" i="8"/>
  <c r="K31" i="8"/>
  <c r="J31" i="8"/>
  <c r="I31" i="8"/>
  <c r="H31" i="8"/>
  <c r="L30" i="8"/>
  <c r="K30" i="8"/>
  <c r="J30" i="8"/>
  <c r="I30" i="8"/>
  <c r="H30" i="8"/>
  <c r="L29" i="8"/>
  <c r="K29" i="8"/>
  <c r="J29" i="8"/>
  <c r="I29" i="8"/>
  <c r="H29" i="8"/>
  <c r="L28" i="8"/>
  <c r="K28" i="8"/>
  <c r="J28" i="8"/>
  <c r="I28" i="8"/>
  <c r="H28" i="8"/>
  <c r="L27" i="8"/>
  <c r="K27" i="8"/>
  <c r="J27" i="8"/>
  <c r="I27" i="8"/>
  <c r="H27" i="8"/>
  <c r="L26" i="8"/>
  <c r="K26" i="8"/>
  <c r="J26" i="8"/>
  <c r="I26" i="8"/>
  <c r="H26" i="8"/>
  <c r="L25" i="8"/>
  <c r="K25" i="8"/>
  <c r="J25" i="8"/>
  <c r="I25" i="8"/>
  <c r="H25" i="8"/>
  <c r="L24" i="8"/>
  <c r="K24" i="8"/>
  <c r="J24" i="8"/>
  <c r="I24" i="8"/>
  <c r="H24" i="8"/>
  <c r="L23" i="8"/>
  <c r="K23" i="8"/>
  <c r="J23" i="8"/>
  <c r="I23" i="8"/>
  <c r="H23" i="8"/>
  <c r="L22" i="8"/>
  <c r="K22" i="8"/>
  <c r="J22" i="8"/>
  <c r="I22" i="8"/>
  <c r="H22" i="8"/>
  <c r="L21" i="8"/>
  <c r="K21" i="8"/>
  <c r="J21" i="8"/>
  <c r="I21" i="8"/>
  <c r="H21" i="8"/>
  <c r="L20" i="8"/>
  <c r="K20" i="8"/>
  <c r="J20" i="8"/>
  <c r="I20" i="8"/>
  <c r="H20" i="8"/>
  <c r="L19" i="8"/>
  <c r="K19" i="8"/>
  <c r="J19" i="8"/>
  <c r="I19" i="8"/>
  <c r="H19" i="8"/>
  <c r="L18" i="8"/>
  <c r="K18" i="8"/>
  <c r="J18" i="8"/>
  <c r="I18" i="8"/>
  <c r="H18" i="8"/>
  <c r="L17" i="8"/>
  <c r="K17" i="8"/>
  <c r="J17" i="8"/>
  <c r="I17" i="8"/>
  <c r="H17" i="8"/>
  <c r="L16" i="8"/>
  <c r="K16" i="8"/>
  <c r="J16" i="8"/>
  <c r="I16" i="8"/>
  <c r="H16" i="8"/>
  <c r="L15" i="8"/>
  <c r="K15" i="8"/>
  <c r="J15" i="8"/>
  <c r="I15" i="8"/>
  <c r="H15" i="8"/>
  <c r="L14" i="8"/>
  <c r="K14" i="8"/>
  <c r="J14" i="8"/>
  <c r="I14" i="8"/>
  <c r="H14" i="8"/>
  <c r="L13" i="8"/>
  <c r="K13" i="8"/>
  <c r="J13" i="8"/>
  <c r="I13" i="8"/>
  <c r="H13" i="8"/>
  <c r="L12" i="8"/>
  <c r="K12" i="8"/>
  <c r="J12" i="8"/>
  <c r="I12" i="8"/>
  <c r="H12" i="8"/>
  <c r="L11" i="8"/>
  <c r="K11" i="8"/>
  <c r="J11" i="8"/>
  <c r="I11" i="8"/>
  <c r="H11" i="8"/>
  <c r="L10" i="8"/>
  <c r="K10" i="8"/>
  <c r="J10" i="8"/>
  <c r="I10" i="8"/>
  <c r="H10" i="8"/>
  <c r="L9" i="8"/>
  <c r="K9" i="8"/>
  <c r="J9" i="8"/>
  <c r="I9" i="8"/>
  <c r="H9" i="8"/>
  <c r="L8" i="8"/>
  <c r="K8" i="8"/>
  <c r="J8" i="8"/>
  <c r="I8" i="8"/>
  <c r="H8" i="8"/>
  <c r="L7" i="8"/>
  <c r="K7" i="8"/>
  <c r="J7" i="8"/>
  <c r="I7" i="8"/>
  <c r="H7" i="8"/>
  <c r="L6" i="8"/>
  <c r="K6" i="8"/>
  <c r="J6" i="8"/>
  <c r="I6" i="8"/>
  <c r="H6" i="8"/>
  <c r="L5" i="8"/>
  <c r="K5" i="8"/>
  <c r="J5" i="8"/>
  <c r="I5" i="8"/>
  <c r="H5" i="8"/>
  <c r="L4" i="8"/>
  <c r="K4" i="8"/>
  <c r="J4" i="8"/>
  <c r="I4" i="8"/>
  <c r="H4" i="8"/>
  <c r="L3" i="8"/>
  <c r="K3" i="8"/>
  <c r="J3" i="8"/>
  <c r="I3" i="8"/>
  <c r="H3" i="8"/>
  <c r="H74" i="36" l="1"/>
  <c r="H75" i="36"/>
  <c r="H76" i="36"/>
  <c r="H77" i="36"/>
  <c r="H78" i="36"/>
  <c r="G74" i="36"/>
  <c r="G75" i="36"/>
  <c r="G76" i="36"/>
  <c r="G77" i="36"/>
  <c r="G78" i="36"/>
  <c r="E74" i="36"/>
  <c r="E75" i="36"/>
  <c r="E76" i="36"/>
  <c r="E77" i="36"/>
  <c r="E78" i="36"/>
  <c r="C74" i="36"/>
  <c r="C75" i="36"/>
  <c r="C76" i="36"/>
  <c r="C77" i="36"/>
  <c r="C78" i="36"/>
  <c r="H73" i="36" l="1"/>
  <c r="G73" i="36"/>
  <c r="C73" i="36"/>
  <c r="E73" i="36"/>
  <c r="H72" i="36" l="1"/>
  <c r="G72" i="36"/>
  <c r="E72" i="36"/>
  <c r="C72" i="36"/>
  <c r="K92" i="34" l="1"/>
  <c r="J92" i="34"/>
  <c r="I92" i="34"/>
  <c r="K91" i="34"/>
  <c r="J91" i="34"/>
  <c r="I91" i="34"/>
  <c r="K90" i="34"/>
  <c r="J90" i="34"/>
  <c r="I90" i="34"/>
  <c r="K89" i="34"/>
  <c r="J89" i="34"/>
  <c r="I89" i="34"/>
  <c r="K88" i="34"/>
  <c r="J88" i="34"/>
  <c r="I88" i="34"/>
  <c r="K87" i="34"/>
  <c r="J87" i="34"/>
  <c r="I87" i="34"/>
  <c r="K86" i="34"/>
  <c r="J86" i="34"/>
  <c r="I86" i="34"/>
  <c r="K85" i="34"/>
  <c r="J85" i="34"/>
  <c r="I85" i="34"/>
  <c r="K84" i="34"/>
  <c r="J84" i="34"/>
  <c r="I84" i="34"/>
  <c r="K83" i="34"/>
  <c r="J83" i="34"/>
  <c r="I83" i="34"/>
  <c r="K82" i="34"/>
  <c r="J82" i="34"/>
  <c r="I82" i="34"/>
  <c r="K81" i="34"/>
  <c r="J81" i="34"/>
  <c r="I81" i="34"/>
  <c r="K80" i="34"/>
  <c r="J80" i="34"/>
  <c r="I80" i="34"/>
  <c r="K79" i="34"/>
  <c r="J79" i="34"/>
  <c r="I79" i="34"/>
  <c r="K78" i="34"/>
  <c r="J78" i="34"/>
  <c r="I78" i="34"/>
  <c r="K77" i="34"/>
  <c r="J77" i="34"/>
  <c r="I77" i="34"/>
  <c r="K76" i="34"/>
  <c r="J76" i="34"/>
  <c r="I76" i="34"/>
  <c r="K75" i="34"/>
  <c r="J75" i="34"/>
  <c r="I75" i="34"/>
  <c r="K74" i="34"/>
  <c r="J74" i="34"/>
  <c r="I74" i="34"/>
  <c r="K73" i="34"/>
  <c r="J73" i="34"/>
  <c r="I73" i="34"/>
  <c r="K72" i="34"/>
  <c r="J72" i="34"/>
  <c r="I72" i="34"/>
  <c r="K71" i="34"/>
  <c r="J71" i="34"/>
  <c r="I71" i="34"/>
  <c r="K70" i="34"/>
  <c r="J70" i="34"/>
  <c r="I70" i="34"/>
  <c r="K69" i="34"/>
  <c r="J69" i="34"/>
  <c r="I69" i="34"/>
  <c r="K68" i="34"/>
  <c r="J68" i="34"/>
  <c r="I68" i="34"/>
  <c r="K67" i="34"/>
  <c r="J67" i="34"/>
  <c r="I67" i="34"/>
  <c r="K66" i="34"/>
  <c r="J66" i="34"/>
  <c r="I66" i="34"/>
  <c r="K65" i="34"/>
  <c r="J65" i="34"/>
  <c r="I65" i="34"/>
  <c r="K64" i="34"/>
  <c r="J64" i="34"/>
  <c r="I64" i="34"/>
  <c r="K63" i="34"/>
  <c r="J63" i="34"/>
  <c r="I63" i="34"/>
  <c r="K62" i="34"/>
  <c r="J62" i="34"/>
  <c r="I62" i="34"/>
  <c r="K61" i="34"/>
  <c r="J61" i="34"/>
  <c r="I61" i="34"/>
  <c r="K60" i="34"/>
  <c r="J60" i="34"/>
  <c r="I60" i="34"/>
  <c r="K59" i="34"/>
  <c r="J59" i="34"/>
  <c r="I59" i="34"/>
  <c r="K58" i="34"/>
  <c r="J58" i="34"/>
  <c r="I58" i="34"/>
  <c r="K57" i="34"/>
  <c r="J57" i="34"/>
  <c r="I57" i="34"/>
  <c r="K56" i="34"/>
  <c r="J56" i="34"/>
  <c r="I56" i="34"/>
  <c r="K55" i="34"/>
  <c r="J55" i="34"/>
  <c r="I55" i="34"/>
  <c r="K54" i="34"/>
  <c r="J54" i="34"/>
  <c r="I54" i="34"/>
  <c r="K53" i="34"/>
  <c r="J53" i="34"/>
  <c r="I53" i="34"/>
  <c r="K52" i="34"/>
  <c r="J52" i="34"/>
  <c r="I52" i="34"/>
  <c r="K51" i="34"/>
  <c r="J51" i="34"/>
  <c r="I51" i="34"/>
  <c r="K50" i="34"/>
  <c r="J50" i="34"/>
  <c r="I50" i="34"/>
  <c r="K49" i="34"/>
  <c r="J49" i="34"/>
  <c r="I49" i="34"/>
  <c r="K48" i="34"/>
  <c r="J48" i="34"/>
  <c r="I48" i="34"/>
  <c r="K47" i="34"/>
  <c r="J47" i="34"/>
  <c r="I47" i="34"/>
  <c r="K46" i="34"/>
  <c r="J46" i="34"/>
  <c r="I46" i="34"/>
  <c r="K45" i="34"/>
  <c r="J45" i="34"/>
  <c r="I45" i="34"/>
  <c r="K44" i="34"/>
  <c r="J44" i="34"/>
  <c r="I44" i="34"/>
  <c r="K43" i="34"/>
  <c r="J43" i="34"/>
  <c r="I43" i="34"/>
  <c r="K42" i="34"/>
  <c r="J42" i="34"/>
  <c r="I42" i="34"/>
  <c r="K41" i="34"/>
  <c r="J41" i="34"/>
  <c r="I41" i="34"/>
  <c r="K40" i="34"/>
  <c r="J40" i="34"/>
  <c r="I40" i="34"/>
  <c r="K39" i="34"/>
  <c r="J39" i="34"/>
  <c r="I39" i="34"/>
  <c r="K38" i="34"/>
  <c r="J38" i="34"/>
  <c r="I38" i="34"/>
  <c r="K37" i="34"/>
  <c r="J37" i="34"/>
  <c r="I37" i="34"/>
  <c r="K36" i="34"/>
  <c r="J36" i="34"/>
  <c r="I36" i="34"/>
  <c r="K35" i="34"/>
  <c r="J35" i="34"/>
  <c r="I35" i="34"/>
  <c r="K34" i="34"/>
  <c r="J34" i="34"/>
  <c r="I34" i="34"/>
  <c r="K33" i="34"/>
  <c r="J33" i="34"/>
  <c r="I33" i="34"/>
  <c r="K32" i="34"/>
  <c r="J32" i="34"/>
  <c r="I32" i="34"/>
  <c r="K31" i="34"/>
  <c r="J31" i="34"/>
  <c r="I31" i="34"/>
  <c r="K30" i="34"/>
  <c r="J30" i="34"/>
  <c r="I30" i="34"/>
  <c r="K29" i="34"/>
  <c r="J29" i="34"/>
  <c r="I29" i="34"/>
  <c r="K28" i="34"/>
  <c r="J28" i="34"/>
  <c r="I28" i="34"/>
  <c r="K27" i="34"/>
  <c r="J27" i="34"/>
  <c r="I27" i="34"/>
  <c r="K26" i="34"/>
  <c r="J26" i="34"/>
  <c r="I26" i="34"/>
  <c r="K25" i="34"/>
  <c r="J25" i="34"/>
  <c r="I25" i="34"/>
  <c r="K24" i="34"/>
  <c r="J24" i="34"/>
  <c r="I24" i="34"/>
  <c r="K23" i="34"/>
  <c r="J23" i="34"/>
  <c r="I23" i="34"/>
  <c r="K22" i="34"/>
  <c r="J22" i="34"/>
  <c r="I22" i="34"/>
  <c r="K21" i="34"/>
  <c r="J21" i="34"/>
  <c r="I21" i="34"/>
  <c r="K20" i="34"/>
  <c r="J20" i="34"/>
  <c r="I20" i="34"/>
  <c r="K19" i="34"/>
  <c r="J19" i="34"/>
  <c r="I19" i="34"/>
  <c r="K18" i="34"/>
  <c r="J18" i="34"/>
  <c r="I18" i="34"/>
  <c r="K17" i="34"/>
  <c r="J17" i="34"/>
  <c r="I17" i="34"/>
  <c r="K16" i="34"/>
  <c r="J16" i="34"/>
  <c r="I16" i="34"/>
  <c r="K15" i="34"/>
  <c r="J15" i="34"/>
  <c r="I15" i="34"/>
  <c r="K14" i="34"/>
  <c r="J14" i="34"/>
  <c r="I14" i="34"/>
  <c r="K13" i="34"/>
  <c r="J13" i="34"/>
  <c r="I13" i="34"/>
  <c r="K12" i="34"/>
  <c r="J12" i="34"/>
  <c r="I12" i="34"/>
  <c r="K11" i="34"/>
  <c r="J11" i="34"/>
  <c r="I11" i="34"/>
  <c r="K10" i="34"/>
  <c r="J10" i="34"/>
  <c r="I10" i="34"/>
  <c r="K9" i="34"/>
  <c r="J9" i="34"/>
  <c r="I9" i="34"/>
  <c r="K8" i="34"/>
  <c r="J8" i="34"/>
  <c r="I8" i="34"/>
  <c r="K7" i="34"/>
  <c r="J7" i="34"/>
  <c r="I7" i="34"/>
  <c r="K6" i="34"/>
  <c r="J6" i="34"/>
  <c r="I6" i="34"/>
  <c r="K5" i="34"/>
  <c r="J5" i="34"/>
  <c r="I5" i="34"/>
  <c r="K4" i="34"/>
  <c r="J4" i="34"/>
  <c r="I4" i="34"/>
  <c r="K3" i="34"/>
  <c r="J3" i="34"/>
  <c r="I3" i="34"/>
  <c r="K84" i="33"/>
  <c r="J84" i="33"/>
  <c r="I84" i="33"/>
  <c r="K83" i="33"/>
  <c r="J83" i="33"/>
  <c r="I83" i="33"/>
  <c r="K82" i="33"/>
  <c r="J82" i="33"/>
  <c r="I82" i="33"/>
  <c r="K81" i="33"/>
  <c r="J81" i="33"/>
  <c r="I81" i="33"/>
  <c r="K80" i="33"/>
  <c r="J80" i="33"/>
  <c r="I80" i="33"/>
  <c r="K79" i="33"/>
  <c r="J79" i="33"/>
  <c r="I79" i="33"/>
  <c r="K78" i="33"/>
  <c r="J78" i="33"/>
  <c r="I78" i="33"/>
  <c r="K77" i="33"/>
  <c r="J77" i="33"/>
  <c r="I77" i="33"/>
  <c r="K76" i="33"/>
  <c r="J76" i="33"/>
  <c r="I76" i="33"/>
  <c r="K75" i="33"/>
  <c r="J75" i="33"/>
  <c r="I75" i="33"/>
  <c r="K74" i="33"/>
  <c r="J74" i="33"/>
  <c r="I74" i="33"/>
  <c r="K73" i="33"/>
  <c r="J73" i="33"/>
  <c r="I73" i="33"/>
  <c r="K72" i="33"/>
  <c r="J72" i="33"/>
  <c r="I72" i="33"/>
  <c r="K71" i="33"/>
  <c r="J71" i="33"/>
  <c r="I71" i="33"/>
  <c r="K70" i="33"/>
  <c r="J70" i="33"/>
  <c r="I70" i="33"/>
  <c r="K69" i="33"/>
  <c r="J69" i="33"/>
  <c r="I69" i="33"/>
  <c r="K68" i="33"/>
  <c r="J68" i="33"/>
  <c r="I68" i="33"/>
  <c r="K67" i="33"/>
  <c r="J67" i="33"/>
  <c r="I67" i="33"/>
  <c r="K66" i="33"/>
  <c r="J66" i="33"/>
  <c r="I66" i="33"/>
  <c r="K65" i="33"/>
  <c r="J65" i="33"/>
  <c r="I65" i="33"/>
  <c r="K64" i="33"/>
  <c r="J64" i="33"/>
  <c r="I64" i="33"/>
  <c r="K63" i="33"/>
  <c r="J63" i="33"/>
  <c r="I63" i="33"/>
  <c r="K62" i="33"/>
  <c r="J62" i="33"/>
  <c r="I62" i="33"/>
  <c r="K61" i="33"/>
  <c r="J61" i="33"/>
  <c r="I61" i="33"/>
  <c r="K60" i="33"/>
  <c r="J60" i="33"/>
  <c r="I60" i="33"/>
  <c r="K59" i="33"/>
  <c r="J59" i="33"/>
  <c r="I59" i="33"/>
  <c r="K58" i="33"/>
  <c r="J58" i="33"/>
  <c r="I58" i="33"/>
  <c r="K57" i="33"/>
  <c r="J57" i="33"/>
  <c r="I57" i="33"/>
  <c r="K56" i="33"/>
  <c r="J56" i="33"/>
  <c r="I56" i="33"/>
  <c r="K55" i="33"/>
  <c r="J55" i="33"/>
  <c r="I55" i="33"/>
  <c r="K54" i="33"/>
  <c r="J54" i="33"/>
  <c r="I54" i="33"/>
  <c r="K53" i="33"/>
  <c r="J53" i="33"/>
  <c r="I53" i="33"/>
  <c r="K52" i="33"/>
  <c r="J52" i="33"/>
  <c r="I52" i="33"/>
  <c r="K51" i="33"/>
  <c r="J51" i="33"/>
  <c r="I51" i="33"/>
  <c r="K50" i="33"/>
  <c r="J50" i="33"/>
  <c r="I50" i="33"/>
  <c r="K49" i="33"/>
  <c r="J49" i="33"/>
  <c r="I49" i="33"/>
  <c r="K48" i="33"/>
  <c r="J48" i="33"/>
  <c r="I48" i="33"/>
  <c r="K47" i="33"/>
  <c r="J47" i="33"/>
  <c r="I47" i="33"/>
  <c r="K46" i="33"/>
  <c r="J46" i="33"/>
  <c r="I46" i="33"/>
  <c r="K45" i="33"/>
  <c r="J45" i="33"/>
  <c r="I45" i="33"/>
  <c r="K44" i="33"/>
  <c r="J44" i="33"/>
  <c r="I44" i="33"/>
  <c r="K43" i="33"/>
  <c r="J43" i="33"/>
  <c r="I43" i="33"/>
  <c r="K42" i="33"/>
  <c r="J42" i="33"/>
  <c r="I42" i="33"/>
  <c r="K41" i="33"/>
  <c r="J41" i="33"/>
  <c r="I41" i="33"/>
  <c r="K40" i="33"/>
  <c r="J40" i="33"/>
  <c r="I40" i="33"/>
  <c r="K39" i="33"/>
  <c r="J39" i="33"/>
  <c r="I39" i="33"/>
  <c r="K38" i="33"/>
  <c r="J38" i="33"/>
  <c r="I38" i="33"/>
  <c r="K37" i="33"/>
  <c r="J37" i="33"/>
  <c r="I37" i="33"/>
  <c r="K36" i="33"/>
  <c r="J36" i="33"/>
  <c r="I36" i="33"/>
  <c r="K35" i="33"/>
  <c r="J35" i="33"/>
  <c r="I35" i="33"/>
  <c r="K34" i="33"/>
  <c r="J34" i="33"/>
  <c r="I34" i="33"/>
  <c r="K33" i="33"/>
  <c r="J33" i="33"/>
  <c r="I33" i="33"/>
  <c r="K32" i="33"/>
  <c r="J32" i="33"/>
  <c r="I32" i="33"/>
  <c r="K31" i="33"/>
  <c r="J31" i="33"/>
  <c r="I31" i="33"/>
  <c r="K30" i="33"/>
  <c r="J30" i="33"/>
  <c r="I30" i="33"/>
  <c r="K29" i="33"/>
  <c r="J29" i="33"/>
  <c r="I29" i="33"/>
  <c r="K28" i="33"/>
  <c r="J28" i="33"/>
  <c r="I28" i="33"/>
  <c r="K27" i="33"/>
  <c r="J27" i="33"/>
  <c r="I27" i="33"/>
  <c r="K26" i="33"/>
  <c r="J26" i="33"/>
  <c r="I26" i="33"/>
  <c r="K25" i="33"/>
  <c r="J25" i="33"/>
  <c r="I25" i="33"/>
  <c r="K24" i="33"/>
  <c r="J24" i="33"/>
  <c r="I24" i="33"/>
  <c r="K23" i="33"/>
  <c r="J23" i="33"/>
  <c r="I23" i="33"/>
  <c r="K22" i="33"/>
  <c r="J22" i="33"/>
  <c r="I22" i="33"/>
  <c r="K21" i="33"/>
  <c r="J21" i="33"/>
  <c r="I21" i="33"/>
  <c r="K20" i="33"/>
  <c r="J20" i="33"/>
  <c r="I20" i="33"/>
  <c r="K19" i="33"/>
  <c r="J19" i="33"/>
  <c r="I19" i="33"/>
  <c r="K18" i="33"/>
  <c r="J18" i="33"/>
  <c r="I18" i="33"/>
  <c r="K17" i="33"/>
  <c r="J17" i="33"/>
  <c r="I17" i="33"/>
  <c r="K16" i="33"/>
  <c r="J16" i="33"/>
  <c r="I16" i="33"/>
  <c r="K15" i="33"/>
  <c r="J15" i="33"/>
  <c r="I15" i="33"/>
  <c r="K14" i="33"/>
  <c r="J14" i="33"/>
  <c r="I14" i="33"/>
  <c r="K13" i="33"/>
  <c r="J13" i="33"/>
  <c r="I13" i="33"/>
  <c r="K12" i="33"/>
  <c r="J12" i="33"/>
  <c r="I12" i="33"/>
  <c r="K11" i="33"/>
  <c r="J11" i="33"/>
  <c r="I11" i="33"/>
  <c r="K10" i="33"/>
  <c r="J10" i="33"/>
  <c r="I10" i="33"/>
  <c r="K9" i="33"/>
  <c r="J9" i="33"/>
  <c r="I9" i="33"/>
  <c r="K8" i="33"/>
  <c r="J8" i="33"/>
  <c r="I8" i="33"/>
  <c r="K7" i="33"/>
  <c r="J7" i="33"/>
  <c r="I7" i="33"/>
  <c r="K6" i="33"/>
  <c r="J6" i="33"/>
  <c r="I6" i="33"/>
  <c r="K5" i="33"/>
  <c r="J5" i="33"/>
  <c r="I5" i="33"/>
  <c r="K4" i="33"/>
  <c r="J4" i="33"/>
  <c r="I4" i="33"/>
  <c r="K3" i="33"/>
  <c r="J3" i="33"/>
  <c r="I3" i="33"/>
  <c r="K92" i="32"/>
  <c r="J92" i="32"/>
  <c r="I92" i="32"/>
  <c r="K91" i="32"/>
  <c r="J91" i="32"/>
  <c r="I91" i="32"/>
  <c r="K90" i="32"/>
  <c r="J90" i="32"/>
  <c r="I90" i="32"/>
  <c r="K89" i="32"/>
  <c r="J89" i="32"/>
  <c r="I89" i="32"/>
  <c r="K88" i="32"/>
  <c r="J88" i="32"/>
  <c r="I88" i="32"/>
  <c r="K87" i="32"/>
  <c r="J87" i="32"/>
  <c r="I87" i="32"/>
  <c r="K86" i="32"/>
  <c r="J86" i="32"/>
  <c r="I86" i="32"/>
  <c r="K85" i="32"/>
  <c r="J85" i="32"/>
  <c r="I85" i="32"/>
  <c r="K84" i="32"/>
  <c r="J84" i="32"/>
  <c r="I84" i="32"/>
  <c r="K83" i="32"/>
  <c r="J83" i="32"/>
  <c r="I83" i="32"/>
  <c r="K82" i="32"/>
  <c r="J82" i="32"/>
  <c r="I82" i="32"/>
  <c r="K81" i="32"/>
  <c r="J81" i="32"/>
  <c r="I81" i="32"/>
  <c r="K80" i="32"/>
  <c r="J80" i="32"/>
  <c r="I80" i="32"/>
  <c r="K79" i="32"/>
  <c r="J79" i="32"/>
  <c r="I79" i="32"/>
  <c r="K78" i="32"/>
  <c r="J78" i="32"/>
  <c r="I78" i="32"/>
  <c r="K77" i="32"/>
  <c r="J77" i="32"/>
  <c r="I77" i="32"/>
  <c r="K76" i="32"/>
  <c r="J76" i="32"/>
  <c r="I76" i="32"/>
  <c r="K75" i="32"/>
  <c r="J75" i="32"/>
  <c r="I75" i="32"/>
  <c r="K74" i="32"/>
  <c r="J74" i="32"/>
  <c r="I74" i="32"/>
  <c r="K73" i="32"/>
  <c r="J73" i="32"/>
  <c r="I73" i="32"/>
  <c r="K72" i="32"/>
  <c r="J72" i="32"/>
  <c r="I72" i="32"/>
  <c r="K71" i="32"/>
  <c r="J71" i="32"/>
  <c r="I71" i="32"/>
  <c r="K70" i="32"/>
  <c r="J70" i="32"/>
  <c r="I70" i="32"/>
  <c r="K69" i="32"/>
  <c r="J69" i="32"/>
  <c r="I69" i="32"/>
  <c r="K68" i="32"/>
  <c r="J68" i="32"/>
  <c r="I68" i="32"/>
  <c r="K67" i="32"/>
  <c r="J67" i="32"/>
  <c r="I67" i="32"/>
  <c r="K66" i="32"/>
  <c r="J66" i="32"/>
  <c r="I66" i="32"/>
  <c r="K65" i="32"/>
  <c r="J65" i="32"/>
  <c r="I65" i="32"/>
  <c r="K64" i="32"/>
  <c r="J64" i="32"/>
  <c r="I64" i="32"/>
  <c r="K63" i="32"/>
  <c r="J63" i="32"/>
  <c r="I63" i="32"/>
  <c r="K62" i="32"/>
  <c r="J62" i="32"/>
  <c r="I62" i="32"/>
  <c r="K61" i="32"/>
  <c r="J61" i="32"/>
  <c r="I61" i="32"/>
  <c r="K60" i="32"/>
  <c r="J60" i="32"/>
  <c r="I60" i="32"/>
  <c r="K59" i="32"/>
  <c r="J59" i="32"/>
  <c r="I59" i="32"/>
  <c r="K58" i="32"/>
  <c r="J58" i="32"/>
  <c r="I58" i="32"/>
  <c r="K57" i="32"/>
  <c r="J57" i="32"/>
  <c r="I57" i="32"/>
  <c r="K56" i="32"/>
  <c r="J56" i="32"/>
  <c r="I56" i="32"/>
  <c r="K55" i="32"/>
  <c r="J55" i="32"/>
  <c r="I55" i="32"/>
  <c r="K54" i="32"/>
  <c r="J54" i="32"/>
  <c r="I54" i="32"/>
  <c r="K53" i="32"/>
  <c r="J53" i="32"/>
  <c r="I53" i="32"/>
  <c r="K52" i="32"/>
  <c r="J52" i="32"/>
  <c r="I52" i="32"/>
  <c r="K51" i="32"/>
  <c r="J51" i="32"/>
  <c r="I51" i="32"/>
  <c r="K50" i="32"/>
  <c r="J50" i="32"/>
  <c r="I50" i="32"/>
  <c r="K49" i="32"/>
  <c r="J49" i="32"/>
  <c r="I49" i="32"/>
  <c r="K48" i="32"/>
  <c r="J48" i="32"/>
  <c r="I48" i="32"/>
  <c r="K47" i="32"/>
  <c r="J47" i="32"/>
  <c r="I47" i="32"/>
  <c r="K46" i="32"/>
  <c r="J46" i="32"/>
  <c r="I46" i="32"/>
  <c r="K45" i="32"/>
  <c r="J45" i="32"/>
  <c r="I45" i="32"/>
  <c r="K44" i="32"/>
  <c r="J44" i="32"/>
  <c r="I44" i="32"/>
  <c r="K43" i="32"/>
  <c r="J43" i="32"/>
  <c r="I43" i="32"/>
  <c r="K42" i="32"/>
  <c r="J42" i="32"/>
  <c r="I42" i="32"/>
  <c r="K41" i="32"/>
  <c r="J41" i="32"/>
  <c r="I41" i="32"/>
  <c r="K40" i="32"/>
  <c r="J40" i="32"/>
  <c r="I40" i="32"/>
  <c r="K39" i="32"/>
  <c r="J39" i="32"/>
  <c r="I39" i="32"/>
  <c r="K38" i="32"/>
  <c r="J38" i="32"/>
  <c r="I38" i="32"/>
  <c r="K37" i="32"/>
  <c r="J37" i="32"/>
  <c r="I37" i="32"/>
  <c r="K36" i="32"/>
  <c r="J36" i="32"/>
  <c r="I36" i="32"/>
  <c r="K35" i="32"/>
  <c r="J35" i="32"/>
  <c r="I35" i="32"/>
  <c r="K34" i="32"/>
  <c r="J34" i="32"/>
  <c r="I34" i="32"/>
  <c r="K33" i="32"/>
  <c r="J33" i="32"/>
  <c r="I33" i="32"/>
  <c r="K32" i="32"/>
  <c r="J32" i="32"/>
  <c r="I32" i="32"/>
  <c r="K31" i="32"/>
  <c r="J31" i="32"/>
  <c r="I31" i="32"/>
  <c r="K30" i="32"/>
  <c r="J30" i="32"/>
  <c r="I30" i="32"/>
  <c r="K29" i="32"/>
  <c r="J29" i="32"/>
  <c r="I29" i="32"/>
  <c r="K28" i="32"/>
  <c r="J28" i="32"/>
  <c r="I28" i="32"/>
  <c r="K27" i="32"/>
  <c r="J27" i="32"/>
  <c r="I27" i="32"/>
  <c r="K26" i="32"/>
  <c r="J26" i="32"/>
  <c r="I26" i="32"/>
  <c r="K25" i="32"/>
  <c r="J25" i="32"/>
  <c r="I25" i="32"/>
  <c r="K24" i="32"/>
  <c r="J24" i="32"/>
  <c r="I24" i="32"/>
  <c r="K23" i="32"/>
  <c r="J23" i="32"/>
  <c r="I23" i="32"/>
  <c r="K22" i="32"/>
  <c r="J22" i="32"/>
  <c r="I22" i="32"/>
  <c r="K21" i="32"/>
  <c r="J21" i="32"/>
  <c r="I21" i="32"/>
  <c r="K20" i="32"/>
  <c r="J20" i="32"/>
  <c r="I20" i="32"/>
  <c r="K19" i="32"/>
  <c r="J19" i="32"/>
  <c r="I19" i="32"/>
  <c r="K18" i="32"/>
  <c r="J18" i="32"/>
  <c r="I18" i="32"/>
  <c r="K17" i="32"/>
  <c r="J17" i="32"/>
  <c r="I17" i="32"/>
  <c r="K16" i="32"/>
  <c r="J16" i="32"/>
  <c r="I16" i="32"/>
  <c r="K15" i="32"/>
  <c r="J15" i="32"/>
  <c r="I15" i="32"/>
  <c r="K14" i="32"/>
  <c r="J14" i="32"/>
  <c r="I14" i="32"/>
  <c r="K13" i="32"/>
  <c r="J13" i="32"/>
  <c r="I13" i="32"/>
  <c r="K12" i="32"/>
  <c r="J12" i="32"/>
  <c r="I12" i="32"/>
  <c r="K11" i="32"/>
  <c r="J11" i="32"/>
  <c r="I11" i="32"/>
  <c r="K10" i="32"/>
  <c r="J10" i="32"/>
  <c r="I10" i="32"/>
  <c r="K9" i="32"/>
  <c r="J9" i="32"/>
  <c r="I9" i="32"/>
  <c r="K8" i="32"/>
  <c r="J8" i="32"/>
  <c r="I8" i="32"/>
  <c r="K7" i="32"/>
  <c r="J7" i="32"/>
  <c r="I7" i="32"/>
  <c r="K6" i="32"/>
  <c r="J6" i="32"/>
  <c r="I6" i="32"/>
  <c r="K5" i="32"/>
  <c r="J5" i="32"/>
  <c r="I5" i="32"/>
  <c r="K4" i="32"/>
  <c r="J4" i="32"/>
  <c r="I4" i="32"/>
  <c r="K3" i="32"/>
  <c r="J3" i="32"/>
  <c r="I3" i="32"/>
  <c r="K84" i="31"/>
  <c r="J84" i="31"/>
  <c r="I84" i="31"/>
  <c r="K83" i="31"/>
  <c r="J83" i="31"/>
  <c r="I83" i="31"/>
  <c r="K82" i="31"/>
  <c r="J82" i="31"/>
  <c r="I82" i="31"/>
  <c r="K81" i="31"/>
  <c r="J81" i="31"/>
  <c r="I81" i="31"/>
  <c r="K80" i="31"/>
  <c r="J80" i="31"/>
  <c r="I80" i="31"/>
  <c r="K79" i="31"/>
  <c r="J79" i="31"/>
  <c r="I79" i="31"/>
  <c r="K78" i="31"/>
  <c r="J78" i="31"/>
  <c r="I78" i="31"/>
  <c r="K77" i="31"/>
  <c r="J77" i="31"/>
  <c r="I77" i="31"/>
  <c r="K76" i="31"/>
  <c r="J76" i="31"/>
  <c r="I76" i="31"/>
  <c r="K75" i="31"/>
  <c r="J75" i="31"/>
  <c r="I75" i="31"/>
  <c r="K74" i="31"/>
  <c r="J74" i="31"/>
  <c r="I74" i="31"/>
  <c r="K73" i="31"/>
  <c r="J73" i="31"/>
  <c r="I73" i="31"/>
  <c r="K72" i="31"/>
  <c r="J72" i="31"/>
  <c r="I72" i="31"/>
  <c r="K71" i="31"/>
  <c r="J71" i="31"/>
  <c r="I71" i="31"/>
  <c r="K70" i="31"/>
  <c r="J70" i="31"/>
  <c r="I70" i="31"/>
  <c r="K69" i="31"/>
  <c r="J69" i="31"/>
  <c r="I69" i="31"/>
  <c r="K68" i="31"/>
  <c r="J68" i="31"/>
  <c r="I68" i="31"/>
  <c r="K67" i="31"/>
  <c r="J67" i="31"/>
  <c r="I67" i="31"/>
  <c r="K66" i="31"/>
  <c r="J66" i="31"/>
  <c r="I66" i="31"/>
  <c r="K65" i="31"/>
  <c r="J65" i="31"/>
  <c r="I65" i="31"/>
  <c r="K64" i="31"/>
  <c r="J64" i="31"/>
  <c r="I64" i="31"/>
  <c r="K63" i="31"/>
  <c r="J63" i="31"/>
  <c r="I63" i="31"/>
  <c r="K62" i="31"/>
  <c r="J62" i="31"/>
  <c r="I62" i="31"/>
  <c r="K61" i="31"/>
  <c r="J61" i="31"/>
  <c r="I61" i="31"/>
  <c r="K60" i="31"/>
  <c r="J60" i="31"/>
  <c r="I60" i="31"/>
  <c r="K59" i="31"/>
  <c r="J59" i="31"/>
  <c r="I59" i="31"/>
  <c r="K58" i="31"/>
  <c r="J58" i="31"/>
  <c r="I58" i="31"/>
  <c r="K57" i="31"/>
  <c r="J57" i="31"/>
  <c r="I57" i="31"/>
  <c r="K56" i="31"/>
  <c r="J56" i="31"/>
  <c r="I56" i="31"/>
  <c r="K55" i="31"/>
  <c r="J55" i="31"/>
  <c r="I55" i="31"/>
  <c r="K54" i="31"/>
  <c r="J54" i="31"/>
  <c r="I54" i="31"/>
  <c r="K53" i="31"/>
  <c r="J53" i="31"/>
  <c r="I53" i="31"/>
  <c r="K52" i="31"/>
  <c r="J52" i="31"/>
  <c r="I52" i="31"/>
  <c r="K51" i="31"/>
  <c r="J51" i="31"/>
  <c r="I51" i="31"/>
  <c r="K50" i="31"/>
  <c r="J50" i="31"/>
  <c r="I50" i="31"/>
  <c r="K49" i="31"/>
  <c r="J49" i="31"/>
  <c r="I49" i="31"/>
  <c r="K48" i="31"/>
  <c r="J48" i="31"/>
  <c r="I48" i="31"/>
  <c r="K47" i="31"/>
  <c r="J47" i="31"/>
  <c r="I47" i="31"/>
  <c r="K46" i="31"/>
  <c r="J46" i="31"/>
  <c r="I46" i="31"/>
  <c r="K45" i="31"/>
  <c r="J45" i="31"/>
  <c r="I45" i="31"/>
  <c r="K44" i="31"/>
  <c r="J44" i="31"/>
  <c r="I44" i="31"/>
  <c r="K43" i="31"/>
  <c r="J43" i="31"/>
  <c r="I43" i="31"/>
  <c r="K42" i="31"/>
  <c r="J42" i="31"/>
  <c r="I42" i="31"/>
  <c r="K41" i="31"/>
  <c r="J41" i="31"/>
  <c r="I41" i="31"/>
  <c r="K40" i="31"/>
  <c r="J40" i="31"/>
  <c r="I40" i="31"/>
  <c r="K39" i="31"/>
  <c r="J39" i="31"/>
  <c r="I39" i="31"/>
  <c r="K38" i="31"/>
  <c r="J38" i="31"/>
  <c r="I38" i="31"/>
  <c r="K37" i="31"/>
  <c r="J37" i="31"/>
  <c r="I37" i="31"/>
  <c r="K36" i="31"/>
  <c r="J36" i="31"/>
  <c r="I36" i="31"/>
  <c r="K35" i="31"/>
  <c r="J35" i="31"/>
  <c r="I35" i="31"/>
  <c r="K34" i="31"/>
  <c r="J34" i="31"/>
  <c r="I34" i="31"/>
  <c r="K33" i="31"/>
  <c r="J33" i="31"/>
  <c r="I33" i="31"/>
  <c r="K32" i="31"/>
  <c r="J32" i="31"/>
  <c r="I32" i="31"/>
  <c r="K31" i="31"/>
  <c r="J31" i="31"/>
  <c r="I31" i="31"/>
  <c r="K30" i="31"/>
  <c r="J30" i="31"/>
  <c r="I30" i="31"/>
  <c r="K29" i="31"/>
  <c r="J29" i="31"/>
  <c r="I29" i="31"/>
  <c r="K28" i="31"/>
  <c r="J28" i="31"/>
  <c r="I28" i="31"/>
  <c r="K27" i="31"/>
  <c r="J27" i="31"/>
  <c r="I27" i="31"/>
  <c r="K26" i="31"/>
  <c r="J26" i="31"/>
  <c r="I26" i="31"/>
  <c r="K25" i="31"/>
  <c r="J25" i="31"/>
  <c r="I25" i="31"/>
  <c r="K24" i="31"/>
  <c r="J24" i="31"/>
  <c r="I24" i="31"/>
  <c r="K23" i="31"/>
  <c r="J23" i="31"/>
  <c r="I23" i="31"/>
  <c r="K22" i="31"/>
  <c r="J22" i="31"/>
  <c r="I22" i="31"/>
  <c r="K21" i="31"/>
  <c r="J21" i="31"/>
  <c r="I21" i="31"/>
  <c r="K20" i="31"/>
  <c r="J20" i="31"/>
  <c r="I20" i="31"/>
  <c r="K19" i="31"/>
  <c r="J19" i="31"/>
  <c r="I19" i="31"/>
  <c r="K18" i="31"/>
  <c r="J18" i="31"/>
  <c r="I18" i="31"/>
  <c r="K17" i="31"/>
  <c r="J17" i="31"/>
  <c r="I17" i="31"/>
  <c r="K16" i="31"/>
  <c r="J16" i="31"/>
  <c r="I16" i="31"/>
  <c r="K15" i="31"/>
  <c r="J15" i="31"/>
  <c r="I15" i="31"/>
  <c r="K14" i="31"/>
  <c r="J14" i="31"/>
  <c r="I14" i="31"/>
  <c r="K13" i="31"/>
  <c r="J13" i="31"/>
  <c r="I13" i="31"/>
  <c r="K12" i="31"/>
  <c r="J12" i="31"/>
  <c r="I12" i="31"/>
  <c r="K11" i="31"/>
  <c r="J11" i="31"/>
  <c r="I11" i="31"/>
  <c r="K10" i="31"/>
  <c r="J10" i="31"/>
  <c r="I10" i="31"/>
  <c r="K9" i="31"/>
  <c r="J9" i="31"/>
  <c r="I9" i="31"/>
  <c r="K8" i="31"/>
  <c r="J8" i="31"/>
  <c r="I8" i="31"/>
  <c r="K7" i="31"/>
  <c r="J7" i="31"/>
  <c r="I7" i="31"/>
  <c r="K6" i="31"/>
  <c r="J6" i="31"/>
  <c r="I6" i="31"/>
  <c r="K5" i="31"/>
  <c r="J5" i="31"/>
  <c r="I5" i="31"/>
  <c r="K4" i="31"/>
  <c r="J4" i="31"/>
  <c r="I4" i="31"/>
  <c r="K3" i="31"/>
  <c r="J3" i="31"/>
  <c r="I3" i="31"/>
  <c r="J84" i="29"/>
  <c r="I84" i="29"/>
  <c r="H84" i="29"/>
  <c r="J83" i="29"/>
  <c r="I83" i="29"/>
  <c r="H83" i="29"/>
  <c r="J82" i="29"/>
  <c r="I82" i="29"/>
  <c r="H82" i="29"/>
  <c r="J81" i="29"/>
  <c r="I81" i="29"/>
  <c r="H81" i="29"/>
  <c r="J80" i="29"/>
  <c r="I80" i="29"/>
  <c r="H80" i="29"/>
  <c r="J79" i="29"/>
  <c r="I79" i="29"/>
  <c r="H79" i="29"/>
  <c r="J78" i="29"/>
  <c r="I78" i="29"/>
  <c r="H78" i="29"/>
  <c r="J77" i="29"/>
  <c r="I77" i="29"/>
  <c r="H77" i="29"/>
  <c r="J76" i="29"/>
  <c r="I76" i="29"/>
  <c r="H76" i="29"/>
  <c r="J75" i="29"/>
  <c r="I75" i="29"/>
  <c r="H75" i="29"/>
  <c r="J74" i="29"/>
  <c r="I74" i="29"/>
  <c r="H74" i="29"/>
  <c r="J73" i="29"/>
  <c r="I73" i="29"/>
  <c r="H73" i="29"/>
  <c r="J72" i="29"/>
  <c r="I72" i="29"/>
  <c r="H72" i="29"/>
  <c r="J71" i="29"/>
  <c r="I71" i="29"/>
  <c r="H71" i="29"/>
  <c r="J70" i="29"/>
  <c r="I70" i="29"/>
  <c r="H70" i="29"/>
  <c r="J69" i="29"/>
  <c r="I69" i="29"/>
  <c r="H69" i="29"/>
  <c r="J68" i="29"/>
  <c r="I68" i="29"/>
  <c r="H68" i="29"/>
  <c r="J67" i="29"/>
  <c r="I67" i="29"/>
  <c r="H67" i="29"/>
  <c r="J66" i="29"/>
  <c r="I66" i="29"/>
  <c r="H66" i="29"/>
  <c r="J65" i="29"/>
  <c r="I65" i="29"/>
  <c r="H65" i="29"/>
  <c r="J64" i="29"/>
  <c r="I64" i="29"/>
  <c r="H64" i="29"/>
  <c r="J63" i="29"/>
  <c r="I63" i="29"/>
  <c r="H63" i="29"/>
  <c r="J62" i="29"/>
  <c r="I62" i="29"/>
  <c r="H62" i="29"/>
  <c r="J61" i="29"/>
  <c r="I61" i="29"/>
  <c r="H61" i="29"/>
  <c r="J60" i="29"/>
  <c r="I60" i="29"/>
  <c r="H60" i="29"/>
  <c r="J59" i="29"/>
  <c r="I59" i="29"/>
  <c r="H59" i="29"/>
  <c r="J58" i="29"/>
  <c r="I58" i="29"/>
  <c r="H58" i="29"/>
  <c r="J57" i="29"/>
  <c r="I57" i="29"/>
  <c r="H57" i="29"/>
  <c r="J56" i="29"/>
  <c r="I56" i="29"/>
  <c r="H56" i="29"/>
  <c r="J55" i="29"/>
  <c r="I55" i="29"/>
  <c r="H55" i="29"/>
  <c r="J54" i="29"/>
  <c r="I54" i="29"/>
  <c r="H54" i="29"/>
  <c r="J53" i="29"/>
  <c r="I53" i="29"/>
  <c r="H53" i="29"/>
  <c r="J52" i="29"/>
  <c r="I52" i="29"/>
  <c r="H52" i="29"/>
  <c r="J51" i="29"/>
  <c r="I51" i="29"/>
  <c r="H51" i="29"/>
  <c r="J50" i="29"/>
  <c r="I50" i="29"/>
  <c r="H50" i="29"/>
  <c r="J49" i="29"/>
  <c r="I49" i="29"/>
  <c r="H49" i="29"/>
  <c r="J48" i="29"/>
  <c r="I48" i="29"/>
  <c r="H48" i="29"/>
  <c r="J47" i="29"/>
  <c r="I47" i="29"/>
  <c r="H47" i="29"/>
  <c r="J46" i="29"/>
  <c r="I46" i="29"/>
  <c r="H46" i="29"/>
  <c r="J45" i="29"/>
  <c r="I45" i="29"/>
  <c r="H45" i="29"/>
  <c r="J44" i="29"/>
  <c r="I44" i="29"/>
  <c r="H44" i="29"/>
  <c r="J43" i="29"/>
  <c r="I43" i="29"/>
  <c r="H43" i="29"/>
  <c r="J42" i="29"/>
  <c r="I42" i="29"/>
  <c r="H42" i="29"/>
  <c r="J41" i="29"/>
  <c r="I41" i="29"/>
  <c r="H41" i="29"/>
  <c r="J40" i="29"/>
  <c r="I40" i="29"/>
  <c r="H40" i="29"/>
  <c r="J39" i="29"/>
  <c r="I39" i="29"/>
  <c r="H39" i="29"/>
  <c r="J38" i="29"/>
  <c r="I38" i="29"/>
  <c r="H38" i="29"/>
  <c r="J37" i="29"/>
  <c r="I37" i="29"/>
  <c r="H37" i="29"/>
  <c r="J36" i="29"/>
  <c r="I36" i="29"/>
  <c r="H36" i="29"/>
  <c r="J35" i="29"/>
  <c r="I35" i="29"/>
  <c r="H35" i="29"/>
  <c r="J34" i="29"/>
  <c r="I34" i="29"/>
  <c r="H34" i="29"/>
  <c r="J33" i="29"/>
  <c r="I33" i="29"/>
  <c r="H33" i="29"/>
  <c r="J32" i="29"/>
  <c r="I32" i="29"/>
  <c r="H32" i="29"/>
  <c r="J31" i="29"/>
  <c r="I31" i="29"/>
  <c r="H31" i="29"/>
  <c r="J30" i="29"/>
  <c r="I30" i="29"/>
  <c r="H30" i="29"/>
  <c r="J29" i="29"/>
  <c r="I29" i="29"/>
  <c r="H29" i="29"/>
  <c r="J28" i="29"/>
  <c r="I28" i="29"/>
  <c r="H28" i="29"/>
  <c r="J27" i="29"/>
  <c r="I27" i="29"/>
  <c r="H27" i="29"/>
  <c r="J26" i="29"/>
  <c r="I26" i="29"/>
  <c r="H26" i="29"/>
  <c r="J25" i="29"/>
  <c r="I25" i="29"/>
  <c r="H25" i="29"/>
  <c r="J24" i="29"/>
  <c r="I24" i="29"/>
  <c r="H24" i="29"/>
  <c r="J23" i="29"/>
  <c r="I23" i="29"/>
  <c r="H23" i="29"/>
  <c r="J22" i="29"/>
  <c r="I22" i="29"/>
  <c r="H22" i="29"/>
  <c r="J21" i="29"/>
  <c r="I21" i="29"/>
  <c r="H21" i="29"/>
  <c r="J20" i="29"/>
  <c r="I20" i="29"/>
  <c r="H20" i="29"/>
  <c r="J19" i="29"/>
  <c r="I19" i="29"/>
  <c r="H19" i="29"/>
  <c r="J18" i="29"/>
  <c r="I18" i="29"/>
  <c r="H18" i="29"/>
  <c r="J17" i="29"/>
  <c r="I17" i="29"/>
  <c r="H17" i="29"/>
  <c r="J16" i="29"/>
  <c r="I16" i="29"/>
  <c r="H16" i="29"/>
  <c r="J15" i="29"/>
  <c r="I15" i="29"/>
  <c r="H15" i="29"/>
  <c r="J14" i="29"/>
  <c r="I14" i="29"/>
  <c r="H14" i="29"/>
  <c r="J13" i="29"/>
  <c r="I13" i="29"/>
  <c r="H13" i="29"/>
  <c r="J12" i="29"/>
  <c r="I12" i="29"/>
  <c r="H12" i="29"/>
  <c r="J11" i="29"/>
  <c r="I11" i="29"/>
  <c r="H11" i="29"/>
  <c r="J10" i="29"/>
  <c r="I10" i="29"/>
  <c r="H10" i="29"/>
  <c r="J9" i="29"/>
  <c r="I9" i="29"/>
  <c r="H9" i="29"/>
  <c r="J8" i="29"/>
  <c r="I8" i="29"/>
  <c r="H8" i="29"/>
  <c r="J7" i="29"/>
  <c r="I7" i="29"/>
  <c r="H7" i="29"/>
  <c r="J6" i="29"/>
  <c r="I6" i="29"/>
  <c r="H6" i="29"/>
  <c r="J5" i="29"/>
  <c r="I5" i="29"/>
  <c r="H5" i="29"/>
  <c r="J4" i="29"/>
  <c r="I4" i="29"/>
  <c r="H4" i="29"/>
  <c r="J3" i="29"/>
  <c r="I3" i="29"/>
  <c r="H3" i="29"/>
  <c r="J92" i="28"/>
  <c r="I92" i="28"/>
  <c r="H92" i="28"/>
  <c r="J91" i="28"/>
  <c r="I91" i="28"/>
  <c r="H91" i="28"/>
  <c r="J90" i="28"/>
  <c r="I90" i="28"/>
  <c r="H90" i="28"/>
  <c r="J89" i="28"/>
  <c r="I89" i="28"/>
  <c r="H89" i="28"/>
  <c r="J88" i="28"/>
  <c r="I88" i="28"/>
  <c r="H88" i="28"/>
  <c r="J87" i="28"/>
  <c r="I87" i="28"/>
  <c r="H87" i="28"/>
  <c r="J86" i="28"/>
  <c r="I86" i="28"/>
  <c r="H86" i="28"/>
  <c r="J85" i="28"/>
  <c r="I85" i="28"/>
  <c r="H85" i="28"/>
  <c r="J84" i="28"/>
  <c r="I84" i="28"/>
  <c r="H84" i="28"/>
  <c r="J83" i="28"/>
  <c r="I83" i="28"/>
  <c r="H83" i="28"/>
  <c r="J82" i="28"/>
  <c r="I82" i="28"/>
  <c r="H82" i="28"/>
  <c r="J81" i="28"/>
  <c r="I81" i="28"/>
  <c r="H81" i="28"/>
  <c r="J80" i="28"/>
  <c r="I80" i="28"/>
  <c r="H80" i="28"/>
  <c r="J79" i="28"/>
  <c r="I79" i="28"/>
  <c r="H79" i="28"/>
  <c r="J78" i="28"/>
  <c r="I78" i="28"/>
  <c r="H78" i="28"/>
  <c r="J77" i="28"/>
  <c r="I77" i="28"/>
  <c r="H77" i="28"/>
  <c r="J76" i="28"/>
  <c r="I76" i="28"/>
  <c r="H76" i="28"/>
  <c r="J75" i="28"/>
  <c r="I75" i="28"/>
  <c r="H75" i="28"/>
  <c r="J74" i="28"/>
  <c r="I74" i="28"/>
  <c r="H74" i="28"/>
  <c r="J73" i="28"/>
  <c r="I73" i="28"/>
  <c r="H73" i="28"/>
  <c r="J72" i="28"/>
  <c r="I72" i="28"/>
  <c r="H72" i="28"/>
  <c r="J71" i="28"/>
  <c r="I71" i="28"/>
  <c r="H71" i="28"/>
  <c r="J70" i="28"/>
  <c r="I70" i="28"/>
  <c r="H70" i="28"/>
  <c r="J69" i="28"/>
  <c r="I69" i="28"/>
  <c r="H69" i="28"/>
  <c r="J68" i="28"/>
  <c r="I68" i="28"/>
  <c r="H68" i="28"/>
  <c r="J67" i="28"/>
  <c r="I67" i="28"/>
  <c r="H67" i="28"/>
  <c r="J66" i="28"/>
  <c r="I66" i="28"/>
  <c r="H66" i="28"/>
  <c r="J65" i="28"/>
  <c r="I65" i="28"/>
  <c r="H65" i="28"/>
  <c r="J64" i="28"/>
  <c r="I64" i="28"/>
  <c r="H64" i="28"/>
  <c r="J63" i="28"/>
  <c r="I63" i="28"/>
  <c r="H63" i="28"/>
  <c r="J62" i="28"/>
  <c r="I62" i="28"/>
  <c r="H62" i="28"/>
  <c r="J61" i="28"/>
  <c r="I61" i="28"/>
  <c r="H61" i="28"/>
  <c r="J60" i="28"/>
  <c r="I60" i="28"/>
  <c r="H60" i="28"/>
  <c r="J59" i="28"/>
  <c r="I59" i="28"/>
  <c r="H59" i="28"/>
  <c r="J58" i="28"/>
  <c r="I58" i="28"/>
  <c r="H58" i="28"/>
  <c r="J57" i="28"/>
  <c r="I57" i="28"/>
  <c r="H57" i="28"/>
  <c r="J56" i="28"/>
  <c r="I56" i="28"/>
  <c r="H56" i="28"/>
  <c r="J55" i="28"/>
  <c r="I55" i="28"/>
  <c r="H55" i="28"/>
  <c r="J54" i="28"/>
  <c r="I54" i="28"/>
  <c r="H54" i="28"/>
  <c r="J53" i="28"/>
  <c r="I53" i="28"/>
  <c r="H53" i="28"/>
  <c r="J52" i="28"/>
  <c r="I52" i="28"/>
  <c r="H52" i="28"/>
  <c r="J51" i="28"/>
  <c r="I51" i="28"/>
  <c r="H51" i="28"/>
  <c r="J50" i="28"/>
  <c r="I50" i="28"/>
  <c r="H50" i="28"/>
  <c r="J49" i="28"/>
  <c r="I49" i="28"/>
  <c r="H49" i="28"/>
  <c r="J48" i="28"/>
  <c r="I48" i="28"/>
  <c r="H48" i="28"/>
  <c r="J47" i="28"/>
  <c r="I47" i="28"/>
  <c r="H47" i="28"/>
  <c r="J46" i="28"/>
  <c r="I46" i="28"/>
  <c r="H46" i="28"/>
  <c r="J45" i="28"/>
  <c r="I45" i="28"/>
  <c r="H45" i="28"/>
  <c r="J44" i="28"/>
  <c r="I44" i="28"/>
  <c r="H44" i="28"/>
  <c r="J43" i="28"/>
  <c r="I43" i="28"/>
  <c r="H43" i="28"/>
  <c r="J42" i="28"/>
  <c r="I42" i="28"/>
  <c r="H42" i="28"/>
  <c r="J41" i="28"/>
  <c r="I41" i="28"/>
  <c r="H41" i="28"/>
  <c r="J40" i="28"/>
  <c r="I40" i="28"/>
  <c r="H40" i="28"/>
  <c r="J39" i="28"/>
  <c r="I39" i="28"/>
  <c r="H39" i="28"/>
  <c r="J38" i="28"/>
  <c r="I38" i="28"/>
  <c r="H38" i="28"/>
  <c r="J37" i="28"/>
  <c r="I37" i="28"/>
  <c r="H37" i="28"/>
  <c r="J36" i="28"/>
  <c r="I36" i="28"/>
  <c r="H36" i="28"/>
  <c r="J35" i="28"/>
  <c r="I35" i="28"/>
  <c r="H35" i="28"/>
  <c r="J34" i="28"/>
  <c r="I34" i="28"/>
  <c r="H34" i="28"/>
  <c r="J33" i="28"/>
  <c r="I33" i="28"/>
  <c r="H33" i="28"/>
  <c r="J32" i="28"/>
  <c r="I32" i="28"/>
  <c r="H32" i="28"/>
  <c r="J31" i="28"/>
  <c r="I31" i="28"/>
  <c r="H31" i="28"/>
  <c r="J30" i="28"/>
  <c r="I30" i="28"/>
  <c r="H30" i="28"/>
  <c r="J29" i="28"/>
  <c r="I29" i="28"/>
  <c r="H29" i="28"/>
  <c r="J28" i="28"/>
  <c r="I28" i="28"/>
  <c r="H28" i="28"/>
  <c r="J27" i="28"/>
  <c r="I27" i="28"/>
  <c r="H27" i="28"/>
  <c r="J26" i="28"/>
  <c r="I26" i="28"/>
  <c r="H26" i="28"/>
  <c r="J25" i="28"/>
  <c r="I25" i="28"/>
  <c r="H25" i="28"/>
  <c r="J24" i="28"/>
  <c r="I24" i="28"/>
  <c r="H24" i="28"/>
  <c r="J23" i="28"/>
  <c r="I23" i="28"/>
  <c r="H23" i="28"/>
  <c r="J22" i="28"/>
  <c r="I22" i="28"/>
  <c r="H22" i="28"/>
  <c r="J21" i="28"/>
  <c r="I21" i="28"/>
  <c r="H21" i="28"/>
  <c r="J20" i="28"/>
  <c r="I20" i="28"/>
  <c r="H20" i="28"/>
  <c r="J19" i="28"/>
  <c r="I19" i="28"/>
  <c r="H19" i="28"/>
  <c r="J18" i="28"/>
  <c r="I18" i="28"/>
  <c r="H18" i="28"/>
  <c r="J17" i="28"/>
  <c r="I17" i="28"/>
  <c r="H17" i="28"/>
  <c r="J16" i="28"/>
  <c r="I16" i="28"/>
  <c r="H16" i="28"/>
  <c r="J15" i="28"/>
  <c r="I15" i="28"/>
  <c r="H15" i="28"/>
  <c r="J14" i="28"/>
  <c r="I14" i="28"/>
  <c r="H14" i="28"/>
  <c r="J13" i="28"/>
  <c r="I13" i="28"/>
  <c r="H13" i="28"/>
  <c r="J12" i="28"/>
  <c r="I12" i="28"/>
  <c r="H12" i="28"/>
  <c r="J11" i="28"/>
  <c r="I11" i="28"/>
  <c r="H11" i="28"/>
  <c r="J10" i="28"/>
  <c r="I10" i="28"/>
  <c r="H10" i="28"/>
  <c r="J9" i="28"/>
  <c r="I9" i="28"/>
  <c r="H9" i="28"/>
  <c r="J8" i="28"/>
  <c r="I8" i="28"/>
  <c r="H8" i="28"/>
  <c r="J7" i="28"/>
  <c r="I7" i="28"/>
  <c r="H7" i="28"/>
  <c r="J6" i="28"/>
  <c r="I6" i="28"/>
  <c r="H6" i="28"/>
  <c r="J5" i="28"/>
  <c r="I5" i="28"/>
  <c r="H5" i="28"/>
  <c r="J4" i="28"/>
  <c r="I4" i="28"/>
  <c r="H4" i="28"/>
  <c r="J3" i="28"/>
  <c r="I3" i="28"/>
  <c r="H3" i="28"/>
  <c r="N84" i="30"/>
  <c r="L84" i="30"/>
  <c r="M84" i="30" s="1"/>
  <c r="K84" i="30"/>
  <c r="J84" i="30"/>
  <c r="N83" i="30"/>
  <c r="L83" i="30"/>
  <c r="K83" i="30"/>
  <c r="J83" i="30"/>
  <c r="N82" i="30"/>
  <c r="L82" i="30"/>
  <c r="K82" i="30"/>
  <c r="J82" i="30"/>
  <c r="N81" i="30"/>
  <c r="L81" i="30"/>
  <c r="K81" i="30"/>
  <c r="J81" i="30"/>
  <c r="N80" i="30"/>
  <c r="L80" i="30"/>
  <c r="K80" i="30"/>
  <c r="J80" i="30"/>
  <c r="N79" i="30"/>
  <c r="L79" i="30"/>
  <c r="K79" i="30"/>
  <c r="J79" i="30"/>
  <c r="N78" i="30"/>
  <c r="L78" i="30"/>
  <c r="K78" i="30"/>
  <c r="J78" i="30"/>
  <c r="N77" i="30"/>
  <c r="L77" i="30"/>
  <c r="K77" i="30"/>
  <c r="J77" i="30"/>
  <c r="N76" i="30"/>
  <c r="L76" i="30"/>
  <c r="K76" i="30"/>
  <c r="J76" i="30"/>
  <c r="N75" i="30"/>
  <c r="L75" i="30"/>
  <c r="K75" i="30"/>
  <c r="J75" i="30"/>
  <c r="N74" i="30"/>
  <c r="L74" i="30"/>
  <c r="K74" i="30"/>
  <c r="J74" i="30"/>
  <c r="N73" i="30"/>
  <c r="L73" i="30"/>
  <c r="K73" i="30"/>
  <c r="J73" i="30"/>
  <c r="N72" i="30"/>
  <c r="L72" i="30"/>
  <c r="M72" i="30" s="1"/>
  <c r="K72" i="30"/>
  <c r="J72" i="30"/>
  <c r="N71" i="30"/>
  <c r="L71" i="30"/>
  <c r="K71" i="30"/>
  <c r="J71" i="30"/>
  <c r="N70" i="30"/>
  <c r="L70" i="30"/>
  <c r="K70" i="30"/>
  <c r="J70" i="30"/>
  <c r="N69" i="30"/>
  <c r="L69" i="30"/>
  <c r="K69" i="30"/>
  <c r="J69" i="30"/>
  <c r="N68" i="30"/>
  <c r="L68" i="30"/>
  <c r="K68" i="30"/>
  <c r="J68" i="30"/>
  <c r="N67" i="30"/>
  <c r="L67" i="30"/>
  <c r="K67" i="30"/>
  <c r="J67" i="30"/>
  <c r="N66" i="30"/>
  <c r="L66" i="30"/>
  <c r="K66" i="30"/>
  <c r="J66" i="30"/>
  <c r="N65" i="30"/>
  <c r="L65" i="30"/>
  <c r="K65" i="30"/>
  <c r="J65" i="30"/>
  <c r="N64" i="30"/>
  <c r="L64" i="30"/>
  <c r="K64" i="30"/>
  <c r="J64" i="30"/>
  <c r="N63" i="30"/>
  <c r="L63" i="30"/>
  <c r="K63" i="30"/>
  <c r="J63" i="30"/>
  <c r="N62" i="30"/>
  <c r="L62" i="30"/>
  <c r="K62" i="30"/>
  <c r="J62" i="30"/>
  <c r="N61" i="30"/>
  <c r="L61" i="30"/>
  <c r="K61" i="30"/>
  <c r="J61" i="30"/>
  <c r="N60" i="30"/>
  <c r="L60" i="30"/>
  <c r="M60" i="30" s="1"/>
  <c r="K60" i="30"/>
  <c r="J60" i="30"/>
  <c r="N59" i="30"/>
  <c r="L59" i="30"/>
  <c r="K59" i="30"/>
  <c r="J59" i="30"/>
  <c r="N58" i="30"/>
  <c r="L58" i="30"/>
  <c r="K58" i="30"/>
  <c r="J58" i="30"/>
  <c r="N57" i="30"/>
  <c r="L57" i="30"/>
  <c r="K57" i="30"/>
  <c r="J57" i="30"/>
  <c r="N56" i="30"/>
  <c r="L56" i="30"/>
  <c r="K56" i="30"/>
  <c r="J56" i="30"/>
  <c r="N55" i="30"/>
  <c r="L55" i="30"/>
  <c r="K55" i="30"/>
  <c r="J55" i="30"/>
  <c r="N54" i="30"/>
  <c r="L54" i="30"/>
  <c r="K54" i="30"/>
  <c r="J54" i="30"/>
  <c r="N53" i="30"/>
  <c r="L53" i="30"/>
  <c r="K53" i="30"/>
  <c r="J53" i="30"/>
  <c r="N52" i="30"/>
  <c r="L52" i="30"/>
  <c r="K52" i="30"/>
  <c r="J52" i="30"/>
  <c r="N51" i="30"/>
  <c r="L51" i="30"/>
  <c r="K51" i="30"/>
  <c r="J51" i="30"/>
  <c r="N50" i="30"/>
  <c r="L50" i="30"/>
  <c r="K50" i="30"/>
  <c r="J50" i="30"/>
  <c r="N49" i="30"/>
  <c r="L49" i="30"/>
  <c r="K49" i="30"/>
  <c r="J49" i="30"/>
  <c r="N48" i="30"/>
  <c r="L48" i="30"/>
  <c r="M48" i="30" s="1"/>
  <c r="K48" i="30"/>
  <c r="J48" i="30"/>
  <c r="N47" i="30"/>
  <c r="L47" i="30"/>
  <c r="K47" i="30"/>
  <c r="J47" i="30"/>
  <c r="N46" i="30"/>
  <c r="L46" i="30"/>
  <c r="K46" i="30"/>
  <c r="J46" i="30"/>
  <c r="N45" i="30"/>
  <c r="L45" i="30"/>
  <c r="K45" i="30"/>
  <c r="J45" i="30"/>
  <c r="N44" i="30"/>
  <c r="L44" i="30"/>
  <c r="K44" i="30"/>
  <c r="J44" i="30"/>
  <c r="N43" i="30"/>
  <c r="L43" i="30"/>
  <c r="K43" i="30"/>
  <c r="J43" i="30"/>
  <c r="N42" i="30"/>
  <c r="L42" i="30"/>
  <c r="K42" i="30"/>
  <c r="J42" i="30"/>
  <c r="N41" i="30"/>
  <c r="L41" i="30"/>
  <c r="K41" i="30"/>
  <c r="J41" i="30"/>
  <c r="N40" i="30"/>
  <c r="L40" i="30"/>
  <c r="K40" i="30"/>
  <c r="J40" i="30"/>
  <c r="N39" i="30"/>
  <c r="L39" i="30"/>
  <c r="K39" i="30"/>
  <c r="J39" i="30"/>
  <c r="N38" i="30"/>
  <c r="L38" i="30"/>
  <c r="K38" i="30"/>
  <c r="J38" i="30"/>
  <c r="N37" i="30"/>
  <c r="L37" i="30"/>
  <c r="K37" i="30"/>
  <c r="J37" i="30"/>
  <c r="N36" i="30"/>
  <c r="L36" i="30"/>
  <c r="M36" i="30" s="1"/>
  <c r="K36" i="30"/>
  <c r="J36" i="30"/>
  <c r="N35" i="30"/>
  <c r="L35" i="30"/>
  <c r="K35" i="30"/>
  <c r="J35" i="30"/>
  <c r="N34" i="30"/>
  <c r="L34" i="30"/>
  <c r="K34" i="30"/>
  <c r="J34" i="30"/>
  <c r="N33" i="30"/>
  <c r="L33" i="30"/>
  <c r="K33" i="30"/>
  <c r="J33" i="30"/>
  <c r="N32" i="30"/>
  <c r="L32" i="30"/>
  <c r="K32" i="30"/>
  <c r="J32" i="30"/>
  <c r="N31" i="30"/>
  <c r="L31" i="30"/>
  <c r="K31" i="30"/>
  <c r="J31" i="30"/>
  <c r="N30" i="30"/>
  <c r="L30" i="30"/>
  <c r="K30" i="30"/>
  <c r="J30" i="30"/>
  <c r="N29" i="30"/>
  <c r="L29" i="30"/>
  <c r="K29" i="30"/>
  <c r="J29" i="30"/>
  <c r="N28" i="30"/>
  <c r="L28" i="30"/>
  <c r="K28" i="30"/>
  <c r="J28" i="30"/>
  <c r="N27" i="30"/>
  <c r="L27" i="30"/>
  <c r="K27" i="30"/>
  <c r="J27" i="30"/>
  <c r="N26" i="30"/>
  <c r="L26" i="30"/>
  <c r="K26" i="30"/>
  <c r="J26" i="30"/>
  <c r="N25" i="30"/>
  <c r="L25" i="30"/>
  <c r="K25" i="30"/>
  <c r="J25" i="30"/>
  <c r="N24" i="30"/>
  <c r="L24" i="30"/>
  <c r="M24" i="30" s="1"/>
  <c r="K24" i="30"/>
  <c r="J24" i="30"/>
  <c r="N23" i="30"/>
  <c r="L23" i="30"/>
  <c r="K23" i="30"/>
  <c r="J23" i="30"/>
  <c r="N22" i="30"/>
  <c r="L22" i="30"/>
  <c r="K22" i="30"/>
  <c r="J22" i="30"/>
  <c r="N21" i="30"/>
  <c r="L21" i="30"/>
  <c r="K21" i="30"/>
  <c r="J21" i="30"/>
  <c r="N20" i="30"/>
  <c r="L20" i="30"/>
  <c r="K20" i="30"/>
  <c r="J20" i="30"/>
  <c r="N19" i="30"/>
  <c r="L19" i="30"/>
  <c r="K19" i="30"/>
  <c r="J19" i="30"/>
  <c r="N18" i="30"/>
  <c r="L18" i="30"/>
  <c r="K18" i="30"/>
  <c r="J18" i="30"/>
  <c r="N17" i="30"/>
  <c r="L17" i="30"/>
  <c r="K17" i="30"/>
  <c r="J17" i="30"/>
  <c r="N16" i="30"/>
  <c r="L16" i="30"/>
  <c r="K16" i="30"/>
  <c r="J16" i="30"/>
  <c r="N15" i="30"/>
  <c r="L15" i="30"/>
  <c r="K15" i="30"/>
  <c r="J15" i="30"/>
  <c r="N14" i="30"/>
  <c r="L14" i="30"/>
  <c r="K14" i="30"/>
  <c r="J14" i="30"/>
  <c r="N13" i="30"/>
  <c r="L13" i="30"/>
  <c r="K13" i="30"/>
  <c r="J13" i="30"/>
  <c r="N12" i="30"/>
  <c r="L12" i="30"/>
  <c r="M12" i="30" s="1"/>
  <c r="K12" i="30"/>
  <c r="J12" i="30"/>
  <c r="N11" i="30"/>
  <c r="L11" i="30"/>
  <c r="K11" i="30"/>
  <c r="J11" i="30"/>
  <c r="N10" i="30"/>
  <c r="L10" i="30"/>
  <c r="K10" i="30"/>
  <c r="J10" i="30"/>
  <c r="N9" i="30"/>
  <c r="L9" i="30"/>
  <c r="K9" i="30"/>
  <c r="J9" i="30"/>
  <c r="N8" i="30"/>
  <c r="L8" i="30"/>
  <c r="K8" i="30"/>
  <c r="J8" i="30"/>
  <c r="N7" i="30"/>
  <c r="L7" i="30"/>
  <c r="K7" i="30"/>
  <c r="J7" i="30"/>
  <c r="N6" i="30"/>
  <c r="L6" i="30"/>
  <c r="K6" i="30"/>
  <c r="J6" i="30"/>
  <c r="N5" i="30"/>
  <c r="L5" i="30"/>
  <c r="K5" i="30"/>
  <c r="J5" i="30"/>
  <c r="N4" i="30"/>
  <c r="L4" i="30"/>
  <c r="K4" i="30"/>
  <c r="J4" i="30"/>
  <c r="N3" i="30"/>
  <c r="L3" i="30"/>
  <c r="K3" i="30"/>
  <c r="J3" i="30"/>
  <c r="M27" i="23"/>
  <c r="K27" i="23"/>
  <c r="I27" i="23"/>
  <c r="M26" i="23"/>
  <c r="M23" i="23"/>
  <c r="K23" i="23"/>
  <c r="J23" i="23"/>
  <c r="M22" i="23"/>
  <c r="K22" i="23"/>
  <c r="J22" i="23"/>
  <c r="M21" i="23"/>
  <c r="K21" i="23"/>
  <c r="J21" i="23"/>
  <c r="M20" i="23"/>
  <c r="K20" i="23"/>
  <c r="J20" i="23"/>
  <c r="M19" i="23"/>
  <c r="K19" i="23"/>
  <c r="J19" i="23"/>
  <c r="M18" i="23"/>
  <c r="K18" i="23"/>
  <c r="J18" i="23"/>
  <c r="M17" i="23"/>
  <c r="K17" i="23"/>
  <c r="J17" i="23"/>
  <c r="M16" i="23"/>
  <c r="K16" i="23"/>
  <c r="J16" i="23"/>
  <c r="M15" i="23"/>
  <c r="K15" i="23"/>
  <c r="J15" i="23"/>
  <c r="M14" i="23"/>
  <c r="K14" i="23"/>
  <c r="J14" i="23"/>
  <c r="M13" i="23"/>
  <c r="K13" i="23"/>
  <c r="J13" i="23"/>
  <c r="M12" i="23"/>
  <c r="K12" i="23"/>
  <c r="J12" i="23"/>
  <c r="M11" i="23"/>
  <c r="K11" i="23"/>
  <c r="J11" i="23"/>
  <c r="M10" i="23"/>
  <c r="K10" i="23"/>
  <c r="J10" i="23"/>
  <c r="M9" i="23"/>
  <c r="K9" i="23"/>
  <c r="J9" i="23"/>
  <c r="M8" i="23"/>
  <c r="K8" i="23"/>
  <c r="J8" i="23"/>
  <c r="M7" i="23"/>
  <c r="K7" i="23"/>
  <c r="J7" i="23"/>
  <c r="M6" i="23"/>
  <c r="K6" i="23"/>
  <c r="J6" i="23"/>
  <c r="M5" i="23"/>
  <c r="K5" i="23"/>
  <c r="J5" i="23"/>
  <c r="M4" i="23"/>
  <c r="K4" i="23"/>
  <c r="J4" i="23"/>
  <c r="M3" i="23"/>
  <c r="K3" i="23"/>
  <c r="J3" i="23"/>
  <c r="I3" i="23"/>
  <c r="M92" i="5"/>
  <c r="K92" i="5"/>
  <c r="L92" i="5" s="1"/>
  <c r="J92" i="5"/>
  <c r="I92" i="5"/>
  <c r="M91" i="5"/>
  <c r="K91" i="5"/>
  <c r="J91" i="5"/>
  <c r="I91" i="5"/>
  <c r="M90" i="5"/>
  <c r="K90" i="5"/>
  <c r="J90" i="5"/>
  <c r="I90" i="5"/>
  <c r="M89" i="5"/>
  <c r="K89" i="5"/>
  <c r="J89" i="5"/>
  <c r="I89" i="5"/>
  <c r="M88" i="5"/>
  <c r="K88" i="5"/>
  <c r="J88" i="5"/>
  <c r="I88" i="5"/>
  <c r="M87" i="5"/>
  <c r="K87" i="5"/>
  <c r="J87" i="5"/>
  <c r="I87" i="5"/>
  <c r="M86" i="5"/>
  <c r="K86" i="5"/>
  <c r="J86" i="5"/>
  <c r="I86" i="5"/>
  <c r="M85" i="5"/>
  <c r="K85" i="5"/>
  <c r="J85" i="5"/>
  <c r="I85" i="5"/>
  <c r="M84" i="5"/>
  <c r="K84" i="5"/>
  <c r="L84" i="5" s="1"/>
  <c r="J84" i="5"/>
  <c r="I84" i="5"/>
  <c r="M83" i="5"/>
  <c r="K83" i="5"/>
  <c r="J83" i="5"/>
  <c r="I83" i="5"/>
  <c r="M82" i="5"/>
  <c r="K82" i="5"/>
  <c r="J82" i="5"/>
  <c r="I82" i="5"/>
  <c r="M81" i="5"/>
  <c r="K81" i="5"/>
  <c r="J81" i="5"/>
  <c r="I81" i="5"/>
  <c r="M80" i="5"/>
  <c r="K80" i="5"/>
  <c r="L80" i="5" s="1"/>
  <c r="J80" i="5"/>
  <c r="I80" i="5"/>
  <c r="M79" i="5"/>
  <c r="K79" i="5"/>
  <c r="J79" i="5"/>
  <c r="I79" i="5"/>
  <c r="M78" i="5"/>
  <c r="K78" i="5"/>
  <c r="J78" i="5"/>
  <c r="I78" i="5"/>
  <c r="M77" i="5"/>
  <c r="K77" i="5"/>
  <c r="J77" i="5"/>
  <c r="I77" i="5"/>
  <c r="M76" i="5"/>
  <c r="K76" i="5"/>
  <c r="J76" i="5"/>
  <c r="I76" i="5"/>
  <c r="M75" i="5"/>
  <c r="K75" i="5"/>
  <c r="J75" i="5"/>
  <c r="I75" i="5"/>
  <c r="M74" i="5"/>
  <c r="K74" i="5"/>
  <c r="J74" i="5"/>
  <c r="I74" i="5"/>
  <c r="M73" i="5"/>
  <c r="K73" i="5"/>
  <c r="J73" i="5"/>
  <c r="I73" i="5"/>
  <c r="M72" i="5"/>
  <c r="K72" i="5"/>
  <c r="L72" i="5" s="1"/>
  <c r="J72" i="5"/>
  <c r="I72" i="5"/>
  <c r="M71" i="5"/>
  <c r="K71" i="5"/>
  <c r="J71" i="5"/>
  <c r="I71" i="5"/>
  <c r="M70" i="5"/>
  <c r="K70" i="5"/>
  <c r="J70" i="5"/>
  <c r="I70" i="5"/>
  <c r="M69" i="5"/>
  <c r="K69" i="5"/>
  <c r="J69" i="5"/>
  <c r="I69" i="5"/>
  <c r="M68" i="5"/>
  <c r="K68" i="5"/>
  <c r="L68" i="5" s="1"/>
  <c r="J68" i="5"/>
  <c r="I68" i="5"/>
  <c r="M67" i="5"/>
  <c r="K67" i="5"/>
  <c r="J67" i="5"/>
  <c r="I67" i="5"/>
  <c r="M66" i="5"/>
  <c r="K66" i="5"/>
  <c r="J66" i="5"/>
  <c r="I66" i="5"/>
  <c r="M65" i="5"/>
  <c r="K65" i="5"/>
  <c r="J65" i="5"/>
  <c r="I65" i="5"/>
  <c r="M64" i="5"/>
  <c r="K64" i="5"/>
  <c r="J64" i="5"/>
  <c r="I64" i="5"/>
  <c r="M63" i="5"/>
  <c r="K63" i="5"/>
  <c r="J63" i="5"/>
  <c r="I63" i="5"/>
  <c r="M62" i="5"/>
  <c r="K62" i="5"/>
  <c r="J62" i="5"/>
  <c r="I62" i="5"/>
  <c r="M61" i="5"/>
  <c r="K61" i="5"/>
  <c r="J61" i="5"/>
  <c r="I61" i="5"/>
  <c r="M60" i="5"/>
  <c r="K60" i="5"/>
  <c r="L60" i="5" s="1"/>
  <c r="J60" i="5"/>
  <c r="I60" i="5"/>
  <c r="M59" i="5"/>
  <c r="K59" i="5"/>
  <c r="J59" i="5"/>
  <c r="I59" i="5"/>
  <c r="M58" i="5"/>
  <c r="K58" i="5"/>
  <c r="J58" i="5"/>
  <c r="I58" i="5"/>
  <c r="M57" i="5"/>
  <c r="K57" i="5"/>
  <c r="J57" i="5"/>
  <c r="I57" i="5"/>
  <c r="M56" i="5"/>
  <c r="K56" i="5"/>
  <c r="L56" i="5" s="1"/>
  <c r="J56" i="5"/>
  <c r="I56" i="5"/>
  <c r="M55" i="5"/>
  <c r="K55" i="5"/>
  <c r="J55" i="5"/>
  <c r="I55" i="5"/>
  <c r="M54" i="5"/>
  <c r="K54" i="5"/>
  <c r="J54" i="5"/>
  <c r="I54" i="5"/>
  <c r="M53" i="5"/>
  <c r="K53" i="5"/>
  <c r="J53" i="5"/>
  <c r="I53" i="5"/>
  <c r="M52" i="5"/>
  <c r="K52" i="5"/>
  <c r="L52" i="5" s="1"/>
  <c r="J52" i="5"/>
  <c r="I52" i="5"/>
  <c r="M51" i="5"/>
  <c r="K51" i="5"/>
  <c r="J51" i="5"/>
  <c r="I51" i="5"/>
  <c r="M50" i="5"/>
  <c r="K50" i="5"/>
  <c r="J50" i="5"/>
  <c r="I50" i="5"/>
  <c r="M49" i="5"/>
  <c r="K49" i="5"/>
  <c r="J49" i="5"/>
  <c r="I49" i="5"/>
  <c r="M48" i="5"/>
  <c r="K48" i="5"/>
  <c r="L48" i="5" s="1"/>
  <c r="J48" i="5"/>
  <c r="I48" i="5"/>
  <c r="M47" i="5"/>
  <c r="K47" i="5"/>
  <c r="J47" i="5"/>
  <c r="I47" i="5"/>
  <c r="M46" i="5"/>
  <c r="K46" i="5"/>
  <c r="J46" i="5"/>
  <c r="I46" i="5"/>
  <c r="M45" i="5"/>
  <c r="K45" i="5"/>
  <c r="J45" i="5"/>
  <c r="I45" i="5"/>
  <c r="M44" i="5"/>
  <c r="K44" i="5"/>
  <c r="L44" i="5" s="1"/>
  <c r="J44" i="5"/>
  <c r="I44" i="5"/>
  <c r="M43" i="5"/>
  <c r="K43" i="5"/>
  <c r="J43" i="5"/>
  <c r="I43" i="5"/>
  <c r="M42" i="5"/>
  <c r="K42" i="5"/>
  <c r="J42" i="5"/>
  <c r="I42" i="5"/>
  <c r="M41" i="5"/>
  <c r="K41" i="5"/>
  <c r="J41" i="5"/>
  <c r="I41" i="5"/>
  <c r="M40" i="5"/>
  <c r="K40" i="5"/>
  <c r="L40" i="5" s="1"/>
  <c r="J40" i="5"/>
  <c r="I40" i="5"/>
  <c r="M39" i="5"/>
  <c r="K39" i="5"/>
  <c r="J39" i="5"/>
  <c r="I39" i="5"/>
  <c r="M38" i="5"/>
  <c r="K38" i="5"/>
  <c r="J38" i="5"/>
  <c r="I38" i="5"/>
  <c r="M37" i="5"/>
  <c r="K37" i="5"/>
  <c r="J37" i="5"/>
  <c r="I37" i="5"/>
  <c r="M36" i="5"/>
  <c r="K36" i="5"/>
  <c r="L36" i="5" s="1"/>
  <c r="J36" i="5"/>
  <c r="I36" i="5"/>
  <c r="M35" i="5"/>
  <c r="K35" i="5"/>
  <c r="J35" i="5"/>
  <c r="I35" i="5"/>
  <c r="M34" i="5"/>
  <c r="K34" i="5"/>
  <c r="J34" i="5"/>
  <c r="I34" i="5"/>
  <c r="M33" i="5"/>
  <c r="K33" i="5"/>
  <c r="J33" i="5"/>
  <c r="I33" i="5"/>
  <c r="M32" i="5"/>
  <c r="K32" i="5"/>
  <c r="L32" i="5" s="1"/>
  <c r="J32" i="5"/>
  <c r="I32" i="5"/>
  <c r="M31" i="5"/>
  <c r="K31" i="5"/>
  <c r="J31" i="5"/>
  <c r="I31" i="5"/>
  <c r="M30" i="5"/>
  <c r="K30" i="5"/>
  <c r="J30" i="5"/>
  <c r="I30" i="5"/>
  <c r="M29" i="5"/>
  <c r="K29" i="5"/>
  <c r="J29" i="5"/>
  <c r="I29" i="5"/>
  <c r="M28" i="5"/>
  <c r="K28" i="5"/>
  <c r="L28" i="5" s="1"/>
  <c r="J28" i="5"/>
  <c r="I28" i="5"/>
  <c r="M27" i="5"/>
  <c r="K27" i="5"/>
  <c r="J27" i="5"/>
  <c r="I27" i="5"/>
  <c r="M26" i="5"/>
  <c r="K26" i="5"/>
  <c r="J26" i="5"/>
  <c r="I26" i="5"/>
  <c r="M25" i="5"/>
  <c r="K25" i="5"/>
  <c r="J25" i="5"/>
  <c r="I25" i="5"/>
  <c r="M24" i="5"/>
  <c r="K24" i="5"/>
  <c r="L24" i="5" s="1"/>
  <c r="J24" i="5"/>
  <c r="I24" i="5"/>
  <c r="M23" i="5"/>
  <c r="K23" i="5"/>
  <c r="J23" i="5"/>
  <c r="I23" i="5"/>
  <c r="M22" i="5"/>
  <c r="K22" i="5"/>
  <c r="J22" i="5"/>
  <c r="I22" i="5"/>
  <c r="M21" i="5"/>
  <c r="K21" i="5"/>
  <c r="J21" i="5"/>
  <c r="I21" i="5"/>
  <c r="M20" i="5"/>
  <c r="K20" i="5"/>
  <c r="L20" i="5" s="1"/>
  <c r="J20" i="5"/>
  <c r="I20" i="5"/>
  <c r="M19" i="5"/>
  <c r="K19" i="5"/>
  <c r="J19" i="5"/>
  <c r="I19" i="5"/>
  <c r="M18" i="5"/>
  <c r="K18" i="5"/>
  <c r="J18" i="5"/>
  <c r="I18" i="5"/>
  <c r="M17" i="5"/>
  <c r="K17" i="5"/>
  <c r="J17" i="5"/>
  <c r="I17" i="5"/>
  <c r="M16" i="5"/>
  <c r="K16" i="5"/>
  <c r="L16" i="5" s="1"/>
  <c r="J16" i="5"/>
  <c r="I16" i="5"/>
  <c r="M15" i="5"/>
  <c r="K15" i="5"/>
  <c r="J15" i="5"/>
  <c r="I15" i="5"/>
  <c r="M14" i="5"/>
  <c r="K14" i="5"/>
  <c r="J14" i="5"/>
  <c r="I14" i="5"/>
  <c r="M13" i="5"/>
  <c r="K13" i="5"/>
  <c r="J13" i="5"/>
  <c r="I13" i="5"/>
  <c r="M12" i="5"/>
  <c r="K12" i="5"/>
  <c r="L12" i="5" s="1"/>
  <c r="J12" i="5"/>
  <c r="I12" i="5"/>
  <c r="M11" i="5"/>
  <c r="K11" i="5"/>
  <c r="J11" i="5"/>
  <c r="I11" i="5"/>
  <c r="M10" i="5"/>
  <c r="K10" i="5"/>
  <c r="J10" i="5"/>
  <c r="I10" i="5"/>
  <c r="M9" i="5"/>
  <c r="K9" i="5"/>
  <c r="J9" i="5"/>
  <c r="I9" i="5"/>
  <c r="M8" i="5"/>
  <c r="K8" i="5"/>
  <c r="L8" i="5" s="1"/>
  <c r="J8" i="5"/>
  <c r="I8" i="5"/>
  <c r="M7" i="5"/>
  <c r="K7" i="5"/>
  <c r="J7" i="5"/>
  <c r="I7" i="5"/>
  <c r="M6" i="5"/>
  <c r="K6" i="5"/>
  <c r="J6" i="5"/>
  <c r="I6" i="5"/>
  <c r="M5" i="5"/>
  <c r="K5" i="5"/>
  <c r="J5" i="5"/>
  <c r="I5" i="5"/>
  <c r="M4" i="5"/>
  <c r="K4" i="5"/>
  <c r="L4" i="5" s="1"/>
  <c r="J4" i="5"/>
  <c r="I4" i="5"/>
  <c r="M3" i="5"/>
  <c r="K3" i="5"/>
  <c r="J3" i="5"/>
  <c r="I3" i="5"/>
  <c r="M84" i="18"/>
  <c r="K84" i="18"/>
  <c r="L84" i="18" s="1"/>
  <c r="J84" i="18"/>
  <c r="I84" i="18"/>
  <c r="M83" i="18"/>
  <c r="K83" i="18"/>
  <c r="J83" i="18"/>
  <c r="I83" i="18"/>
  <c r="M82" i="18"/>
  <c r="K82" i="18"/>
  <c r="J82" i="18"/>
  <c r="I82" i="18"/>
  <c r="M81" i="18"/>
  <c r="K81" i="18"/>
  <c r="J81" i="18"/>
  <c r="I81" i="18"/>
  <c r="M80" i="18"/>
  <c r="K80" i="18"/>
  <c r="L80" i="18" s="1"/>
  <c r="J80" i="18"/>
  <c r="I80" i="18"/>
  <c r="M79" i="18"/>
  <c r="K79" i="18"/>
  <c r="J79" i="18"/>
  <c r="I79" i="18"/>
  <c r="M78" i="18"/>
  <c r="K78" i="18"/>
  <c r="J78" i="18"/>
  <c r="I78" i="18"/>
  <c r="M77" i="18"/>
  <c r="K77" i="18"/>
  <c r="J77" i="18"/>
  <c r="I77" i="18"/>
  <c r="M76" i="18"/>
  <c r="K76" i="18"/>
  <c r="J76" i="18"/>
  <c r="I76" i="18"/>
  <c r="M75" i="18"/>
  <c r="K75" i="18"/>
  <c r="J75" i="18"/>
  <c r="I75" i="18"/>
  <c r="M74" i="18"/>
  <c r="K74" i="18"/>
  <c r="J74" i="18"/>
  <c r="I74" i="18"/>
  <c r="M73" i="18"/>
  <c r="K73" i="18"/>
  <c r="J73" i="18"/>
  <c r="I73" i="18"/>
  <c r="M72" i="18"/>
  <c r="K72" i="18"/>
  <c r="L72" i="18" s="1"/>
  <c r="J72" i="18"/>
  <c r="I72" i="18"/>
  <c r="M71" i="18"/>
  <c r="K71" i="18"/>
  <c r="J71" i="18"/>
  <c r="I71" i="18"/>
  <c r="M70" i="18"/>
  <c r="K70" i="18"/>
  <c r="J70" i="18"/>
  <c r="I70" i="18"/>
  <c r="M69" i="18"/>
  <c r="K69" i="18"/>
  <c r="J69" i="18"/>
  <c r="I69" i="18"/>
  <c r="M68" i="18"/>
  <c r="K68" i="18"/>
  <c r="L68" i="18" s="1"/>
  <c r="J68" i="18"/>
  <c r="I68" i="18"/>
  <c r="M67" i="18"/>
  <c r="K67" i="18"/>
  <c r="J67" i="18"/>
  <c r="I67" i="18"/>
  <c r="M66" i="18"/>
  <c r="K66" i="18"/>
  <c r="J66" i="18"/>
  <c r="I66" i="18"/>
  <c r="M65" i="18"/>
  <c r="K65" i="18"/>
  <c r="J65" i="18"/>
  <c r="I65" i="18"/>
  <c r="M64" i="18"/>
  <c r="K64" i="18"/>
  <c r="J64" i="18"/>
  <c r="I64" i="18"/>
  <c r="M63" i="18"/>
  <c r="K63" i="18"/>
  <c r="J63" i="18"/>
  <c r="I63" i="18"/>
  <c r="M62" i="18"/>
  <c r="K62" i="18"/>
  <c r="J62" i="18"/>
  <c r="I62" i="18"/>
  <c r="M61" i="18"/>
  <c r="K61" i="18"/>
  <c r="J61" i="18"/>
  <c r="I61" i="18"/>
  <c r="M60" i="18"/>
  <c r="K60" i="18"/>
  <c r="L60" i="18" s="1"/>
  <c r="J60" i="18"/>
  <c r="I60" i="18"/>
  <c r="M59" i="18"/>
  <c r="K59" i="18"/>
  <c r="J59" i="18"/>
  <c r="I59" i="18"/>
  <c r="M58" i="18"/>
  <c r="K58" i="18"/>
  <c r="J58" i="18"/>
  <c r="I58" i="18"/>
  <c r="M57" i="18"/>
  <c r="K57" i="18"/>
  <c r="J57" i="18"/>
  <c r="I57" i="18"/>
  <c r="M56" i="18"/>
  <c r="K56" i="18"/>
  <c r="L56" i="18" s="1"/>
  <c r="J56" i="18"/>
  <c r="I56" i="18"/>
  <c r="M55" i="18"/>
  <c r="K55" i="18"/>
  <c r="J55" i="18"/>
  <c r="I55" i="18"/>
  <c r="M54" i="18"/>
  <c r="K54" i="18"/>
  <c r="J54" i="18"/>
  <c r="I54" i="18"/>
  <c r="M53" i="18"/>
  <c r="K53" i="18"/>
  <c r="J53" i="18"/>
  <c r="I53" i="18"/>
  <c r="M52" i="18"/>
  <c r="K52" i="18"/>
  <c r="J52" i="18"/>
  <c r="I52" i="18"/>
  <c r="M51" i="18"/>
  <c r="K51" i="18"/>
  <c r="J51" i="18"/>
  <c r="I51" i="18"/>
  <c r="M50" i="18"/>
  <c r="K50" i="18"/>
  <c r="J50" i="18"/>
  <c r="I50" i="18"/>
  <c r="M49" i="18"/>
  <c r="K49" i="18"/>
  <c r="J49" i="18"/>
  <c r="I49" i="18"/>
  <c r="M48" i="18"/>
  <c r="K48" i="18"/>
  <c r="L48" i="18" s="1"/>
  <c r="J48" i="18"/>
  <c r="I48" i="18"/>
  <c r="M47" i="18"/>
  <c r="K47" i="18"/>
  <c r="J47" i="18"/>
  <c r="I47" i="18"/>
  <c r="M46" i="18"/>
  <c r="K46" i="18"/>
  <c r="J46" i="18"/>
  <c r="I46" i="18"/>
  <c r="M45" i="18"/>
  <c r="K45" i="18"/>
  <c r="J45" i="18"/>
  <c r="I45" i="18"/>
  <c r="M44" i="18"/>
  <c r="K44" i="18"/>
  <c r="L44" i="18" s="1"/>
  <c r="J44" i="18"/>
  <c r="I44" i="18"/>
  <c r="M43" i="18"/>
  <c r="K43" i="18"/>
  <c r="J43" i="18"/>
  <c r="I43" i="18"/>
  <c r="M42" i="18"/>
  <c r="K42" i="18"/>
  <c r="J42" i="18"/>
  <c r="I42" i="18"/>
  <c r="M41" i="18"/>
  <c r="K41" i="18"/>
  <c r="J41" i="18"/>
  <c r="I41" i="18"/>
  <c r="M40" i="18"/>
  <c r="K40" i="18"/>
  <c r="J40" i="18"/>
  <c r="I40" i="18"/>
  <c r="M39" i="18"/>
  <c r="K39" i="18"/>
  <c r="J39" i="18"/>
  <c r="I39" i="18"/>
  <c r="M38" i="18"/>
  <c r="K38" i="18"/>
  <c r="J38" i="18"/>
  <c r="I38" i="18"/>
  <c r="M37" i="18"/>
  <c r="K37" i="18"/>
  <c r="J37" i="18"/>
  <c r="I37" i="18"/>
  <c r="M36" i="18"/>
  <c r="K36" i="18"/>
  <c r="L36" i="18" s="1"/>
  <c r="J36" i="18"/>
  <c r="I36" i="18"/>
  <c r="M35" i="18"/>
  <c r="K35" i="18"/>
  <c r="J35" i="18"/>
  <c r="I35" i="18"/>
  <c r="M34" i="18"/>
  <c r="K34" i="18"/>
  <c r="J34" i="18"/>
  <c r="I34" i="18"/>
  <c r="M33" i="18"/>
  <c r="K33" i="18"/>
  <c r="J33" i="18"/>
  <c r="I33" i="18"/>
  <c r="M32" i="18"/>
  <c r="K32" i="18"/>
  <c r="L32" i="18" s="1"/>
  <c r="J32" i="18"/>
  <c r="I32" i="18"/>
  <c r="M31" i="18"/>
  <c r="K31" i="18"/>
  <c r="J31" i="18"/>
  <c r="I31" i="18"/>
  <c r="M30" i="18"/>
  <c r="K30" i="18"/>
  <c r="J30" i="18"/>
  <c r="I30" i="18"/>
  <c r="M29" i="18"/>
  <c r="K29" i="18"/>
  <c r="J29" i="18"/>
  <c r="I29" i="18"/>
  <c r="M28" i="18"/>
  <c r="K28" i="18"/>
  <c r="L28" i="18" s="1"/>
  <c r="J28" i="18"/>
  <c r="I28" i="18"/>
  <c r="M27" i="18"/>
  <c r="K27" i="18"/>
  <c r="J27" i="18"/>
  <c r="I27" i="18"/>
  <c r="M26" i="18"/>
  <c r="K26" i="18"/>
  <c r="J26" i="18"/>
  <c r="I26" i="18"/>
  <c r="M25" i="18"/>
  <c r="K25" i="18"/>
  <c r="J25" i="18"/>
  <c r="I25" i="18"/>
  <c r="M24" i="18"/>
  <c r="K24" i="18"/>
  <c r="L24" i="18" s="1"/>
  <c r="J24" i="18"/>
  <c r="I24" i="18"/>
  <c r="M23" i="18"/>
  <c r="K23" i="18"/>
  <c r="J23" i="18"/>
  <c r="I23" i="18"/>
  <c r="M22" i="18"/>
  <c r="K22" i="18"/>
  <c r="J22" i="18"/>
  <c r="I22" i="18"/>
  <c r="M21" i="18"/>
  <c r="K21" i="18"/>
  <c r="J21" i="18"/>
  <c r="I21" i="18"/>
  <c r="M20" i="18"/>
  <c r="K20" i="18"/>
  <c r="L20" i="18" s="1"/>
  <c r="J20" i="18"/>
  <c r="I20" i="18"/>
  <c r="M19" i="18"/>
  <c r="K19" i="18"/>
  <c r="J19" i="18"/>
  <c r="I19" i="18"/>
  <c r="M18" i="18"/>
  <c r="K18" i="18"/>
  <c r="J18" i="18"/>
  <c r="I18" i="18"/>
  <c r="M17" i="18"/>
  <c r="K17" i="18"/>
  <c r="J17" i="18"/>
  <c r="I17" i="18"/>
  <c r="M16" i="18"/>
  <c r="K16" i="18"/>
  <c r="L16" i="18" s="1"/>
  <c r="J16" i="18"/>
  <c r="I16" i="18"/>
  <c r="M15" i="18"/>
  <c r="K15" i="18"/>
  <c r="J15" i="18"/>
  <c r="I15" i="18"/>
  <c r="M14" i="18"/>
  <c r="K14" i="18"/>
  <c r="J14" i="18"/>
  <c r="I14" i="18"/>
  <c r="M13" i="18"/>
  <c r="K13" i="18"/>
  <c r="J13" i="18"/>
  <c r="I13" i="18"/>
  <c r="M12" i="18"/>
  <c r="K12" i="18"/>
  <c r="L12" i="18" s="1"/>
  <c r="J12" i="18"/>
  <c r="I12" i="18"/>
  <c r="M11" i="18"/>
  <c r="K11" i="18"/>
  <c r="J11" i="18"/>
  <c r="I11" i="18"/>
  <c r="M10" i="18"/>
  <c r="K10" i="18"/>
  <c r="J10" i="18"/>
  <c r="I10" i="18"/>
  <c r="M9" i="18"/>
  <c r="K9" i="18"/>
  <c r="J9" i="18"/>
  <c r="I9" i="18"/>
  <c r="M8" i="18"/>
  <c r="K8" i="18"/>
  <c r="L8" i="18" s="1"/>
  <c r="J8" i="18"/>
  <c r="I8" i="18"/>
  <c r="M7" i="18"/>
  <c r="K7" i="18"/>
  <c r="J7" i="18"/>
  <c r="I7" i="18"/>
  <c r="M6" i="18"/>
  <c r="K6" i="18"/>
  <c r="J6" i="18"/>
  <c r="I6" i="18"/>
  <c r="M5" i="18"/>
  <c r="K5" i="18"/>
  <c r="J5" i="18"/>
  <c r="I5" i="18"/>
  <c r="M4" i="18"/>
  <c r="K4" i="18"/>
  <c r="L4" i="18" s="1"/>
  <c r="J4" i="18"/>
  <c r="I4" i="18"/>
  <c r="M3" i="18"/>
  <c r="K3" i="18"/>
  <c r="J3" i="18"/>
  <c r="I3" i="18"/>
  <c r="M92" i="17"/>
  <c r="K92" i="17"/>
  <c r="L92" i="17" s="1"/>
  <c r="J92" i="17"/>
  <c r="I92" i="17"/>
  <c r="M91" i="17"/>
  <c r="K91" i="17"/>
  <c r="J91" i="17"/>
  <c r="I91" i="17"/>
  <c r="M90" i="17"/>
  <c r="K90" i="17"/>
  <c r="J90" i="17"/>
  <c r="I90" i="17"/>
  <c r="M89" i="17"/>
  <c r="K89" i="17"/>
  <c r="J89" i="17"/>
  <c r="I89" i="17"/>
  <c r="M88" i="17"/>
  <c r="K88" i="17"/>
  <c r="J88" i="17"/>
  <c r="I88" i="17"/>
  <c r="M87" i="17"/>
  <c r="K87" i="17"/>
  <c r="J87" i="17"/>
  <c r="I87" i="17"/>
  <c r="M86" i="17"/>
  <c r="K86" i="17"/>
  <c r="J86" i="17"/>
  <c r="I86" i="17"/>
  <c r="M85" i="17"/>
  <c r="K85" i="17"/>
  <c r="J85" i="17"/>
  <c r="I85" i="17"/>
  <c r="M84" i="17"/>
  <c r="K84" i="17"/>
  <c r="J84" i="17"/>
  <c r="I84" i="17"/>
  <c r="M83" i="17"/>
  <c r="K83" i="17"/>
  <c r="J83" i="17"/>
  <c r="I83" i="17"/>
  <c r="M82" i="17"/>
  <c r="K82" i="17"/>
  <c r="J82" i="17"/>
  <c r="I82" i="17"/>
  <c r="M81" i="17"/>
  <c r="K81" i="17"/>
  <c r="J81" i="17"/>
  <c r="I81" i="17"/>
  <c r="M80" i="17"/>
  <c r="K80" i="17"/>
  <c r="L80" i="17" s="1"/>
  <c r="J80" i="17"/>
  <c r="I80" i="17"/>
  <c r="M79" i="17"/>
  <c r="K79" i="17"/>
  <c r="J79" i="17"/>
  <c r="I79" i="17"/>
  <c r="M78" i="17"/>
  <c r="K78" i="17"/>
  <c r="J78" i="17"/>
  <c r="I78" i="17"/>
  <c r="M77" i="17"/>
  <c r="K77" i="17"/>
  <c r="J77" i="17"/>
  <c r="I77" i="17"/>
  <c r="M76" i="17"/>
  <c r="K76" i="17"/>
  <c r="L76" i="17" s="1"/>
  <c r="J76" i="17"/>
  <c r="I76" i="17"/>
  <c r="M75" i="17"/>
  <c r="K75" i="17"/>
  <c r="J75" i="17"/>
  <c r="I75" i="17"/>
  <c r="M74" i="17"/>
  <c r="K74" i="17"/>
  <c r="J74" i="17"/>
  <c r="I74" i="17"/>
  <c r="M73" i="17"/>
  <c r="K73" i="17"/>
  <c r="J73" i="17"/>
  <c r="I73" i="17"/>
  <c r="M72" i="17"/>
  <c r="K72" i="17"/>
  <c r="J72" i="17"/>
  <c r="I72" i="17"/>
  <c r="M71" i="17"/>
  <c r="K71" i="17"/>
  <c r="J71" i="17"/>
  <c r="I71" i="17"/>
  <c r="M70" i="17"/>
  <c r="K70" i="17"/>
  <c r="J70" i="17"/>
  <c r="I70" i="17"/>
  <c r="M69" i="17"/>
  <c r="K69" i="17"/>
  <c r="J69" i="17"/>
  <c r="I69" i="17"/>
  <c r="M68" i="17"/>
  <c r="K68" i="17"/>
  <c r="L68" i="17" s="1"/>
  <c r="J68" i="17"/>
  <c r="I68" i="17"/>
  <c r="M67" i="17"/>
  <c r="K67" i="17"/>
  <c r="J67" i="17"/>
  <c r="I67" i="17"/>
  <c r="M66" i="17"/>
  <c r="K66" i="17"/>
  <c r="J66" i="17"/>
  <c r="I66" i="17"/>
  <c r="M65" i="17"/>
  <c r="K65" i="17"/>
  <c r="J65" i="17"/>
  <c r="I65" i="17"/>
  <c r="M64" i="17"/>
  <c r="K64" i="17"/>
  <c r="L64" i="17" s="1"/>
  <c r="J64" i="17"/>
  <c r="I64" i="17"/>
  <c r="M63" i="17"/>
  <c r="K63" i="17"/>
  <c r="J63" i="17"/>
  <c r="I63" i="17"/>
  <c r="M62" i="17"/>
  <c r="K62" i="17"/>
  <c r="J62" i="17"/>
  <c r="I62" i="17"/>
  <c r="M61" i="17"/>
  <c r="K61" i="17"/>
  <c r="J61" i="17"/>
  <c r="I61" i="17"/>
  <c r="M60" i="17"/>
  <c r="K60" i="17"/>
  <c r="J60" i="17"/>
  <c r="I60" i="17"/>
  <c r="M59" i="17"/>
  <c r="K59" i="17"/>
  <c r="J59" i="17"/>
  <c r="I59" i="17"/>
  <c r="M58" i="17"/>
  <c r="K58" i="17"/>
  <c r="J58" i="17"/>
  <c r="I58" i="17"/>
  <c r="M57" i="17"/>
  <c r="K57" i="17"/>
  <c r="J57" i="17"/>
  <c r="I57" i="17"/>
  <c r="M56" i="17"/>
  <c r="K56" i="17"/>
  <c r="L56" i="17" s="1"/>
  <c r="J56" i="17"/>
  <c r="I56" i="17"/>
  <c r="M55" i="17"/>
  <c r="K55" i="17"/>
  <c r="J55" i="17"/>
  <c r="I55" i="17"/>
  <c r="M54" i="17"/>
  <c r="K54" i="17"/>
  <c r="J54" i="17"/>
  <c r="I54" i="17"/>
  <c r="M53" i="17"/>
  <c r="K53" i="17"/>
  <c r="J53" i="17"/>
  <c r="I53" i="17"/>
  <c r="M52" i="17"/>
  <c r="K52" i="17"/>
  <c r="L52" i="17" s="1"/>
  <c r="J52" i="17"/>
  <c r="I52" i="17"/>
  <c r="M51" i="17"/>
  <c r="K51" i="17"/>
  <c r="J51" i="17"/>
  <c r="I51" i="17"/>
  <c r="M50" i="17"/>
  <c r="K50" i="17"/>
  <c r="J50" i="17"/>
  <c r="I50" i="17"/>
  <c r="M49" i="17"/>
  <c r="K49" i="17"/>
  <c r="J49" i="17"/>
  <c r="I49" i="17"/>
  <c r="M48" i="17"/>
  <c r="K48" i="17"/>
  <c r="J48" i="17"/>
  <c r="I48" i="17"/>
  <c r="M47" i="17"/>
  <c r="K47" i="17"/>
  <c r="J47" i="17"/>
  <c r="I47" i="17"/>
  <c r="M46" i="17"/>
  <c r="K46" i="17"/>
  <c r="J46" i="17"/>
  <c r="I46" i="17"/>
  <c r="M45" i="17"/>
  <c r="K45" i="17"/>
  <c r="J45" i="17"/>
  <c r="I45" i="17"/>
  <c r="M44" i="17"/>
  <c r="K44" i="17"/>
  <c r="L44" i="17" s="1"/>
  <c r="J44" i="17"/>
  <c r="I44" i="17"/>
  <c r="M43" i="17"/>
  <c r="K43" i="17"/>
  <c r="J43" i="17"/>
  <c r="I43" i="17"/>
  <c r="M42" i="17"/>
  <c r="K42" i="17"/>
  <c r="J42" i="17"/>
  <c r="I42" i="17"/>
  <c r="M41" i="17"/>
  <c r="K41" i="17"/>
  <c r="J41" i="17"/>
  <c r="I41" i="17"/>
  <c r="M40" i="17"/>
  <c r="K40" i="17"/>
  <c r="L40" i="17" s="1"/>
  <c r="J40" i="17"/>
  <c r="I40" i="17"/>
  <c r="M39" i="17"/>
  <c r="K39" i="17"/>
  <c r="J39" i="17"/>
  <c r="I39" i="17"/>
  <c r="M38" i="17"/>
  <c r="K38" i="17"/>
  <c r="J38" i="17"/>
  <c r="I38" i="17"/>
  <c r="M37" i="17"/>
  <c r="K37" i="17"/>
  <c r="J37" i="17"/>
  <c r="I37" i="17"/>
  <c r="M36" i="17"/>
  <c r="K36" i="17"/>
  <c r="J36" i="17"/>
  <c r="I36" i="17"/>
  <c r="M35" i="17"/>
  <c r="K35" i="17"/>
  <c r="J35" i="17"/>
  <c r="I35" i="17"/>
  <c r="M34" i="17"/>
  <c r="K34" i="17"/>
  <c r="J34" i="17"/>
  <c r="I34" i="17"/>
  <c r="M33" i="17"/>
  <c r="K33" i="17"/>
  <c r="J33" i="17"/>
  <c r="I33" i="17"/>
  <c r="M32" i="17"/>
  <c r="K32" i="17"/>
  <c r="L32" i="17" s="1"/>
  <c r="J32" i="17"/>
  <c r="I32" i="17"/>
  <c r="M31" i="17"/>
  <c r="K31" i="17"/>
  <c r="J31" i="17"/>
  <c r="I31" i="17"/>
  <c r="M30" i="17"/>
  <c r="K30" i="17"/>
  <c r="J30" i="17"/>
  <c r="I30" i="17"/>
  <c r="M29" i="17"/>
  <c r="K29" i="17"/>
  <c r="J29" i="17"/>
  <c r="I29" i="17"/>
  <c r="M28" i="17"/>
  <c r="K28" i="17"/>
  <c r="L28" i="17" s="1"/>
  <c r="J28" i="17"/>
  <c r="I28" i="17"/>
  <c r="M27" i="17"/>
  <c r="K27" i="17"/>
  <c r="J27" i="17"/>
  <c r="I27" i="17"/>
  <c r="M26" i="17"/>
  <c r="K26" i="17"/>
  <c r="J26" i="17"/>
  <c r="I26" i="17"/>
  <c r="M25" i="17"/>
  <c r="K25" i="17"/>
  <c r="J25" i="17"/>
  <c r="I25" i="17"/>
  <c r="M24" i="17"/>
  <c r="K24" i="17"/>
  <c r="J24" i="17"/>
  <c r="I24" i="17"/>
  <c r="M23" i="17"/>
  <c r="K23" i="17"/>
  <c r="J23" i="17"/>
  <c r="I23" i="17"/>
  <c r="M22" i="17"/>
  <c r="K22" i="17"/>
  <c r="J22" i="17"/>
  <c r="I22" i="17"/>
  <c r="M21" i="17"/>
  <c r="K21" i="17"/>
  <c r="J21" i="17"/>
  <c r="I21" i="17"/>
  <c r="M20" i="17"/>
  <c r="K20" i="17"/>
  <c r="L20" i="17" s="1"/>
  <c r="J20" i="17"/>
  <c r="I20" i="17"/>
  <c r="M19" i="17"/>
  <c r="K19" i="17"/>
  <c r="J19" i="17"/>
  <c r="I19" i="17"/>
  <c r="M18" i="17"/>
  <c r="K18" i="17"/>
  <c r="J18" i="17"/>
  <c r="I18" i="17"/>
  <c r="M17" i="17"/>
  <c r="K17" i="17"/>
  <c r="J17" i="17"/>
  <c r="I17" i="17"/>
  <c r="M16" i="17"/>
  <c r="K16" i="17"/>
  <c r="L16" i="17" s="1"/>
  <c r="J16" i="17"/>
  <c r="I16" i="17"/>
  <c r="M15" i="17"/>
  <c r="K15" i="17"/>
  <c r="J15" i="17"/>
  <c r="I15" i="17"/>
  <c r="M14" i="17"/>
  <c r="K14" i="17"/>
  <c r="J14" i="17"/>
  <c r="I14" i="17"/>
  <c r="M13" i="17"/>
  <c r="K13" i="17"/>
  <c r="J13" i="17"/>
  <c r="I13" i="17"/>
  <c r="M12" i="17"/>
  <c r="K12" i="17"/>
  <c r="J12" i="17"/>
  <c r="I12" i="17"/>
  <c r="M11" i="17"/>
  <c r="K11" i="17"/>
  <c r="J11" i="17"/>
  <c r="I11" i="17"/>
  <c r="M10" i="17"/>
  <c r="K10" i="17"/>
  <c r="J10" i="17"/>
  <c r="I10" i="17"/>
  <c r="M9" i="17"/>
  <c r="K9" i="17"/>
  <c r="J9" i="17"/>
  <c r="I9" i="17"/>
  <c r="M8" i="17"/>
  <c r="K8" i="17"/>
  <c r="L8" i="17" s="1"/>
  <c r="J8" i="17"/>
  <c r="I8" i="17"/>
  <c r="M7" i="17"/>
  <c r="K7" i="17"/>
  <c r="J7" i="17"/>
  <c r="I7" i="17"/>
  <c r="M6" i="17"/>
  <c r="K6" i="17"/>
  <c r="J6" i="17"/>
  <c r="I6" i="17"/>
  <c r="M5" i="17"/>
  <c r="K5" i="17"/>
  <c r="J5" i="17"/>
  <c r="I5" i="17"/>
  <c r="M4" i="17"/>
  <c r="K4" i="17"/>
  <c r="L4" i="17" s="1"/>
  <c r="J4" i="17"/>
  <c r="I4" i="17"/>
  <c r="M3" i="17"/>
  <c r="K3" i="17"/>
  <c r="J3" i="17"/>
  <c r="I3" i="17"/>
  <c r="M84" i="26"/>
  <c r="K84" i="26"/>
  <c r="L84" i="26" s="1"/>
  <c r="J84" i="26"/>
  <c r="I84" i="26"/>
  <c r="M83" i="26"/>
  <c r="K83" i="26"/>
  <c r="J83" i="26"/>
  <c r="I83" i="26"/>
  <c r="M82" i="26"/>
  <c r="K82" i="26"/>
  <c r="J82" i="26"/>
  <c r="I82" i="26"/>
  <c r="M81" i="26"/>
  <c r="K81" i="26"/>
  <c r="J81" i="26"/>
  <c r="I81" i="26"/>
  <c r="M80" i="26"/>
  <c r="K80" i="26"/>
  <c r="J80" i="26"/>
  <c r="I80" i="26"/>
  <c r="M79" i="26"/>
  <c r="K79" i="26"/>
  <c r="J79" i="26"/>
  <c r="I79" i="26"/>
  <c r="M78" i="26"/>
  <c r="K78" i="26"/>
  <c r="J78" i="26"/>
  <c r="I78" i="26"/>
  <c r="M77" i="26"/>
  <c r="K77" i="26"/>
  <c r="J77" i="26"/>
  <c r="I77" i="26"/>
  <c r="M76" i="26"/>
  <c r="K76" i="26"/>
  <c r="J76" i="26"/>
  <c r="I76" i="26"/>
  <c r="M75" i="26"/>
  <c r="K75" i="26"/>
  <c r="J75" i="26"/>
  <c r="I75" i="26"/>
  <c r="M74" i="26"/>
  <c r="K74" i="26"/>
  <c r="J74" i="26"/>
  <c r="I74" i="26"/>
  <c r="M73" i="26"/>
  <c r="K73" i="26"/>
  <c r="J73" i="26"/>
  <c r="I73" i="26"/>
  <c r="M72" i="26"/>
  <c r="K72" i="26"/>
  <c r="L72" i="26" s="1"/>
  <c r="J72" i="26"/>
  <c r="I72" i="26"/>
  <c r="M71" i="26"/>
  <c r="K71" i="26"/>
  <c r="J71" i="26"/>
  <c r="I71" i="26"/>
  <c r="M70" i="26"/>
  <c r="K70" i="26"/>
  <c r="J70" i="26"/>
  <c r="I70" i="26"/>
  <c r="M69" i="26"/>
  <c r="K69" i="26"/>
  <c r="J69" i="26"/>
  <c r="I69" i="26"/>
  <c r="M68" i="26"/>
  <c r="K68" i="26"/>
  <c r="J68" i="26"/>
  <c r="I68" i="26"/>
  <c r="M67" i="26"/>
  <c r="K67" i="26"/>
  <c r="J67" i="26"/>
  <c r="I67" i="26"/>
  <c r="M66" i="26"/>
  <c r="K66" i="26"/>
  <c r="J66" i="26"/>
  <c r="I66" i="26"/>
  <c r="M65" i="26"/>
  <c r="K65" i="26"/>
  <c r="J65" i="26"/>
  <c r="I65" i="26"/>
  <c r="M64" i="26"/>
  <c r="K64" i="26"/>
  <c r="J64" i="26"/>
  <c r="I64" i="26"/>
  <c r="M63" i="26"/>
  <c r="K63" i="26"/>
  <c r="J63" i="26"/>
  <c r="I63" i="26"/>
  <c r="M62" i="26"/>
  <c r="K62" i="26"/>
  <c r="J62" i="26"/>
  <c r="I62" i="26"/>
  <c r="M61" i="26"/>
  <c r="K61" i="26"/>
  <c r="J61" i="26"/>
  <c r="I61" i="26"/>
  <c r="M60" i="26"/>
  <c r="K60" i="26"/>
  <c r="L60" i="26" s="1"/>
  <c r="J60" i="26"/>
  <c r="I60" i="26"/>
  <c r="M59" i="26"/>
  <c r="K59" i="26"/>
  <c r="J59" i="26"/>
  <c r="I59" i="26"/>
  <c r="M58" i="26"/>
  <c r="K58" i="26"/>
  <c r="J58" i="26"/>
  <c r="I58" i="26"/>
  <c r="M57" i="26"/>
  <c r="K57" i="26"/>
  <c r="J57" i="26"/>
  <c r="I57" i="26"/>
  <c r="M56" i="26"/>
  <c r="K56" i="26"/>
  <c r="J56" i="26"/>
  <c r="I56" i="26"/>
  <c r="M55" i="26"/>
  <c r="K55" i="26"/>
  <c r="J55" i="26"/>
  <c r="I55" i="26"/>
  <c r="M54" i="26"/>
  <c r="K54" i="26"/>
  <c r="J54" i="26"/>
  <c r="I54" i="26"/>
  <c r="M53" i="26"/>
  <c r="K53" i="26"/>
  <c r="J53" i="26"/>
  <c r="I53" i="26"/>
  <c r="M52" i="26"/>
  <c r="K52" i="26"/>
  <c r="J52" i="26"/>
  <c r="I52" i="26"/>
  <c r="M51" i="26"/>
  <c r="K51" i="26"/>
  <c r="J51" i="26"/>
  <c r="I51" i="26"/>
  <c r="M50" i="26"/>
  <c r="K50" i="26"/>
  <c r="J50" i="26"/>
  <c r="I50" i="26"/>
  <c r="M49" i="26"/>
  <c r="K49" i="26"/>
  <c r="J49" i="26"/>
  <c r="I49" i="26"/>
  <c r="M48" i="26"/>
  <c r="K48" i="26"/>
  <c r="L48" i="26" s="1"/>
  <c r="J48" i="26"/>
  <c r="I48" i="26"/>
  <c r="M47" i="26"/>
  <c r="K47" i="26"/>
  <c r="J47" i="26"/>
  <c r="I47" i="26"/>
  <c r="M46" i="26"/>
  <c r="K46" i="26"/>
  <c r="J46" i="26"/>
  <c r="I46" i="26"/>
  <c r="M45" i="26"/>
  <c r="K45" i="26"/>
  <c r="J45" i="26"/>
  <c r="I45" i="26"/>
  <c r="M44" i="26"/>
  <c r="K44" i="26"/>
  <c r="J44" i="26"/>
  <c r="I44" i="26"/>
  <c r="M43" i="26"/>
  <c r="K43" i="26"/>
  <c r="J43" i="26"/>
  <c r="I43" i="26"/>
  <c r="M42" i="26"/>
  <c r="K42" i="26"/>
  <c r="J42" i="26"/>
  <c r="I42" i="26"/>
  <c r="M41" i="26"/>
  <c r="K41" i="26"/>
  <c r="J41" i="26"/>
  <c r="I41" i="26"/>
  <c r="M40" i="26"/>
  <c r="K40" i="26"/>
  <c r="J40" i="26"/>
  <c r="I40" i="26"/>
  <c r="M39" i="26"/>
  <c r="K39" i="26"/>
  <c r="J39" i="26"/>
  <c r="I39" i="26"/>
  <c r="M38" i="26"/>
  <c r="K38" i="26"/>
  <c r="J38" i="26"/>
  <c r="I38" i="26"/>
  <c r="M37" i="26"/>
  <c r="K37" i="26"/>
  <c r="J37" i="26"/>
  <c r="I37" i="26"/>
  <c r="M36" i="26"/>
  <c r="K36" i="26"/>
  <c r="L36" i="26" s="1"/>
  <c r="J36" i="26"/>
  <c r="I36" i="26"/>
  <c r="M35" i="26"/>
  <c r="K35" i="26"/>
  <c r="J35" i="26"/>
  <c r="I35" i="26"/>
  <c r="M34" i="26"/>
  <c r="K34" i="26"/>
  <c r="J34" i="26"/>
  <c r="I34" i="26"/>
  <c r="M33" i="26"/>
  <c r="K33" i="26"/>
  <c r="J33" i="26"/>
  <c r="I33" i="26"/>
  <c r="M32" i="26"/>
  <c r="K32" i="26"/>
  <c r="J32" i="26"/>
  <c r="I32" i="26"/>
  <c r="M31" i="26"/>
  <c r="K31" i="26"/>
  <c r="J31" i="26"/>
  <c r="I31" i="26"/>
  <c r="M30" i="26"/>
  <c r="K30" i="26"/>
  <c r="J30" i="26"/>
  <c r="I30" i="26"/>
  <c r="M29" i="26"/>
  <c r="K29" i="26"/>
  <c r="J29" i="26"/>
  <c r="I29" i="26"/>
  <c r="M28" i="26"/>
  <c r="K28" i="26"/>
  <c r="J28" i="26"/>
  <c r="I28" i="26"/>
  <c r="M27" i="26"/>
  <c r="K27" i="26"/>
  <c r="J27" i="26"/>
  <c r="I27" i="26"/>
  <c r="M26" i="26"/>
  <c r="K26" i="26"/>
  <c r="J26" i="26"/>
  <c r="I26" i="26"/>
  <c r="M25" i="26"/>
  <c r="K25" i="26"/>
  <c r="J25" i="26"/>
  <c r="I25" i="26"/>
  <c r="M24" i="26"/>
  <c r="K24" i="26"/>
  <c r="L24" i="26" s="1"/>
  <c r="J24" i="26"/>
  <c r="I24" i="26"/>
  <c r="M23" i="26"/>
  <c r="K23" i="26"/>
  <c r="J23" i="26"/>
  <c r="I23" i="26"/>
  <c r="M22" i="26"/>
  <c r="K22" i="26"/>
  <c r="J22" i="26"/>
  <c r="I22" i="26"/>
  <c r="M21" i="26"/>
  <c r="K21" i="26"/>
  <c r="J21" i="26"/>
  <c r="I21" i="26"/>
  <c r="M20" i="26"/>
  <c r="K20" i="26"/>
  <c r="J20" i="26"/>
  <c r="I20" i="26"/>
  <c r="M19" i="26"/>
  <c r="K19" i="26"/>
  <c r="J19" i="26"/>
  <c r="I19" i="26"/>
  <c r="M18" i="26"/>
  <c r="K18" i="26"/>
  <c r="J18" i="26"/>
  <c r="I18" i="26"/>
  <c r="M17" i="26"/>
  <c r="K17" i="26"/>
  <c r="J17" i="26"/>
  <c r="I17" i="26"/>
  <c r="M16" i="26"/>
  <c r="K16" i="26"/>
  <c r="J16" i="26"/>
  <c r="I16" i="26"/>
  <c r="M15" i="26"/>
  <c r="K15" i="26"/>
  <c r="J15" i="26"/>
  <c r="I15" i="26"/>
  <c r="M14" i="26"/>
  <c r="K14" i="26"/>
  <c r="J14" i="26"/>
  <c r="I14" i="26"/>
  <c r="M13" i="26"/>
  <c r="K13" i="26"/>
  <c r="J13" i="26"/>
  <c r="I13" i="26"/>
  <c r="M12" i="26"/>
  <c r="K12" i="26"/>
  <c r="L12" i="26" s="1"/>
  <c r="J12" i="26"/>
  <c r="I12" i="26"/>
  <c r="M11" i="26"/>
  <c r="K11" i="26"/>
  <c r="J11" i="26"/>
  <c r="I11" i="26"/>
  <c r="M10" i="26"/>
  <c r="K10" i="26"/>
  <c r="J10" i="26"/>
  <c r="I10" i="26"/>
  <c r="M9" i="26"/>
  <c r="K9" i="26"/>
  <c r="J9" i="26"/>
  <c r="I9" i="26"/>
  <c r="M8" i="26"/>
  <c r="K8" i="26"/>
  <c r="J8" i="26"/>
  <c r="I8" i="26"/>
  <c r="M7" i="26"/>
  <c r="K7" i="26"/>
  <c r="J7" i="26"/>
  <c r="I7" i="26"/>
  <c r="M6" i="26"/>
  <c r="K6" i="26"/>
  <c r="J6" i="26"/>
  <c r="I6" i="26"/>
  <c r="M5" i="26"/>
  <c r="K5" i="26"/>
  <c r="J5" i="26"/>
  <c r="I5" i="26"/>
  <c r="M4" i="26"/>
  <c r="K4" i="26"/>
  <c r="J4" i="26"/>
  <c r="I4" i="26"/>
  <c r="M3" i="26"/>
  <c r="K3" i="26"/>
  <c r="J3" i="26"/>
  <c r="I3" i="26"/>
  <c r="J84" i="25"/>
  <c r="M83" i="25"/>
  <c r="K83" i="25"/>
  <c r="J83" i="25"/>
  <c r="I83" i="25"/>
  <c r="M82" i="25"/>
  <c r="K82" i="25"/>
  <c r="J82" i="25"/>
  <c r="I82" i="25"/>
  <c r="M81" i="25"/>
  <c r="K81" i="25"/>
  <c r="J81" i="25"/>
  <c r="I81" i="25"/>
  <c r="M80" i="25"/>
  <c r="K80" i="25"/>
  <c r="J80" i="25"/>
  <c r="I80" i="25"/>
  <c r="M79" i="25"/>
  <c r="K79" i="25"/>
  <c r="J79" i="25"/>
  <c r="I79" i="25"/>
  <c r="M78" i="25"/>
  <c r="K78" i="25"/>
  <c r="J78" i="25"/>
  <c r="I78" i="25"/>
  <c r="M77" i="25"/>
  <c r="K77" i="25"/>
  <c r="J77" i="25"/>
  <c r="I77" i="25"/>
  <c r="M76" i="25"/>
  <c r="K76" i="25"/>
  <c r="J76" i="25"/>
  <c r="I76" i="25"/>
  <c r="M75" i="25"/>
  <c r="K75" i="25"/>
  <c r="J75" i="25"/>
  <c r="I75" i="25"/>
  <c r="M74" i="25"/>
  <c r="K74" i="25"/>
  <c r="J74" i="25"/>
  <c r="I74" i="25"/>
  <c r="M73" i="25"/>
  <c r="K73" i="25"/>
  <c r="J73" i="25"/>
  <c r="I73" i="25"/>
  <c r="M72" i="25"/>
  <c r="K72" i="25"/>
  <c r="J72" i="25"/>
  <c r="I72" i="25"/>
  <c r="M71" i="25"/>
  <c r="K71" i="25"/>
  <c r="J71" i="25"/>
  <c r="I71" i="25"/>
  <c r="M70" i="25"/>
  <c r="K70" i="25"/>
  <c r="J70" i="25"/>
  <c r="I70" i="25"/>
  <c r="M69" i="25"/>
  <c r="K69" i="25"/>
  <c r="J69" i="25"/>
  <c r="I69" i="25"/>
  <c r="M68" i="25"/>
  <c r="K68" i="25"/>
  <c r="J68" i="25"/>
  <c r="I68" i="25"/>
  <c r="M67" i="25"/>
  <c r="K67" i="25"/>
  <c r="J67" i="25"/>
  <c r="I67" i="25"/>
  <c r="M66" i="25"/>
  <c r="K66" i="25"/>
  <c r="J66" i="25"/>
  <c r="I66" i="25"/>
  <c r="M65" i="25"/>
  <c r="K65" i="25"/>
  <c r="J65" i="25"/>
  <c r="I65" i="25"/>
  <c r="M64" i="25"/>
  <c r="K64" i="25"/>
  <c r="J64" i="25"/>
  <c r="I64" i="25"/>
  <c r="M63" i="25"/>
  <c r="K63" i="25"/>
  <c r="J63" i="25"/>
  <c r="I63" i="25"/>
  <c r="M62" i="25"/>
  <c r="K62" i="25"/>
  <c r="J62" i="25"/>
  <c r="I62" i="25"/>
  <c r="M61" i="25"/>
  <c r="K61" i="25"/>
  <c r="J61" i="25"/>
  <c r="I61" i="25"/>
  <c r="M60" i="25"/>
  <c r="K60" i="25"/>
  <c r="J60" i="25"/>
  <c r="I60" i="25"/>
  <c r="M59" i="25"/>
  <c r="K59" i="25"/>
  <c r="J59" i="25"/>
  <c r="I59" i="25"/>
  <c r="M58" i="25"/>
  <c r="K58" i="25"/>
  <c r="J58" i="25"/>
  <c r="I58" i="25"/>
  <c r="M57" i="25"/>
  <c r="K57" i="25"/>
  <c r="J57" i="25"/>
  <c r="I57" i="25"/>
  <c r="M56" i="25"/>
  <c r="K56" i="25"/>
  <c r="J56" i="25"/>
  <c r="I56" i="25"/>
  <c r="M55" i="25"/>
  <c r="K55" i="25"/>
  <c r="J55" i="25"/>
  <c r="I55" i="25"/>
  <c r="M54" i="25"/>
  <c r="K54" i="25"/>
  <c r="J54" i="25"/>
  <c r="I54" i="25"/>
  <c r="M53" i="25"/>
  <c r="K53" i="25"/>
  <c r="J53" i="25"/>
  <c r="I53" i="25"/>
  <c r="M52" i="25"/>
  <c r="K52" i="25"/>
  <c r="J52" i="25"/>
  <c r="I52" i="25"/>
  <c r="M51" i="25"/>
  <c r="K51" i="25"/>
  <c r="J51" i="25"/>
  <c r="I51" i="25"/>
  <c r="M50" i="25"/>
  <c r="K50" i="25"/>
  <c r="J50" i="25"/>
  <c r="I50" i="25"/>
  <c r="M49" i="25"/>
  <c r="K49" i="25"/>
  <c r="J49" i="25"/>
  <c r="I49" i="25"/>
  <c r="M48" i="25"/>
  <c r="K48" i="25"/>
  <c r="J48" i="25"/>
  <c r="I48" i="25"/>
  <c r="M47" i="25"/>
  <c r="K47" i="25"/>
  <c r="J47" i="25"/>
  <c r="I47" i="25"/>
  <c r="M46" i="25"/>
  <c r="K46" i="25"/>
  <c r="J46" i="25"/>
  <c r="I46" i="25"/>
  <c r="M45" i="25"/>
  <c r="K45" i="25"/>
  <c r="J45" i="25"/>
  <c r="I45" i="25"/>
  <c r="M44" i="25"/>
  <c r="K44" i="25"/>
  <c r="J44" i="25"/>
  <c r="I44" i="25"/>
  <c r="M43" i="25"/>
  <c r="K43" i="25"/>
  <c r="J43" i="25"/>
  <c r="I43" i="25"/>
  <c r="M42" i="25"/>
  <c r="K42" i="25"/>
  <c r="J42" i="25"/>
  <c r="I42" i="25"/>
  <c r="M41" i="25"/>
  <c r="K41" i="25"/>
  <c r="J41" i="25"/>
  <c r="I41" i="25"/>
  <c r="M40" i="25"/>
  <c r="K40" i="25"/>
  <c r="J40" i="25"/>
  <c r="I40" i="25"/>
  <c r="M39" i="25"/>
  <c r="K39" i="25"/>
  <c r="J39" i="25"/>
  <c r="I39" i="25"/>
  <c r="M38" i="25"/>
  <c r="K38" i="25"/>
  <c r="J38" i="25"/>
  <c r="I38" i="25"/>
  <c r="M37" i="25"/>
  <c r="K37" i="25"/>
  <c r="J37" i="25"/>
  <c r="I37" i="25"/>
  <c r="M36" i="25"/>
  <c r="K36" i="25"/>
  <c r="J36" i="25"/>
  <c r="I36" i="25"/>
  <c r="M35" i="25"/>
  <c r="K35" i="25"/>
  <c r="J35" i="25"/>
  <c r="I35" i="25"/>
  <c r="M34" i="25"/>
  <c r="K34" i="25"/>
  <c r="J34" i="25"/>
  <c r="I34" i="25"/>
  <c r="M33" i="25"/>
  <c r="K33" i="25"/>
  <c r="J33" i="25"/>
  <c r="I33" i="25"/>
  <c r="M32" i="25"/>
  <c r="K32" i="25"/>
  <c r="J32" i="25"/>
  <c r="I32" i="25"/>
  <c r="M31" i="25"/>
  <c r="K31" i="25"/>
  <c r="J31" i="25"/>
  <c r="I31" i="25"/>
  <c r="M30" i="25"/>
  <c r="K30" i="25"/>
  <c r="J30" i="25"/>
  <c r="I30" i="25"/>
  <c r="M29" i="25"/>
  <c r="K29" i="25"/>
  <c r="J29" i="25"/>
  <c r="I29" i="25"/>
  <c r="M28" i="25"/>
  <c r="K28" i="25"/>
  <c r="J28" i="25"/>
  <c r="I28" i="25"/>
  <c r="M27" i="25"/>
  <c r="K27" i="25"/>
  <c r="J27" i="25"/>
  <c r="I27" i="25"/>
  <c r="M26" i="25"/>
  <c r="K26" i="25"/>
  <c r="J26" i="25"/>
  <c r="I26" i="25"/>
  <c r="M25" i="25"/>
  <c r="K25" i="25"/>
  <c r="J25" i="25"/>
  <c r="I25" i="25"/>
  <c r="M24" i="25"/>
  <c r="K24" i="25"/>
  <c r="J24" i="25"/>
  <c r="I24" i="25"/>
  <c r="M23" i="25"/>
  <c r="K23" i="25"/>
  <c r="J23" i="25"/>
  <c r="I23" i="25"/>
  <c r="M22" i="25"/>
  <c r="K22" i="25"/>
  <c r="J22" i="25"/>
  <c r="I22" i="25"/>
  <c r="M21" i="25"/>
  <c r="K21" i="25"/>
  <c r="J21" i="25"/>
  <c r="I21" i="25"/>
  <c r="M20" i="25"/>
  <c r="K20" i="25"/>
  <c r="J20" i="25"/>
  <c r="I20" i="25"/>
  <c r="M19" i="25"/>
  <c r="K19" i="25"/>
  <c r="J19" i="25"/>
  <c r="I19" i="25"/>
  <c r="M18" i="25"/>
  <c r="K18" i="25"/>
  <c r="J18" i="25"/>
  <c r="I18" i="25"/>
  <c r="M17" i="25"/>
  <c r="K17" i="25"/>
  <c r="J17" i="25"/>
  <c r="I17" i="25"/>
  <c r="M16" i="25"/>
  <c r="K16" i="25"/>
  <c r="J16" i="25"/>
  <c r="I16" i="25"/>
  <c r="M15" i="25"/>
  <c r="K15" i="25"/>
  <c r="J15" i="25"/>
  <c r="I15" i="25"/>
  <c r="M14" i="25"/>
  <c r="K14" i="25"/>
  <c r="J14" i="25"/>
  <c r="I14" i="25"/>
  <c r="M13" i="25"/>
  <c r="K13" i="25"/>
  <c r="J13" i="25"/>
  <c r="I13" i="25"/>
  <c r="M12" i="25"/>
  <c r="K12" i="25"/>
  <c r="J12" i="25"/>
  <c r="I12" i="25"/>
  <c r="M11" i="25"/>
  <c r="K11" i="25"/>
  <c r="J11" i="25"/>
  <c r="I11" i="25"/>
  <c r="M10" i="25"/>
  <c r="K10" i="25"/>
  <c r="J10" i="25"/>
  <c r="I10" i="25"/>
  <c r="M9" i="25"/>
  <c r="K9" i="25"/>
  <c r="J9" i="25"/>
  <c r="I9" i="25"/>
  <c r="M8" i="25"/>
  <c r="K8" i="25"/>
  <c r="J8" i="25"/>
  <c r="I8" i="25"/>
  <c r="M7" i="25"/>
  <c r="K7" i="25"/>
  <c r="J7" i="25"/>
  <c r="I7" i="25"/>
  <c r="M6" i="25"/>
  <c r="K6" i="25"/>
  <c r="J6" i="25"/>
  <c r="I6" i="25"/>
  <c r="M5" i="25"/>
  <c r="K5" i="25"/>
  <c r="J5" i="25"/>
  <c r="I5" i="25"/>
  <c r="M4" i="25"/>
  <c r="K4" i="25"/>
  <c r="J4" i="25"/>
  <c r="I4" i="25"/>
  <c r="M3" i="25"/>
  <c r="K3" i="25"/>
  <c r="J3" i="25"/>
  <c r="I3" i="25"/>
  <c r="M84" i="24"/>
  <c r="K84" i="24"/>
  <c r="L84" i="24" s="1"/>
  <c r="J84" i="24"/>
  <c r="I84" i="24"/>
  <c r="M83" i="24"/>
  <c r="K83" i="24"/>
  <c r="J83" i="24"/>
  <c r="I83" i="24"/>
  <c r="M82" i="24"/>
  <c r="K82" i="24"/>
  <c r="J82" i="24"/>
  <c r="I82" i="24"/>
  <c r="M81" i="24"/>
  <c r="K81" i="24"/>
  <c r="J81" i="24"/>
  <c r="I81" i="24"/>
  <c r="M80" i="24"/>
  <c r="K80" i="24"/>
  <c r="J80" i="24"/>
  <c r="I80" i="24"/>
  <c r="M79" i="24"/>
  <c r="K79" i="24"/>
  <c r="J79" i="24"/>
  <c r="I79" i="24"/>
  <c r="M78" i="24"/>
  <c r="K78" i="24"/>
  <c r="J78" i="24"/>
  <c r="I78" i="24"/>
  <c r="M77" i="24"/>
  <c r="K77" i="24"/>
  <c r="J77" i="24"/>
  <c r="I77" i="24"/>
  <c r="M76" i="24"/>
  <c r="K76" i="24"/>
  <c r="J76" i="24"/>
  <c r="I76" i="24"/>
  <c r="M75" i="24"/>
  <c r="K75" i="24"/>
  <c r="J75" i="24"/>
  <c r="I75" i="24"/>
  <c r="M74" i="24"/>
  <c r="K74" i="24"/>
  <c r="J74" i="24"/>
  <c r="I74" i="24"/>
  <c r="M73" i="24"/>
  <c r="K73" i="24"/>
  <c r="J73" i="24"/>
  <c r="I73" i="24"/>
  <c r="M72" i="24"/>
  <c r="K72" i="24"/>
  <c r="L72" i="24" s="1"/>
  <c r="J72" i="24"/>
  <c r="I72" i="24"/>
  <c r="M71" i="24"/>
  <c r="K71" i="24"/>
  <c r="J71" i="24"/>
  <c r="I71" i="24"/>
  <c r="M70" i="24"/>
  <c r="K70" i="24"/>
  <c r="J70" i="24"/>
  <c r="I70" i="24"/>
  <c r="M69" i="24"/>
  <c r="K69" i="24"/>
  <c r="J69" i="24"/>
  <c r="I69" i="24"/>
  <c r="M68" i="24"/>
  <c r="K68" i="24"/>
  <c r="J68" i="24"/>
  <c r="I68" i="24"/>
  <c r="M67" i="24"/>
  <c r="K67" i="24"/>
  <c r="J67" i="24"/>
  <c r="I67" i="24"/>
  <c r="M66" i="24"/>
  <c r="K66" i="24"/>
  <c r="J66" i="24"/>
  <c r="I66" i="24"/>
  <c r="M65" i="24"/>
  <c r="K65" i="24"/>
  <c r="J65" i="24"/>
  <c r="I65" i="24"/>
  <c r="M64" i="24"/>
  <c r="K64" i="24"/>
  <c r="J64" i="24"/>
  <c r="I64" i="24"/>
  <c r="M63" i="24"/>
  <c r="K63" i="24"/>
  <c r="J63" i="24"/>
  <c r="I63" i="24"/>
  <c r="M62" i="24"/>
  <c r="K62" i="24"/>
  <c r="J62" i="24"/>
  <c r="I62" i="24"/>
  <c r="M61" i="24"/>
  <c r="K61" i="24"/>
  <c r="J61" i="24"/>
  <c r="I61" i="24"/>
  <c r="M60" i="24"/>
  <c r="K60" i="24"/>
  <c r="L60" i="24" s="1"/>
  <c r="J60" i="24"/>
  <c r="I60" i="24"/>
  <c r="M59" i="24"/>
  <c r="K59" i="24"/>
  <c r="J59" i="24"/>
  <c r="I59" i="24"/>
  <c r="M58" i="24"/>
  <c r="K58" i="24"/>
  <c r="J58" i="24"/>
  <c r="I58" i="24"/>
  <c r="M57" i="24"/>
  <c r="K57" i="24"/>
  <c r="J57" i="24"/>
  <c r="I57" i="24"/>
  <c r="M56" i="24"/>
  <c r="K56" i="24"/>
  <c r="J56" i="24"/>
  <c r="I56" i="24"/>
  <c r="M55" i="24"/>
  <c r="K55" i="24"/>
  <c r="J55" i="24"/>
  <c r="I55" i="24"/>
  <c r="M54" i="24"/>
  <c r="K54" i="24"/>
  <c r="J54" i="24"/>
  <c r="I54" i="24"/>
  <c r="M53" i="24"/>
  <c r="K53" i="24"/>
  <c r="J53" i="24"/>
  <c r="I53" i="24"/>
  <c r="M52" i="24"/>
  <c r="K52" i="24"/>
  <c r="J52" i="24"/>
  <c r="I52" i="24"/>
  <c r="M51" i="24"/>
  <c r="K51" i="24"/>
  <c r="J51" i="24"/>
  <c r="I51" i="24"/>
  <c r="M50" i="24"/>
  <c r="K50" i="24"/>
  <c r="J50" i="24"/>
  <c r="I50" i="24"/>
  <c r="M49" i="24"/>
  <c r="K49" i="24"/>
  <c r="J49" i="24"/>
  <c r="I49" i="24"/>
  <c r="M48" i="24"/>
  <c r="K48" i="24"/>
  <c r="L48" i="24" s="1"/>
  <c r="J48" i="24"/>
  <c r="I48" i="24"/>
  <c r="M47" i="24"/>
  <c r="K47" i="24"/>
  <c r="J47" i="24"/>
  <c r="I47" i="24"/>
  <c r="M46" i="24"/>
  <c r="K46" i="24"/>
  <c r="J46" i="24"/>
  <c r="I46" i="24"/>
  <c r="M45" i="24"/>
  <c r="K45" i="24"/>
  <c r="J45" i="24"/>
  <c r="I45" i="24"/>
  <c r="M44" i="24"/>
  <c r="K44" i="24"/>
  <c r="J44" i="24"/>
  <c r="I44" i="24"/>
  <c r="M43" i="24"/>
  <c r="K43" i="24"/>
  <c r="J43" i="24"/>
  <c r="I43" i="24"/>
  <c r="M42" i="24"/>
  <c r="K42" i="24"/>
  <c r="J42" i="24"/>
  <c r="I42" i="24"/>
  <c r="M41" i="24"/>
  <c r="K41" i="24"/>
  <c r="J41" i="24"/>
  <c r="I41" i="24"/>
  <c r="M40" i="24"/>
  <c r="K40" i="24"/>
  <c r="J40" i="24"/>
  <c r="I40" i="24"/>
  <c r="M39" i="24"/>
  <c r="K39" i="24"/>
  <c r="J39" i="24"/>
  <c r="I39" i="24"/>
  <c r="M38" i="24"/>
  <c r="K38" i="24"/>
  <c r="J38" i="24"/>
  <c r="I38" i="24"/>
  <c r="M37" i="24"/>
  <c r="K37" i="24"/>
  <c r="J37" i="24"/>
  <c r="I37" i="24"/>
  <c r="M36" i="24"/>
  <c r="K36" i="24"/>
  <c r="L36" i="24" s="1"/>
  <c r="J36" i="24"/>
  <c r="I36" i="24"/>
  <c r="M35" i="24"/>
  <c r="K35" i="24"/>
  <c r="J35" i="24"/>
  <c r="I35" i="24"/>
  <c r="M34" i="24"/>
  <c r="K34" i="24"/>
  <c r="J34" i="24"/>
  <c r="I34" i="24"/>
  <c r="M33" i="24"/>
  <c r="K33" i="24"/>
  <c r="J33" i="24"/>
  <c r="I33" i="24"/>
  <c r="M32" i="24"/>
  <c r="K32" i="24"/>
  <c r="J32" i="24"/>
  <c r="I32" i="24"/>
  <c r="M31" i="24"/>
  <c r="K31" i="24"/>
  <c r="J31" i="24"/>
  <c r="I31" i="24"/>
  <c r="M30" i="24"/>
  <c r="K30" i="24"/>
  <c r="J30" i="24"/>
  <c r="I30" i="24"/>
  <c r="M29" i="24"/>
  <c r="K29" i="24"/>
  <c r="J29" i="24"/>
  <c r="I29" i="24"/>
  <c r="M28" i="24"/>
  <c r="K28" i="24"/>
  <c r="J28" i="24"/>
  <c r="I28" i="24"/>
  <c r="M27" i="24"/>
  <c r="K27" i="24"/>
  <c r="J27" i="24"/>
  <c r="I27" i="24"/>
  <c r="M26" i="24"/>
  <c r="K26" i="24"/>
  <c r="J26" i="24"/>
  <c r="I26" i="24"/>
  <c r="M25" i="24"/>
  <c r="K25" i="24"/>
  <c r="J25" i="24"/>
  <c r="I25" i="24"/>
  <c r="M24" i="24"/>
  <c r="K24" i="24"/>
  <c r="L24" i="24" s="1"/>
  <c r="J24" i="24"/>
  <c r="I24" i="24"/>
  <c r="M23" i="24"/>
  <c r="K23" i="24"/>
  <c r="J23" i="24"/>
  <c r="I23" i="24"/>
  <c r="M22" i="24"/>
  <c r="K22" i="24"/>
  <c r="J22" i="24"/>
  <c r="I22" i="24"/>
  <c r="M21" i="24"/>
  <c r="K21" i="24"/>
  <c r="J21" i="24"/>
  <c r="I21" i="24"/>
  <c r="M20" i="24"/>
  <c r="K20" i="24"/>
  <c r="J20" i="24"/>
  <c r="I20" i="24"/>
  <c r="M19" i="24"/>
  <c r="K19" i="24"/>
  <c r="J19" i="24"/>
  <c r="I19" i="24"/>
  <c r="M18" i="24"/>
  <c r="K18" i="24"/>
  <c r="J18" i="24"/>
  <c r="I18" i="24"/>
  <c r="M17" i="24"/>
  <c r="K17" i="24"/>
  <c r="J17" i="24"/>
  <c r="I17" i="24"/>
  <c r="M16" i="24"/>
  <c r="K16" i="24"/>
  <c r="J16" i="24"/>
  <c r="I16" i="24"/>
  <c r="M15" i="24"/>
  <c r="K15" i="24"/>
  <c r="J15" i="24"/>
  <c r="I15" i="24"/>
  <c r="M14" i="24"/>
  <c r="K14" i="24"/>
  <c r="J14" i="24"/>
  <c r="I14" i="24"/>
  <c r="M13" i="24"/>
  <c r="K13" i="24"/>
  <c r="J13" i="24"/>
  <c r="I13" i="24"/>
  <c r="M12" i="24"/>
  <c r="K12" i="24"/>
  <c r="L12" i="24" s="1"/>
  <c r="J12" i="24"/>
  <c r="I12" i="24"/>
  <c r="M11" i="24"/>
  <c r="K11" i="24"/>
  <c r="J11" i="24"/>
  <c r="I11" i="24"/>
  <c r="M10" i="24"/>
  <c r="K10" i="24"/>
  <c r="J10" i="24"/>
  <c r="I10" i="24"/>
  <c r="M9" i="24"/>
  <c r="K9" i="24"/>
  <c r="J9" i="24"/>
  <c r="I9" i="24"/>
  <c r="M8" i="24"/>
  <c r="K8" i="24"/>
  <c r="J8" i="24"/>
  <c r="I8" i="24"/>
  <c r="M7" i="24"/>
  <c r="K7" i="24"/>
  <c r="J7" i="24"/>
  <c r="I7" i="24"/>
  <c r="M6" i="24"/>
  <c r="K6" i="24"/>
  <c r="J6" i="24"/>
  <c r="I6" i="24"/>
  <c r="M5" i="24"/>
  <c r="K5" i="24"/>
  <c r="J5" i="24"/>
  <c r="I5" i="24"/>
  <c r="M4" i="24"/>
  <c r="K4" i="24"/>
  <c r="J4" i="24"/>
  <c r="I4" i="24"/>
  <c r="M3" i="24"/>
  <c r="K3" i="24"/>
  <c r="J3" i="24"/>
  <c r="I3" i="24"/>
  <c r="M84" i="3"/>
  <c r="K84" i="3"/>
  <c r="L84" i="3" s="1"/>
  <c r="J84" i="3"/>
  <c r="I84" i="3"/>
  <c r="M83" i="3"/>
  <c r="K83" i="3"/>
  <c r="J83" i="3"/>
  <c r="I83" i="3"/>
  <c r="M82" i="3"/>
  <c r="K82" i="3"/>
  <c r="J82" i="3"/>
  <c r="I82" i="3"/>
  <c r="M81" i="3"/>
  <c r="K81" i="3"/>
  <c r="J81" i="3"/>
  <c r="I81" i="3"/>
  <c r="M80" i="3"/>
  <c r="K80" i="3"/>
  <c r="J80" i="3"/>
  <c r="I80" i="3"/>
  <c r="M79" i="3"/>
  <c r="K79" i="3"/>
  <c r="J79" i="3"/>
  <c r="I79" i="3"/>
  <c r="M78" i="3"/>
  <c r="K78" i="3"/>
  <c r="J78" i="3"/>
  <c r="I78" i="3"/>
  <c r="M77" i="3"/>
  <c r="K77" i="3"/>
  <c r="J77" i="3"/>
  <c r="I77" i="3"/>
  <c r="M76" i="3"/>
  <c r="K76" i="3"/>
  <c r="J76" i="3"/>
  <c r="I76" i="3"/>
  <c r="M75" i="3"/>
  <c r="K75" i="3"/>
  <c r="J75" i="3"/>
  <c r="I75" i="3"/>
  <c r="M74" i="3"/>
  <c r="K74" i="3"/>
  <c r="J74" i="3"/>
  <c r="I74" i="3"/>
  <c r="M73" i="3"/>
  <c r="K73" i="3"/>
  <c r="J73" i="3"/>
  <c r="I73" i="3"/>
  <c r="M72" i="3"/>
  <c r="K72" i="3"/>
  <c r="J72" i="3"/>
  <c r="I72" i="3"/>
  <c r="M71" i="3"/>
  <c r="K71" i="3"/>
  <c r="J71" i="3"/>
  <c r="I71" i="3"/>
  <c r="M70" i="3"/>
  <c r="K70" i="3"/>
  <c r="J70" i="3"/>
  <c r="I70" i="3"/>
  <c r="M69" i="3"/>
  <c r="K69" i="3"/>
  <c r="J69" i="3"/>
  <c r="I69" i="3"/>
  <c r="M68" i="3"/>
  <c r="K68" i="3"/>
  <c r="J68" i="3"/>
  <c r="I68" i="3"/>
  <c r="M67" i="3"/>
  <c r="K67" i="3"/>
  <c r="J67" i="3"/>
  <c r="I67" i="3"/>
  <c r="M66" i="3"/>
  <c r="K66" i="3"/>
  <c r="J66" i="3"/>
  <c r="I66" i="3"/>
  <c r="M65" i="3"/>
  <c r="K65" i="3"/>
  <c r="J65" i="3"/>
  <c r="I65" i="3"/>
  <c r="M64" i="3"/>
  <c r="K64" i="3"/>
  <c r="J64" i="3"/>
  <c r="I64" i="3"/>
  <c r="M63" i="3"/>
  <c r="K63" i="3"/>
  <c r="J63" i="3"/>
  <c r="I63" i="3"/>
  <c r="M62" i="3"/>
  <c r="K62" i="3"/>
  <c r="J62" i="3"/>
  <c r="I62" i="3"/>
  <c r="M61" i="3"/>
  <c r="K61" i="3"/>
  <c r="J61" i="3"/>
  <c r="I61" i="3"/>
  <c r="M60" i="3"/>
  <c r="K60" i="3"/>
  <c r="J60" i="3"/>
  <c r="I60" i="3"/>
  <c r="M59" i="3"/>
  <c r="K59" i="3"/>
  <c r="J59" i="3"/>
  <c r="I59" i="3"/>
  <c r="M58" i="3"/>
  <c r="K58" i="3"/>
  <c r="J58" i="3"/>
  <c r="I58" i="3"/>
  <c r="M57" i="3"/>
  <c r="K57" i="3"/>
  <c r="J57" i="3"/>
  <c r="I57" i="3"/>
  <c r="M56" i="3"/>
  <c r="K56" i="3"/>
  <c r="J56" i="3"/>
  <c r="I56" i="3"/>
  <c r="M55" i="3"/>
  <c r="K55" i="3"/>
  <c r="J55" i="3"/>
  <c r="I55" i="3"/>
  <c r="M54" i="3"/>
  <c r="K54" i="3"/>
  <c r="J54" i="3"/>
  <c r="I54" i="3"/>
  <c r="M53" i="3"/>
  <c r="K53" i="3"/>
  <c r="J53" i="3"/>
  <c r="I53" i="3"/>
  <c r="M52" i="3"/>
  <c r="K52" i="3"/>
  <c r="J52" i="3"/>
  <c r="I52" i="3"/>
  <c r="M51" i="3"/>
  <c r="K51" i="3"/>
  <c r="J51" i="3"/>
  <c r="I51" i="3"/>
  <c r="M50" i="3"/>
  <c r="K50" i="3"/>
  <c r="J50" i="3"/>
  <c r="I50" i="3"/>
  <c r="M49" i="3"/>
  <c r="K49" i="3"/>
  <c r="J49" i="3"/>
  <c r="I49" i="3"/>
  <c r="M48" i="3"/>
  <c r="K48" i="3"/>
  <c r="J48" i="3"/>
  <c r="I48" i="3"/>
  <c r="M47" i="3"/>
  <c r="K47" i="3"/>
  <c r="J47" i="3"/>
  <c r="I47" i="3"/>
  <c r="M46" i="3"/>
  <c r="K46" i="3"/>
  <c r="J46" i="3"/>
  <c r="I46" i="3"/>
  <c r="M45" i="3"/>
  <c r="K45" i="3"/>
  <c r="J45" i="3"/>
  <c r="I45" i="3"/>
  <c r="M44" i="3"/>
  <c r="K44" i="3"/>
  <c r="J44" i="3"/>
  <c r="I44" i="3"/>
  <c r="M43" i="3"/>
  <c r="K43" i="3"/>
  <c r="J43" i="3"/>
  <c r="I43" i="3"/>
  <c r="M42" i="3"/>
  <c r="K42" i="3"/>
  <c r="J42" i="3"/>
  <c r="I42" i="3"/>
  <c r="M41" i="3"/>
  <c r="K41" i="3"/>
  <c r="J41" i="3"/>
  <c r="I41" i="3"/>
  <c r="M40" i="3"/>
  <c r="K40" i="3"/>
  <c r="J40" i="3"/>
  <c r="I40" i="3"/>
  <c r="M39" i="3"/>
  <c r="K39" i="3"/>
  <c r="J39" i="3"/>
  <c r="I39" i="3"/>
  <c r="M38" i="3"/>
  <c r="K38" i="3"/>
  <c r="J38" i="3"/>
  <c r="I38" i="3"/>
  <c r="M37" i="3"/>
  <c r="K37" i="3"/>
  <c r="J37" i="3"/>
  <c r="I37" i="3"/>
  <c r="M36" i="3"/>
  <c r="K36" i="3"/>
  <c r="J36" i="3"/>
  <c r="I36" i="3"/>
  <c r="M35" i="3"/>
  <c r="K35" i="3"/>
  <c r="J35" i="3"/>
  <c r="I35" i="3"/>
  <c r="M34" i="3"/>
  <c r="K34" i="3"/>
  <c r="J34" i="3"/>
  <c r="I34" i="3"/>
  <c r="M33" i="3"/>
  <c r="K33" i="3"/>
  <c r="J33" i="3"/>
  <c r="I33" i="3"/>
  <c r="M32" i="3"/>
  <c r="K32" i="3"/>
  <c r="J32" i="3"/>
  <c r="I32" i="3"/>
  <c r="M31" i="3"/>
  <c r="K31" i="3"/>
  <c r="J31" i="3"/>
  <c r="I31" i="3"/>
  <c r="M30" i="3"/>
  <c r="K30" i="3"/>
  <c r="J30" i="3"/>
  <c r="I30" i="3"/>
  <c r="M29" i="3"/>
  <c r="K29" i="3"/>
  <c r="J29" i="3"/>
  <c r="I29" i="3"/>
  <c r="M28" i="3"/>
  <c r="K28" i="3"/>
  <c r="J28" i="3"/>
  <c r="I28" i="3"/>
  <c r="M27" i="3"/>
  <c r="K27" i="3"/>
  <c r="J27" i="3"/>
  <c r="I27" i="3"/>
  <c r="M26" i="3"/>
  <c r="K26" i="3"/>
  <c r="J26" i="3"/>
  <c r="I26" i="3"/>
  <c r="M25" i="3"/>
  <c r="K25" i="3"/>
  <c r="J25" i="3"/>
  <c r="I25" i="3"/>
  <c r="M24" i="3"/>
  <c r="K24" i="3"/>
  <c r="J24" i="3"/>
  <c r="I24" i="3"/>
  <c r="M23" i="3"/>
  <c r="K23" i="3"/>
  <c r="J23" i="3"/>
  <c r="I23" i="3"/>
  <c r="M22" i="3"/>
  <c r="K22" i="3"/>
  <c r="J22" i="3"/>
  <c r="I22" i="3"/>
  <c r="M21" i="3"/>
  <c r="K21" i="3"/>
  <c r="J21" i="3"/>
  <c r="I21" i="3"/>
  <c r="M20" i="3"/>
  <c r="K20" i="3"/>
  <c r="J20" i="3"/>
  <c r="I20" i="3"/>
  <c r="M19" i="3"/>
  <c r="K19" i="3"/>
  <c r="J19" i="3"/>
  <c r="I19" i="3"/>
  <c r="M18" i="3"/>
  <c r="K18" i="3"/>
  <c r="J18" i="3"/>
  <c r="I18" i="3"/>
  <c r="M17" i="3"/>
  <c r="K17" i="3"/>
  <c r="J17" i="3"/>
  <c r="I17" i="3"/>
  <c r="M16" i="3"/>
  <c r="K16" i="3"/>
  <c r="J16" i="3"/>
  <c r="I16" i="3"/>
  <c r="M15" i="3"/>
  <c r="K15" i="3"/>
  <c r="J15" i="3"/>
  <c r="I15" i="3"/>
  <c r="M14" i="3"/>
  <c r="K14" i="3"/>
  <c r="J14" i="3"/>
  <c r="I14" i="3"/>
  <c r="M13" i="3"/>
  <c r="K13" i="3"/>
  <c r="J13" i="3"/>
  <c r="I13" i="3"/>
  <c r="M12" i="3"/>
  <c r="K12" i="3"/>
  <c r="J12" i="3"/>
  <c r="I12" i="3"/>
  <c r="M11" i="3"/>
  <c r="K11" i="3"/>
  <c r="J11" i="3"/>
  <c r="I11" i="3"/>
  <c r="M10" i="3"/>
  <c r="K10" i="3"/>
  <c r="J10" i="3"/>
  <c r="I10" i="3"/>
  <c r="M9" i="3"/>
  <c r="K9" i="3"/>
  <c r="J9" i="3"/>
  <c r="I9" i="3"/>
  <c r="M8" i="3"/>
  <c r="K8" i="3"/>
  <c r="J8" i="3"/>
  <c r="I8" i="3"/>
  <c r="M7" i="3"/>
  <c r="K7" i="3"/>
  <c r="J7" i="3"/>
  <c r="I7" i="3"/>
  <c r="M6" i="3"/>
  <c r="K6" i="3"/>
  <c r="J6" i="3"/>
  <c r="I6" i="3"/>
  <c r="M5" i="3"/>
  <c r="K5" i="3"/>
  <c r="J5" i="3"/>
  <c r="I5" i="3"/>
  <c r="M4" i="3"/>
  <c r="K4" i="3"/>
  <c r="J4" i="3"/>
  <c r="I4" i="3"/>
  <c r="K3" i="3"/>
  <c r="J3" i="3"/>
  <c r="I3" i="3"/>
  <c r="M27" i="21"/>
  <c r="K27" i="21"/>
  <c r="L27" i="21" s="1"/>
  <c r="J27" i="21"/>
  <c r="I27" i="21"/>
  <c r="M26" i="21"/>
  <c r="K26" i="21"/>
  <c r="J26" i="21"/>
  <c r="I26" i="21"/>
  <c r="M25" i="21"/>
  <c r="K25" i="21"/>
  <c r="J25" i="21"/>
  <c r="I25" i="21"/>
  <c r="M24" i="21"/>
  <c r="K24" i="21"/>
  <c r="J24" i="21"/>
  <c r="I24" i="21"/>
  <c r="M23" i="21"/>
  <c r="K23" i="21"/>
  <c r="J23" i="21"/>
  <c r="I23" i="21"/>
  <c r="M22" i="21"/>
  <c r="K22" i="21"/>
  <c r="J22" i="21"/>
  <c r="I22" i="21"/>
  <c r="M21" i="21"/>
  <c r="K21" i="21"/>
  <c r="J21" i="21"/>
  <c r="I21" i="21"/>
  <c r="M20" i="21"/>
  <c r="K20" i="21"/>
  <c r="J20" i="21"/>
  <c r="I20" i="21"/>
  <c r="M19" i="21"/>
  <c r="K19" i="21"/>
  <c r="J19" i="21"/>
  <c r="I19" i="21"/>
  <c r="M18" i="21"/>
  <c r="K18" i="21"/>
  <c r="J18" i="21"/>
  <c r="I18" i="21"/>
  <c r="M17" i="21"/>
  <c r="K17" i="21"/>
  <c r="J17" i="21"/>
  <c r="I17" i="21"/>
  <c r="M16" i="21"/>
  <c r="K16" i="21"/>
  <c r="J16" i="21"/>
  <c r="I16" i="21"/>
  <c r="M15" i="21"/>
  <c r="K15" i="21"/>
  <c r="J15" i="21"/>
  <c r="I15" i="21"/>
  <c r="M14" i="21"/>
  <c r="K14" i="21"/>
  <c r="J14" i="21"/>
  <c r="I14" i="21"/>
  <c r="M13" i="21"/>
  <c r="K13" i="21"/>
  <c r="J13" i="21"/>
  <c r="I13" i="21"/>
  <c r="M12" i="21"/>
  <c r="K12" i="21"/>
  <c r="J12" i="21"/>
  <c r="I12" i="21"/>
  <c r="M11" i="21"/>
  <c r="K11" i="21"/>
  <c r="J11" i="21"/>
  <c r="I11" i="21"/>
  <c r="M10" i="21"/>
  <c r="K10" i="21"/>
  <c r="J10" i="21"/>
  <c r="I10" i="21"/>
  <c r="M9" i="21"/>
  <c r="K9" i="21"/>
  <c r="J9" i="21"/>
  <c r="I9" i="21"/>
  <c r="M8" i="21"/>
  <c r="K8" i="21"/>
  <c r="J8" i="21"/>
  <c r="I8" i="21"/>
  <c r="M7" i="21"/>
  <c r="K7" i="21"/>
  <c r="J7" i="21"/>
  <c r="I7" i="21"/>
  <c r="M6" i="21"/>
  <c r="K6" i="21"/>
  <c r="J6" i="21"/>
  <c r="I6" i="21"/>
  <c r="M5" i="21"/>
  <c r="K5" i="21"/>
  <c r="J5" i="21"/>
  <c r="I5" i="21"/>
  <c r="M4" i="21"/>
  <c r="K4" i="21"/>
  <c r="J4" i="21"/>
  <c r="I4" i="21"/>
  <c r="M3" i="21"/>
  <c r="K3" i="21"/>
  <c r="L3" i="21" s="1"/>
  <c r="J3" i="21"/>
  <c r="I3" i="21"/>
  <c r="M92" i="2"/>
  <c r="K92" i="2"/>
  <c r="L92" i="2" s="1"/>
  <c r="J92" i="2"/>
  <c r="I92" i="2"/>
  <c r="M91" i="2"/>
  <c r="K91" i="2"/>
  <c r="J91" i="2"/>
  <c r="I91" i="2"/>
  <c r="M90" i="2"/>
  <c r="K90" i="2"/>
  <c r="J90" i="2"/>
  <c r="I90" i="2"/>
  <c r="M89" i="2"/>
  <c r="K89" i="2"/>
  <c r="J89" i="2"/>
  <c r="I89" i="2"/>
  <c r="M88" i="2"/>
  <c r="K88" i="2"/>
  <c r="L88" i="2" s="1"/>
  <c r="J88" i="2"/>
  <c r="I88" i="2"/>
  <c r="M87" i="2"/>
  <c r="K87" i="2"/>
  <c r="J87" i="2"/>
  <c r="I87" i="2"/>
  <c r="M86" i="2"/>
  <c r="K86" i="2"/>
  <c r="J86" i="2"/>
  <c r="I86" i="2"/>
  <c r="M85" i="2"/>
  <c r="K85" i="2"/>
  <c r="J85" i="2"/>
  <c r="I85" i="2"/>
  <c r="M84" i="2"/>
  <c r="K84" i="2"/>
  <c r="L84" i="2" s="1"/>
  <c r="J84" i="2"/>
  <c r="I84" i="2"/>
  <c r="M83" i="2"/>
  <c r="K83" i="2"/>
  <c r="J83" i="2"/>
  <c r="I83" i="2"/>
  <c r="M82" i="2"/>
  <c r="K82" i="2"/>
  <c r="J82" i="2"/>
  <c r="I82" i="2"/>
  <c r="M81" i="2"/>
  <c r="K81" i="2"/>
  <c r="J81" i="2"/>
  <c r="I81" i="2"/>
  <c r="M80" i="2"/>
  <c r="K80" i="2"/>
  <c r="L80" i="2" s="1"/>
  <c r="J80" i="2"/>
  <c r="I80" i="2"/>
  <c r="M79" i="2"/>
  <c r="K79" i="2"/>
  <c r="J79" i="2"/>
  <c r="I79" i="2"/>
  <c r="M78" i="2"/>
  <c r="K78" i="2"/>
  <c r="J78" i="2"/>
  <c r="I78" i="2"/>
  <c r="M77" i="2"/>
  <c r="K77" i="2"/>
  <c r="J77" i="2"/>
  <c r="I77" i="2"/>
  <c r="M76" i="2"/>
  <c r="K76" i="2"/>
  <c r="L76" i="2" s="1"/>
  <c r="J76" i="2"/>
  <c r="I76" i="2"/>
  <c r="M75" i="2"/>
  <c r="K75" i="2"/>
  <c r="J75" i="2"/>
  <c r="I75" i="2"/>
  <c r="M74" i="2"/>
  <c r="K74" i="2"/>
  <c r="J74" i="2"/>
  <c r="I74" i="2"/>
  <c r="M73" i="2"/>
  <c r="K73" i="2"/>
  <c r="J73" i="2"/>
  <c r="I73" i="2"/>
  <c r="M72" i="2"/>
  <c r="K72" i="2"/>
  <c r="L72" i="2" s="1"/>
  <c r="J72" i="2"/>
  <c r="I72" i="2"/>
  <c r="M71" i="2"/>
  <c r="K71" i="2"/>
  <c r="J71" i="2"/>
  <c r="I71" i="2"/>
  <c r="M70" i="2"/>
  <c r="K70" i="2"/>
  <c r="J70" i="2"/>
  <c r="I70" i="2"/>
  <c r="M69" i="2"/>
  <c r="K69" i="2"/>
  <c r="J69" i="2"/>
  <c r="I69" i="2"/>
  <c r="M68" i="2"/>
  <c r="K68" i="2"/>
  <c r="L68" i="2" s="1"/>
  <c r="J68" i="2"/>
  <c r="I68" i="2"/>
  <c r="M67" i="2"/>
  <c r="K67" i="2"/>
  <c r="J67" i="2"/>
  <c r="I67" i="2"/>
  <c r="M66" i="2"/>
  <c r="K66" i="2"/>
  <c r="J66" i="2"/>
  <c r="I66" i="2"/>
  <c r="M65" i="2"/>
  <c r="K65" i="2"/>
  <c r="J65" i="2"/>
  <c r="I65" i="2"/>
  <c r="M64" i="2"/>
  <c r="K64" i="2"/>
  <c r="L64" i="2" s="1"/>
  <c r="J64" i="2"/>
  <c r="I64" i="2"/>
  <c r="M63" i="2"/>
  <c r="K63" i="2"/>
  <c r="J63" i="2"/>
  <c r="I63" i="2"/>
  <c r="M62" i="2"/>
  <c r="K62" i="2"/>
  <c r="J62" i="2"/>
  <c r="I62" i="2"/>
  <c r="M61" i="2"/>
  <c r="K61" i="2"/>
  <c r="J61" i="2"/>
  <c r="I61" i="2"/>
  <c r="M60" i="2"/>
  <c r="K60" i="2"/>
  <c r="L60" i="2" s="1"/>
  <c r="J60" i="2"/>
  <c r="I60" i="2"/>
  <c r="M59" i="2"/>
  <c r="K59" i="2"/>
  <c r="J59" i="2"/>
  <c r="I59" i="2"/>
  <c r="M58" i="2"/>
  <c r="K58" i="2"/>
  <c r="J58" i="2"/>
  <c r="I58" i="2"/>
  <c r="M57" i="2"/>
  <c r="K57" i="2"/>
  <c r="J57" i="2"/>
  <c r="I57" i="2"/>
  <c r="M56" i="2"/>
  <c r="K56" i="2"/>
  <c r="L56" i="2" s="1"/>
  <c r="J56" i="2"/>
  <c r="I56" i="2"/>
  <c r="M55" i="2"/>
  <c r="K55" i="2"/>
  <c r="J55" i="2"/>
  <c r="I55" i="2"/>
  <c r="M54" i="2"/>
  <c r="K54" i="2"/>
  <c r="J54" i="2"/>
  <c r="I54" i="2"/>
  <c r="M53" i="2"/>
  <c r="K53" i="2"/>
  <c r="J53" i="2"/>
  <c r="I53" i="2"/>
  <c r="M52" i="2"/>
  <c r="K52" i="2"/>
  <c r="L52" i="2" s="1"/>
  <c r="J52" i="2"/>
  <c r="I52" i="2"/>
  <c r="M51" i="2"/>
  <c r="K51" i="2"/>
  <c r="J51" i="2"/>
  <c r="I51" i="2"/>
  <c r="M50" i="2"/>
  <c r="K50" i="2"/>
  <c r="J50" i="2"/>
  <c r="I50" i="2"/>
  <c r="M49" i="2"/>
  <c r="K49" i="2"/>
  <c r="J49" i="2"/>
  <c r="I49" i="2"/>
  <c r="M48" i="2"/>
  <c r="K48" i="2"/>
  <c r="L48" i="2" s="1"/>
  <c r="J48" i="2"/>
  <c r="I48" i="2"/>
  <c r="M47" i="2"/>
  <c r="K47" i="2"/>
  <c r="J47" i="2"/>
  <c r="I47" i="2"/>
  <c r="M46" i="2"/>
  <c r="K46" i="2"/>
  <c r="J46" i="2"/>
  <c r="I46" i="2"/>
  <c r="M45" i="2"/>
  <c r="K45" i="2"/>
  <c r="J45" i="2"/>
  <c r="I45" i="2"/>
  <c r="M44" i="2"/>
  <c r="K44" i="2"/>
  <c r="L44" i="2" s="1"/>
  <c r="J44" i="2"/>
  <c r="I44" i="2"/>
  <c r="M43" i="2"/>
  <c r="K43" i="2"/>
  <c r="J43" i="2"/>
  <c r="I43" i="2"/>
  <c r="M42" i="2"/>
  <c r="K42" i="2"/>
  <c r="J42" i="2"/>
  <c r="I42" i="2"/>
  <c r="M41" i="2"/>
  <c r="K41" i="2"/>
  <c r="J41" i="2"/>
  <c r="I41" i="2"/>
  <c r="M40" i="2"/>
  <c r="K40" i="2"/>
  <c r="L40" i="2" s="1"/>
  <c r="J40" i="2"/>
  <c r="I40" i="2"/>
  <c r="M39" i="2"/>
  <c r="K39" i="2"/>
  <c r="J39" i="2"/>
  <c r="I39" i="2"/>
  <c r="M38" i="2"/>
  <c r="K38" i="2"/>
  <c r="J38" i="2"/>
  <c r="I38" i="2"/>
  <c r="M37" i="2"/>
  <c r="K37" i="2"/>
  <c r="J37" i="2"/>
  <c r="I37" i="2"/>
  <c r="M36" i="2"/>
  <c r="K36" i="2"/>
  <c r="L36" i="2" s="1"/>
  <c r="J36" i="2"/>
  <c r="I36" i="2"/>
  <c r="M35" i="2"/>
  <c r="K35" i="2"/>
  <c r="J35" i="2"/>
  <c r="I35" i="2"/>
  <c r="M34" i="2"/>
  <c r="K34" i="2"/>
  <c r="J34" i="2"/>
  <c r="I34" i="2"/>
  <c r="M33" i="2"/>
  <c r="K33" i="2"/>
  <c r="J33" i="2"/>
  <c r="I33" i="2"/>
  <c r="M32" i="2"/>
  <c r="K32" i="2"/>
  <c r="L32" i="2" s="1"/>
  <c r="J32" i="2"/>
  <c r="I32" i="2"/>
  <c r="M31" i="2"/>
  <c r="K31" i="2"/>
  <c r="J31" i="2"/>
  <c r="I31" i="2"/>
  <c r="M30" i="2"/>
  <c r="K30" i="2"/>
  <c r="J30" i="2"/>
  <c r="I30" i="2"/>
  <c r="M29" i="2"/>
  <c r="K29" i="2"/>
  <c r="J29" i="2"/>
  <c r="I29" i="2"/>
  <c r="M28" i="2"/>
  <c r="K28" i="2"/>
  <c r="L28" i="2" s="1"/>
  <c r="J28" i="2"/>
  <c r="I28" i="2"/>
  <c r="M27" i="2"/>
  <c r="K27" i="2"/>
  <c r="J27" i="2"/>
  <c r="I27" i="2"/>
  <c r="M26" i="2"/>
  <c r="K26" i="2"/>
  <c r="J26" i="2"/>
  <c r="I26" i="2"/>
  <c r="M25" i="2"/>
  <c r="K25" i="2"/>
  <c r="J25" i="2"/>
  <c r="I25" i="2"/>
  <c r="M24" i="2"/>
  <c r="K24" i="2"/>
  <c r="L24" i="2" s="1"/>
  <c r="J24" i="2"/>
  <c r="I24" i="2"/>
  <c r="M23" i="2"/>
  <c r="K23" i="2"/>
  <c r="J23" i="2"/>
  <c r="I23" i="2"/>
  <c r="M22" i="2"/>
  <c r="K22" i="2"/>
  <c r="J22" i="2"/>
  <c r="I22" i="2"/>
  <c r="M21" i="2"/>
  <c r="K21" i="2"/>
  <c r="J21" i="2"/>
  <c r="I21" i="2"/>
  <c r="M20" i="2"/>
  <c r="K20" i="2"/>
  <c r="L20" i="2" s="1"/>
  <c r="J20" i="2"/>
  <c r="I20" i="2"/>
  <c r="M19" i="2"/>
  <c r="K19" i="2"/>
  <c r="J19" i="2"/>
  <c r="I19" i="2"/>
  <c r="M18" i="2"/>
  <c r="K18" i="2"/>
  <c r="J18" i="2"/>
  <c r="I18" i="2"/>
  <c r="M17" i="2"/>
  <c r="K17" i="2"/>
  <c r="J17" i="2"/>
  <c r="I17" i="2"/>
  <c r="M16" i="2"/>
  <c r="K16" i="2"/>
  <c r="L16" i="2" s="1"/>
  <c r="J16" i="2"/>
  <c r="I16" i="2"/>
  <c r="M15" i="2"/>
  <c r="K15" i="2"/>
  <c r="J15" i="2"/>
  <c r="I15" i="2"/>
  <c r="M14" i="2"/>
  <c r="K14" i="2"/>
  <c r="J14" i="2"/>
  <c r="I14" i="2"/>
  <c r="M13" i="2"/>
  <c r="K13" i="2"/>
  <c r="J13" i="2"/>
  <c r="I13" i="2"/>
  <c r="M12" i="2"/>
  <c r="K12" i="2"/>
  <c r="L12" i="2" s="1"/>
  <c r="J12" i="2"/>
  <c r="I12" i="2"/>
  <c r="M11" i="2"/>
  <c r="K11" i="2"/>
  <c r="J11" i="2"/>
  <c r="I11" i="2"/>
  <c r="M10" i="2"/>
  <c r="K10" i="2"/>
  <c r="J10" i="2"/>
  <c r="I10" i="2"/>
  <c r="M9" i="2"/>
  <c r="K9" i="2"/>
  <c r="J9" i="2"/>
  <c r="I9" i="2"/>
  <c r="M8" i="2"/>
  <c r="K8" i="2"/>
  <c r="L8" i="2" s="1"/>
  <c r="J8" i="2"/>
  <c r="I8" i="2"/>
  <c r="M7" i="2"/>
  <c r="K7" i="2"/>
  <c r="J7" i="2"/>
  <c r="I7" i="2"/>
  <c r="M6" i="2"/>
  <c r="K6" i="2"/>
  <c r="J6" i="2"/>
  <c r="I6" i="2"/>
  <c r="M5" i="2"/>
  <c r="K5" i="2"/>
  <c r="J5" i="2"/>
  <c r="I5" i="2"/>
  <c r="M4" i="2"/>
  <c r="K4" i="2"/>
  <c r="L4" i="2" s="1"/>
  <c r="J4" i="2"/>
  <c r="I4" i="2"/>
  <c r="M3" i="2"/>
  <c r="K3" i="2"/>
  <c r="J3" i="2"/>
  <c r="I3" i="2"/>
  <c r="H71" i="36"/>
  <c r="G71" i="36"/>
  <c r="E71" i="36"/>
  <c r="C71" i="36"/>
  <c r="H70" i="36"/>
  <c r="G70" i="36"/>
  <c r="E70" i="36"/>
  <c r="C70" i="36"/>
  <c r="H69" i="36"/>
  <c r="G69" i="36"/>
  <c r="E69" i="36"/>
  <c r="C69" i="36"/>
  <c r="H68" i="36"/>
  <c r="G68" i="36"/>
  <c r="E68" i="36"/>
  <c r="C68" i="36"/>
  <c r="H67" i="36"/>
  <c r="G67" i="36"/>
  <c r="E67" i="36"/>
  <c r="C67" i="36"/>
  <c r="H66" i="36"/>
  <c r="G66" i="36"/>
  <c r="E66" i="36"/>
  <c r="C66" i="36"/>
  <c r="H65" i="36"/>
  <c r="G65" i="36"/>
  <c r="E65" i="36"/>
  <c r="C65" i="36"/>
  <c r="H64" i="36"/>
  <c r="G64" i="36"/>
  <c r="E64" i="36"/>
  <c r="C64" i="36"/>
  <c r="H63" i="36"/>
  <c r="G63" i="36"/>
  <c r="E63" i="36"/>
  <c r="C63" i="36"/>
  <c r="H62" i="36"/>
  <c r="G62" i="36"/>
  <c r="E62" i="36"/>
  <c r="C62" i="36"/>
  <c r="H61" i="36"/>
  <c r="G61" i="36"/>
  <c r="E61" i="36"/>
  <c r="C61" i="36"/>
  <c r="H60" i="36"/>
  <c r="G60" i="36"/>
  <c r="E60" i="36"/>
  <c r="C60" i="36"/>
  <c r="H59" i="36"/>
  <c r="G59" i="36"/>
  <c r="E59" i="36"/>
  <c r="C59" i="36"/>
  <c r="H58" i="36"/>
  <c r="G58" i="36"/>
  <c r="E58" i="36"/>
  <c r="C58" i="36"/>
  <c r="H57" i="36"/>
  <c r="G57" i="36"/>
  <c r="E57" i="36"/>
  <c r="C57" i="36"/>
  <c r="H56" i="36"/>
  <c r="G56" i="36"/>
  <c r="E56" i="36"/>
  <c r="C56" i="36"/>
  <c r="H55" i="36"/>
  <c r="G55" i="36"/>
  <c r="E55" i="36"/>
  <c r="C55" i="36"/>
  <c r="H54" i="36"/>
  <c r="G54" i="36"/>
  <c r="E54" i="36"/>
  <c r="C54" i="36"/>
  <c r="H53" i="36"/>
  <c r="G53" i="36"/>
  <c r="E53" i="36"/>
  <c r="C53" i="36"/>
  <c r="H52" i="36"/>
  <c r="G52" i="36"/>
  <c r="E52" i="36"/>
  <c r="C52" i="36"/>
  <c r="H51" i="36"/>
  <c r="G51" i="36"/>
  <c r="E51" i="36"/>
  <c r="C51" i="36"/>
  <c r="H50" i="36"/>
  <c r="G50" i="36"/>
  <c r="E50" i="36"/>
  <c r="C50" i="36"/>
  <c r="H49" i="36"/>
  <c r="G49" i="36"/>
  <c r="E49" i="36"/>
  <c r="C49" i="36"/>
  <c r="H48" i="36"/>
  <c r="G48" i="36"/>
  <c r="E48" i="36"/>
  <c r="C48" i="36"/>
  <c r="H47" i="36"/>
  <c r="G47" i="36"/>
  <c r="E47" i="36"/>
  <c r="C47" i="36"/>
  <c r="H46" i="36"/>
  <c r="G46" i="36"/>
  <c r="E46" i="36"/>
  <c r="C46" i="36"/>
  <c r="H45" i="36"/>
  <c r="G45" i="36"/>
  <c r="E45" i="36"/>
  <c r="C45" i="36"/>
  <c r="H44" i="36"/>
  <c r="G44" i="36"/>
  <c r="E44" i="36"/>
  <c r="C44" i="36"/>
  <c r="H43" i="36"/>
  <c r="G43" i="36"/>
  <c r="E43" i="36"/>
  <c r="C43" i="36"/>
  <c r="H42" i="36"/>
  <c r="G42" i="36"/>
  <c r="E42" i="36"/>
  <c r="C42" i="36"/>
  <c r="H41" i="36"/>
  <c r="G41" i="36"/>
  <c r="E41" i="36"/>
  <c r="C41" i="36"/>
  <c r="H40" i="36"/>
  <c r="G40" i="36"/>
  <c r="E40" i="36"/>
  <c r="C40" i="36"/>
  <c r="H39" i="36"/>
  <c r="G39" i="36"/>
  <c r="E39" i="36"/>
  <c r="C39" i="36"/>
  <c r="H38" i="36"/>
  <c r="G38" i="36"/>
  <c r="E38" i="36"/>
  <c r="C38" i="36"/>
  <c r="H37" i="36"/>
  <c r="G37" i="36"/>
  <c r="E37" i="36"/>
  <c r="C37" i="36"/>
  <c r="H36" i="36"/>
  <c r="G36" i="36"/>
  <c r="E36" i="36"/>
  <c r="C36" i="36"/>
  <c r="H35" i="36"/>
  <c r="G35" i="36"/>
  <c r="E35" i="36"/>
  <c r="C35" i="36"/>
  <c r="H34" i="36"/>
  <c r="G34" i="36"/>
  <c r="E34" i="36"/>
  <c r="C34" i="36"/>
  <c r="H33" i="36"/>
  <c r="G33" i="36"/>
  <c r="E33" i="36"/>
  <c r="C33" i="36"/>
  <c r="H32" i="36"/>
  <c r="G32" i="36"/>
  <c r="E32" i="36"/>
  <c r="C32" i="36"/>
  <c r="H31" i="36"/>
  <c r="G31" i="36"/>
  <c r="E31" i="36"/>
  <c r="C31" i="36"/>
  <c r="H30" i="36"/>
  <c r="G30" i="36"/>
  <c r="E30" i="36"/>
  <c r="C30" i="36"/>
  <c r="H29" i="36"/>
  <c r="G29" i="36"/>
  <c r="E29" i="36"/>
  <c r="C29" i="36"/>
  <c r="H28" i="36"/>
  <c r="G28" i="36"/>
  <c r="E28" i="36"/>
  <c r="C28" i="36"/>
  <c r="H27" i="36"/>
  <c r="G27" i="36"/>
  <c r="E27" i="36"/>
  <c r="C27" i="36"/>
  <c r="H26" i="36"/>
  <c r="G26" i="36"/>
  <c r="E26" i="36"/>
  <c r="C26" i="36"/>
  <c r="H25" i="36"/>
  <c r="G25" i="36"/>
  <c r="E25" i="36"/>
  <c r="C25" i="36"/>
  <c r="H24" i="36"/>
  <c r="G24" i="36"/>
  <c r="E24" i="36"/>
  <c r="C24" i="36"/>
  <c r="H23" i="36"/>
  <c r="G23" i="36"/>
  <c r="E23" i="36"/>
  <c r="C23" i="36"/>
  <c r="H22" i="36"/>
  <c r="G22" i="36"/>
  <c r="E22" i="36"/>
  <c r="C22" i="36"/>
  <c r="H21" i="36"/>
  <c r="G21" i="36"/>
  <c r="E21" i="36"/>
  <c r="C21" i="36"/>
  <c r="H20" i="36"/>
  <c r="G20" i="36"/>
  <c r="E20" i="36"/>
  <c r="C20" i="36"/>
  <c r="H19" i="36"/>
  <c r="G19" i="36"/>
  <c r="E19" i="36"/>
  <c r="C19" i="36"/>
  <c r="H18" i="36"/>
  <c r="G18" i="36"/>
  <c r="E18" i="36"/>
  <c r="C18" i="36"/>
  <c r="H17" i="36"/>
  <c r="G17" i="36"/>
  <c r="E17" i="36"/>
  <c r="C17" i="36"/>
  <c r="H16" i="36"/>
  <c r="G16" i="36"/>
  <c r="E16" i="36"/>
  <c r="C16" i="36"/>
  <c r="H15" i="36"/>
  <c r="G15" i="36"/>
  <c r="E15" i="36"/>
  <c r="C15" i="36"/>
  <c r="H14" i="36"/>
  <c r="G14" i="36"/>
  <c r="E14" i="36"/>
  <c r="C14" i="36"/>
  <c r="H13" i="36"/>
  <c r="G13" i="36"/>
  <c r="E13" i="36"/>
  <c r="C13" i="36"/>
  <c r="H12" i="36"/>
  <c r="G12" i="36"/>
  <c r="E12" i="36"/>
  <c r="C12" i="36"/>
  <c r="H11" i="36"/>
  <c r="G11" i="36"/>
  <c r="E11" i="36"/>
  <c r="C11" i="36"/>
  <c r="H10" i="36"/>
  <c r="G10" i="36"/>
  <c r="E10" i="36"/>
  <c r="C10" i="36"/>
  <c r="H9" i="36"/>
  <c r="G9" i="36"/>
  <c r="E9" i="36"/>
  <c r="C9" i="36"/>
  <c r="H8" i="36"/>
  <c r="G8" i="36"/>
  <c r="E8" i="36"/>
  <c r="C8" i="36"/>
  <c r="H7" i="36"/>
  <c r="G7" i="36"/>
  <c r="E7" i="36"/>
  <c r="C7" i="36"/>
  <c r="H6" i="36"/>
  <c r="G6" i="36"/>
  <c r="E6" i="36"/>
  <c r="C6" i="36"/>
  <c r="H5" i="36"/>
  <c r="G5" i="36"/>
  <c r="E5" i="36"/>
  <c r="C5" i="36"/>
  <c r="H4" i="36"/>
  <c r="G4" i="36"/>
  <c r="E4" i="36"/>
  <c r="C4" i="36"/>
  <c r="H3" i="36"/>
  <c r="G3" i="36"/>
  <c r="E3" i="36"/>
  <c r="C3" i="36"/>
  <c r="H2" i="36"/>
  <c r="G2" i="36"/>
  <c r="E2" i="36"/>
  <c r="C2" i="36"/>
  <c r="L4" i="24" l="1"/>
  <c r="L16" i="24"/>
  <c r="L28" i="24"/>
  <c r="L40" i="24"/>
  <c r="L52" i="24"/>
  <c r="L64" i="24"/>
  <c r="L8" i="24"/>
  <c r="L20" i="24"/>
  <c r="L32" i="24"/>
  <c r="L44" i="24"/>
  <c r="L56" i="24"/>
  <c r="L68" i="24"/>
  <c r="M8" i="30"/>
  <c r="M20" i="30"/>
  <c r="M32" i="30"/>
  <c r="M44" i="30"/>
  <c r="M56" i="30"/>
  <c r="M68" i="30"/>
  <c r="M80" i="30"/>
  <c r="M4" i="30"/>
  <c r="L40" i="18"/>
  <c r="L52" i="18"/>
  <c r="L64" i="18"/>
  <c r="L76" i="18"/>
  <c r="L80" i="24"/>
  <c r="L7" i="21"/>
  <c r="L64" i="5"/>
  <c r="L76" i="5"/>
  <c r="L88" i="5"/>
  <c r="M16" i="30"/>
  <c r="M28" i="30"/>
  <c r="M40" i="30"/>
  <c r="M52" i="30"/>
  <c r="M64" i="30"/>
  <c r="L12" i="17"/>
  <c r="L24" i="17"/>
  <c r="L36" i="17"/>
  <c r="L48" i="17"/>
  <c r="L60" i="17"/>
  <c r="L72" i="17"/>
  <c r="L84" i="17"/>
  <c r="L8" i="26"/>
  <c r="L20" i="26"/>
  <c r="L32" i="26"/>
  <c r="L44" i="26"/>
  <c r="L56" i="26"/>
  <c r="L68" i="26"/>
  <c r="L80" i="26"/>
  <c r="L76" i="24"/>
  <c r="M76" i="30"/>
  <c r="L4" i="26"/>
  <c r="L16" i="26"/>
  <c r="L28" i="26"/>
  <c r="L40" i="26"/>
  <c r="L52" i="26"/>
  <c r="L64" i="26"/>
  <c r="L76" i="26"/>
  <c r="L88" i="17"/>
  <c r="L3" i="23"/>
  <c r="L13" i="23"/>
  <c r="L17" i="23"/>
  <c r="L11" i="21"/>
  <c r="L21" i="23"/>
  <c r="L4" i="3"/>
  <c r="L8" i="3"/>
  <c r="L12" i="3"/>
  <c r="L48" i="3"/>
  <c r="L52" i="3"/>
  <c r="L56" i="3"/>
  <c r="L60" i="3"/>
  <c r="L64" i="3"/>
  <c r="L68" i="3"/>
  <c r="L72" i="3"/>
  <c r="L76" i="3"/>
  <c r="L80" i="3"/>
  <c r="L27" i="23"/>
  <c r="L24" i="23"/>
  <c r="L25" i="23"/>
  <c r="L7" i="23"/>
  <c r="L6" i="17"/>
  <c r="L10" i="17"/>
  <c r="L14" i="17"/>
  <c r="L18" i="17"/>
  <c r="L22" i="17"/>
  <c r="L26" i="17"/>
  <c r="L30" i="17"/>
  <c r="L34" i="17"/>
  <c r="L38" i="17"/>
  <c r="L42" i="17"/>
  <c r="L46" i="17"/>
  <c r="L50" i="17"/>
  <c r="L54" i="17"/>
  <c r="L58" i="17"/>
  <c r="L62" i="17"/>
  <c r="L66" i="17"/>
  <c r="L70" i="17"/>
  <c r="L74" i="17"/>
  <c r="L78" i="17"/>
  <c r="L82" i="17"/>
  <c r="L86" i="17"/>
  <c r="L90" i="17"/>
  <c r="L3" i="2"/>
  <c r="L7" i="2"/>
  <c r="L11" i="2"/>
  <c r="L15" i="2"/>
  <c r="L19" i="2"/>
  <c r="L3" i="17"/>
  <c r="L7" i="17"/>
  <c r="L11" i="17"/>
  <c r="L15" i="17"/>
  <c r="L19" i="17"/>
  <c r="L23" i="17"/>
  <c r="L27" i="17"/>
  <c r="L31" i="17"/>
  <c r="L35" i="17"/>
  <c r="L39" i="17"/>
  <c r="L43" i="17"/>
  <c r="L47" i="17"/>
  <c r="L51" i="17"/>
  <c r="L55" i="17"/>
  <c r="L59" i="17"/>
  <c r="L63" i="17"/>
  <c r="L67" i="17"/>
  <c r="L71" i="17"/>
  <c r="L75" i="17"/>
  <c r="L79" i="17"/>
  <c r="M3" i="30"/>
  <c r="M7" i="30"/>
  <c r="M11" i="30"/>
  <c r="M15" i="30"/>
  <c r="M19" i="30"/>
  <c r="M23" i="30"/>
  <c r="M27" i="30"/>
  <c r="M31" i="30"/>
  <c r="M35" i="30"/>
  <c r="M39" i="30"/>
  <c r="M43" i="30"/>
  <c r="M47" i="30"/>
  <c r="M51" i="30"/>
  <c r="M55" i="30"/>
  <c r="M59" i="30"/>
  <c r="M63" i="30"/>
  <c r="M67" i="30"/>
  <c r="M71" i="30"/>
  <c r="M75" i="30"/>
  <c r="M79" i="30"/>
  <c r="M83" i="30"/>
  <c r="L23" i="2"/>
  <c r="L27" i="2"/>
  <c r="L31" i="2"/>
  <c r="L35" i="2"/>
  <c r="L39" i="2"/>
  <c r="L43" i="2"/>
  <c r="L47" i="2"/>
  <c r="L51" i="2"/>
  <c r="L55" i="2"/>
  <c r="L59" i="2"/>
  <c r="L63" i="2"/>
  <c r="L67" i="2"/>
  <c r="L71" i="2"/>
  <c r="L75" i="2"/>
  <c r="L3" i="5"/>
  <c r="L7" i="5"/>
  <c r="L11" i="5"/>
  <c r="L15" i="5"/>
  <c r="L19" i="5"/>
  <c r="L6" i="5"/>
  <c r="L10" i="5"/>
  <c r="L14" i="5"/>
  <c r="L18" i="5"/>
  <c r="L22" i="5"/>
  <c r="L26" i="5"/>
  <c r="L30" i="5"/>
  <c r="L34" i="5"/>
  <c r="L38" i="5"/>
  <c r="L42" i="5"/>
  <c r="L46" i="5"/>
  <c r="L50" i="5"/>
  <c r="L54" i="5"/>
  <c r="L58" i="5"/>
  <c r="L62" i="5"/>
  <c r="L66" i="5"/>
  <c r="L70" i="5"/>
  <c r="L74" i="5"/>
  <c r="L78" i="5"/>
  <c r="L82" i="5"/>
  <c r="L86" i="5"/>
  <c r="L90" i="5"/>
  <c r="L5" i="5"/>
  <c r="L9" i="5"/>
  <c r="L13" i="5"/>
  <c r="L17" i="5"/>
  <c r="L21" i="5"/>
  <c r="L5" i="17"/>
  <c r="L9" i="17"/>
  <c r="L13" i="17"/>
  <c r="L17" i="17"/>
  <c r="L21" i="17"/>
  <c r="L25" i="17"/>
  <c r="L29" i="17"/>
  <c r="L33" i="17"/>
  <c r="L37" i="17"/>
  <c r="L41" i="17"/>
  <c r="L45" i="17"/>
  <c r="L49" i="17"/>
  <c r="L53" i="17"/>
  <c r="L57" i="17"/>
  <c r="L61" i="17"/>
  <c r="L65" i="17"/>
  <c r="L69" i="17"/>
  <c r="L73" i="17"/>
  <c r="L77" i="17"/>
  <c r="L81" i="17"/>
  <c r="L17" i="24"/>
  <c r="L25" i="24"/>
  <c r="L33" i="24"/>
  <c r="L41" i="24"/>
  <c r="L53" i="24"/>
  <c r="L57" i="24"/>
  <c r="L69" i="24"/>
  <c r="L73" i="24"/>
  <c r="L77" i="24"/>
  <c r="L81" i="24"/>
  <c r="L6" i="24"/>
  <c r="L10" i="24"/>
  <c r="L18" i="24"/>
  <c r="L5" i="24"/>
  <c r="L9" i="24"/>
  <c r="L13" i="24"/>
  <c r="L21" i="24"/>
  <c r="L29" i="24"/>
  <c r="L37" i="24"/>
  <c r="L45" i="24"/>
  <c r="L49" i="24"/>
  <c r="L61" i="24"/>
  <c r="L65" i="24"/>
  <c r="L14" i="24"/>
  <c r="L22" i="24"/>
  <c r="L26" i="24"/>
  <c r="L30" i="24"/>
  <c r="L34" i="24"/>
  <c r="L38" i="24"/>
  <c r="L42" i="24"/>
  <c r="L46" i="24"/>
  <c r="L50" i="24"/>
  <c r="L54" i="24"/>
  <c r="L58" i="24"/>
  <c r="L62" i="24"/>
  <c r="L66" i="24"/>
  <c r="L33" i="3"/>
  <c r="L37" i="3"/>
  <c r="L41" i="3"/>
  <c r="L45" i="3"/>
  <c r="L49" i="3"/>
  <c r="L53" i="3"/>
  <c r="L57" i="3"/>
  <c r="L61" i="3"/>
  <c r="L14" i="3"/>
  <c r="L18" i="3"/>
  <c r="L22" i="3"/>
  <c r="L26" i="3"/>
  <c r="L30" i="3"/>
  <c r="L34" i="3"/>
  <c r="L38" i="3"/>
  <c r="L42" i="3"/>
  <c r="L46" i="3"/>
  <c r="L5" i="3"/>
  <c r="L9" i="3"/>
  <c r="L13" i="3"/>
  <c r="L16" i="3"/>
  <c r="L20" i="3"/>
  <c r="L24" i="3"/>
  <c r="L28" i="3"/>
  <c r="L50" i="3"/>
  <c r="L54" i="3"/>
  <c r="L58" i="3"/>
  <c r="L65" i="3"/>
  <c r="L69" i="3"/>
  <c r="L73" i="3"/>
  <c r="L77" i="3"/>
  <c r="L81" i="3"/>
  <c r="L3" i="24"/>
  <c r="L7" i="24"/>
  <c r="L11" i="24"/>
  <c r="L15" i="24"/>
  <c r="L19" i="24"/>
  <c r="L23" i="24"/>
  <c r="L27" i="24"/>
  <c r="L31" i="24"/>
  <c r="L35" i="24"/>
  <c r="L39" i="24"/>
  <c r="L43" i="24"/>
  <c r="L47" i="24"/>
  <c r="L51" i="24"/>
  <c r="L55" i="24"/>
  <c r="L59" i="24"/>
  <c r="L63" i="24"/>
  <c r="L67" i="24"/>
  <c r="M5" i="30"/>
  <c r="M9" i="30"/>
  <c r="M13" i="30"/>
  <c r="M17" i="30"/>
  <c r="M21" i="30"/>
  <c r="M25" i="30"/>
  <c r="M29" i="30"/>
  <c r="M33" i="30"/>
  <c r="M37" i="30"/>
  <c r="M41" i="30"/>
  <c r="M45" i="30"/>
  <c r="M49" i="30"/>
  <c r="M53" i="30"/>
  <c r="M57" i="30"/>
  <c r="M61" i="30"/>
  <c r="M65" i="30"/>
  <c r="M69" i="30"/>
  <c r="M73" i="30"/>
  <c r="M77" i="30"/>
  <c r="M81" i="30"/>
  <c r="L6" i="3"/>
  <c r="L10" i="3"/>
  <c r="L17" i="3"/>
  <c r="L21" i="3"/>
  <c r="L25" i="3"/>
  <c r="L29" i="3"/>
  <c r="L32" i="3"/>
  <c r="L36" i="3"/>
  <c r="L40" i="3"/>
  <c r="L44" i="3"/>
  <c r="L62" i="3"/>
  <c r="L66" i="3"/>
  <c r="L70" i="3"/>
  <c r="L74" i="3"/>
  <c r="L78" i="3"/>
  <c r="L82" i="3"/>
  <c r="M6" i="30"/>
  <c r="M10" i="30"/>
  <c r="M14" i="30"/>
  <c r="M18" i="30"/>
  <c r="M22" i="30"/>
  <c r="M26" i="30"/>
  <c r="M30" i="30"/>
  <c r="M34" i="30"/>
  <c r="M38" i="30"/>
  <c r="M42" i="30"/>
  <c r="M46" i="30"/>
  <c r="M50" i="30"/>
  <c r="M54" i="30"/>
  <c r="M58" i="30"/>
  <c r="M62" i="30"/>
  <c r="M66" i="30"/>
  <c r="M70" i="30"/>
  <c r="M74" i="30"/>
  <c r="M78" i="30"/>
  <c r="M82" i="30"/>
  <c r="L23" i="5"/>
  <c r="L27" i="5"/>
  <c r="L31" i="5"/>
  <c r="L35" i="5"/>
  <c r="L39" i="5"/>
  <c r="L43" i="5"/>
  <c r="L47" i="5"/>
  <c r="L51" i="5"/>
  <c r="L55" i="5"/>
  <c r="L59" i="5"/>
  <c r="L63" i="5"/>
  <c r="L67" i="5"/>
  <c r="L71" i="5"/>
  <c r="L75" i="5"/>
  <c r="L79" i="5"/>
  <c r="L83" i="5"/>
  <c r="L87" i="5"/>
  <c r="L91" i="5"/>
  <c r="L25" i="5"/>
  <c r="L29" i="5"/>
  <c r="L33" i="5"/>
  <c r="L37" i="5"/>
  <c r="L41" i="5"/>
  <c r="L45" i="5"/>
  <c r="L49" i="5"/>
  <c r="L53" i="5"/>
  <c r="L57" i="5"/>
  <c r="L61" i="5"/>
  <c r="L65" i="5"/>
  <c r="L69" i="5"/>
  <c r="L73" i="5"/>
  <c r="L77" i="5"/>
  <c r="L81" i="5"/>
  <c r="L85" i="5"/>
  <c r="L89" i="5"/>
  <c r="L5" i="18"/>
  <c r="L9" i="18"/>
  <c r="L13" i="18"/>
  <c r="L17" i="18"/>
  <c r="L21" i="18"/>
  <c r="L25" i="18"/>
  <c r="L29" i="18"/>
  <c r="L33" i="18"/>
  <c r="L37" i="18"/>
  <c r="L41" i="18"/>
  <c r="L45" i="18"/>
  <c r="L49" i="18"/>
  <c r="L53" i="18"/>
  <c r="L57" i="18"/>
  <c r="L61" i="18"/>
  <c r="L65" i="18"/>
  <c r="L69" i="18"/>
  <c r="L73" i="18"/>
  <c r="L77" i="18"/>
  <c r="L81" i="18"/>
  <c r="L6" i="18"/>
  <c r="L10" i="18"/>
  <c r="L14" i="18"/>
  <c r="L18" i="18"/>
  <c r="L22" i="18"/>
  <c r="L26" i="18"/>
  <c r="L30" i="18"/>
  <c r="L34" i="18"/>
  <c r="L38" i="18"/>
  <c r="L42" i="18"/>
  <c r="L46" i="18"/>
  <c r="L50" i="18"/>
  <c r="L54" i="18"/>
  <c r="L58" i="18"/>
  <c r="L62" i="18"/>
  <c r="L66" i="18"/>
  <c r="L70" i="18"/>
  <c r="L74" i="18"/>
  <c r="L78" i="18"/>
  <c r="L82" i="18"/>
  <c r="L3" i="18"/>
  <c r="L7" i="18"/>
  <c r="L11" i="18"/>
  <c r="L15" i="18"/>
  <c r="L19" i="18"/>
  <c r="L23" i="18"/>
  <c r="L27" i="18"/>
  <c r="L31" i="18"/>
  <c r="L35" i="18"/>
  <c r="L39" i="18"/>
  <c r="L43" i="18"/>
  <c r="L47" i="18"/>
  <c r="L51" i="18"/>
  <c r="L55" i="18"/>
  <c r="L59" i="18"/>
  <c r="L63" i="18"/>
  <c r="L67" i="18"/>
  <c r="L71" i="18"/>
  <c r="L75" i="18"/>
  <c r="L79" i="18"/>
  <c r="L83" i="18"/>
  <c r="L83" i="17"/>
  <c r="L87" i="17"/>
  <c r="L85" i="17"/>
  <c r="L89" i="17"/>
  <c r="L91" i="17"/>
  <c r="L5" i="26"/>
  <c r="L9" i="26"/>
  <c r="L13" i="26"/>
  <c r="L17" i="26"/>
  <c r="L21" i="26"/>
  <c r="L25" i="26"/>
  <c r="L29" i="26"/>
  <c r="L33" i="26"/>
  <c r="L37" i="26"/>
  <c r="L41" i="26"/>
  <c r="L45" i="26"/>
  <c r="L49" i="26"/>
  <c r="L53" i="26"/>
  <c r="L57" i="26"/>
  <c r="L61" i="26"/>
  <c r="L65" i="26"/>
  <c r="L69" i="26"/>
  <c r="L73" i="26"/>
  <c r="L77" i="26"/>
  <c r="L81" i="26"/>
  <c r="L6" i="26"/>
  <c r="L10" i="26"/>
  <c r="L14" i="26"/>
  <c r="L18" i="26"/>
  <c r="L22" i="26"/>
  <c r="L26" i="26"/>
  <c r="L30" i="26"/>
  <c r="L34" i="26"/>
  <c r="L38" i="26"/>
  <c r="L42" i="26"/>
  <c r="L46" i="26"/>
  <c r="L50" i="26"/>
  <c r="L54" i="26"/>
  <c r="L58" i="26"/>
  <c r="L62" i="26"/>
  <c r="L66" i="26"/>
  <c r="L70" i="26"/>
  <c r="L74" i="26"/>
  <c r="L78" i="26"/>
  <c r="L82" i="26"/>
  <c r="L3" i="26"/>
  <c r="L7" i="26"/>
  <c r="L11" i="26"/>
  <c r="L15" i="26"/>
  <c r="L19" i="26"/>
  <c r="L23" i="26"/>
  <c r="L27" i="26"/>
  <c r="L31" i="26"/>
  <c r="L35" i="26"/>
  <c r="L39" i="26"/>
  <c r="L43" i="26"/>
  <c r="L47" i="26"/>
  <c r="L51" i="26"/>
  <c r="L55" i="26"/>
  <c r="L59" i="26"/>
  <c r="L63" i="26"/>
  <c r="L67" i="26"/>
  <c r="L71" i="26"/>
  <c r="L75" i="26"/>
  <c r="L79" i="26"/>
  <c r="L83" i="26"/>
  <c r="M84" i="25"/>
  <c r="I84" i="25"/>
  <c r="L70" i="24"/>
  <c r="L74" i="24"/>
  <c r="L78" i="24"/>
  <c r="L82" i="24"/>
  <c r="L71" i="24"/>
  <c r="L75" i="24"/>
  <c r="L79" i="24"/>
  <c r="L83" i="24"/>
  <c r="L5" i="21"/>
  <c r="L9" i="21"/>
  <c r="L13" i="21"/>
  <c r="L17" i="21"/>
  <c r="L21" i="21"/>
  <c r="L25" i="21"/>
  <c r="L79" i="2"/>
  <c r="L83" i="2"/>
  <c r="L87" i="2"/>
  <c r="L91" i="2"/>
  <c r="L4" i="23"/>
  <c r="L8" i="23"/>
  <c r="L10" i="23"/>
  <c r="L14" i="23"/>
  <c r="L18" i="23"/>
  <c r="L22" i="23"/>
  <c r="L5" i="23"/>
  <c r="L9" i="23"/>
  <c r="L11" i="23"/>
  <c r="L15" i="23"/>
  <c r="L19" i="23"/>
  <c r="L23" i="23"/>
  <c r="L6" i="23"/>
  <c r="L12" i="23"/>
  <c r="L16" i="23"/>
  <c r="L20" i="23"/>
  <c r="L26" i="23"/>
  <c r="K84" i="25"/>
  <c r="L84" i="25" s="1"/>
  <c r="L3" i="3"/>
  <c r="L11" i="3"/>
  <c r="L19" i="3"/>
  <c r="L27" i="3"/>
  <c r="L35" i="3"/>
  <c r="L43" i="3"/>
  <c r="L51" i="3"/>
  <c r="L59" i="3"/>
  <c r="L67" i="3"/>
  <c r="L75" i="3"/>
  <c r="L83" i="3"/>
  <c r="L7" i="3"/>
  <c r="L15" i="3"/>
  <c r="L23" i="3"/>
  <c r="L31" i="3"/>
  <c r="L39" i="3"/>
  <c r="L47" i="3"/>
  <c r="L55" i="3"/>
  <c r="L63" i="3"/>
  <c r="L71" i="3"/>
  <c r="L79" i="3"/>
  <c r="L6" i="21"/>
  <c r="L10" i="21"/>
  <c r="L14" i="21"/>
  <c r="L18" i="21"/>
  <c r="L22" i="21"/>
  <c r="L26" i="21"/>
  <c r="L15" i="21"/>
  <c r="L19" i="21"/>
  <c r="L23" i="21"/>
  <c r="L4" i="21"/>
  <c r="L8" i="21"/>
  <c r="L12" i="21"/>
  <c r="L16" i="21"/>
  <c r="L20" i="21"/>
  <c r="L24" i="21"/>
  <c r="L85" i="2"/>
  <c r="L89" i="2"/>
  <c r="L5" i="2"/>
  <c r="L9" i="2"/>
  <c r="L13" i="2"/>
  <c r="L17" i="2"/>
  <c r="L21" i="2"/>
  <c r="L25" i="2"/>
  <c r="L29" i="2"/>
  <c r="L33" i="2"/>
  <c r="L37" i="2"/>
  <c r="L41" i="2"/>
  <c r="L45" i="2"/>
  <c r="L49" i="2"/>
  <c r="L53" i="2"/>
  <c r="L57" i="2"/>
  <c r="L61" i="2"/>
  <c r="L65" i="2"/>
  <c r="L69" i="2"/>
  <c r="L73" i="2"/>
  <c r="L77" i="2"/>
  <c r="L81" i="2"/>
  <c r="L6" i="2"/>
  <c r="L10" i="2"/>
  <c r="L14" i="2"/>
  <c r="L18" i="2"/>
  <c r="L22" i="2"/>
  <c r="L26" i="2"/>
  <c r="L30" i="2"/>
  <c r="L34" i="2"/>
  <c r="L38" i="2"/>
  <c r="L42" i="2"/>
  <c r="L46" i="2"/>
  <c r="L50" i="2"/>
  <c r="L54" i="2"/>
  <c r="L58" i="2"/>
  <c r="L62" i="2"/>
  <c r="L66" i="2"/>
  <c r="L70" i="2"/>
  <c r="L74" i="2"/>
  <c r="L78" i="2"/>
  <c r="L82" i="2"/>
  <c r="L86" i="2"/>
  <c r="L90" i="2"/>
  <c r="L63" i="25" l="1"/>
  <c r="L64" i="25"/>
  <c r="L69" i="25"/>
  <c r="L37" i="25"/>
  <c r="L45" i="25"/>
  <c r="L66" i="25"/>
  <c r="L77" i="25"/>
  <c r="L79" i="25"/>
  <c r="L28" i="25"/>
  <c r="L61" i="25"/>
  <c r="L31" i="25"/>
  <c r="L34" i="25"/>
  <c r="L29" i="25"/>
  <c r="L3" i="25"/>
  <c r="L53" i="25"/>
  <c r="L13" i="25"/>
  <c r="L15" i="25"/>
  <c r="L80" i="25"/>
  <c r="L21" i="25"/>
  <c r="L47" i="25"/>
  <c r="L24" i="25"/>
  <c r="L48" i="25"/>
  <c r="L50" i="25"/>
  <c r="L30" i="25"/>
  <c r="L73" i="25"/>
  <c r="L57" i="25"/>
  <c r="L41" i="25"/>
  <c r="L25" i="25"/>
  <c r="L9" i="25"/>
  <c r="L75" i="25"/>
  <c r="L59" i="25"/>
  <c r="L43" i="25"/>
  <c r="L27" i="25"/>
  <c r="L11" i="25"/>
  <c r="L60" i="25"/>
  <c r="L12" i="25"/>
  <c r="L62" i="25"/>
  <c r="L22" i="25"/>
  <c r="L76" i="25"/>
  <c r="L40" i="25"/>
  <c r="L20" i="25"/>
  <c r="L78" i="25"/>
  <c r="L46" i="25"/>
  <c r="L26" i="25"/>
  <c r="L5" i="25"/>
  <c r="L71" i="25"/>
  <c r="L55" i="25"/>
  <c r="L39" i="25"/>
  <c r="L23" i="25"/>
  <c r="L7" i="25"/>
  <c r="L52" i="25"/>
  <c r="L8" i="25"/>
  <c r="L58" i="25"/>
  <c r="L18" i="25"/>
  <c r="L68" i="25"/>
  <c r="L36" i="25"/>
  <c r="L16" i="25"/>
  <c r="L74" i="25"/>
  <c r="L42" i="25"/>
  <c r="L10" i="25"/>
  <c r="L81" i="25"/>
  <c r="L65" i="25"/>
  <c r="L49" i="25"/>
  <c r="L33" i="25"/>
  <c r="L17" i="25"/>
  <c r="L83" i="25"/>
  <c r="L67" i="25"/>
  <c r="L51" i="25"/>
  <c r="L35" i="25"/>
  <c r="L19" i="25"/>
  <c r="L72" i="25"/>
  <c r="L44" i="25"/>
  <c r="L82" i="25"/>
  <c r="L54" i="25"/>
  <c r="L14" i="25"/>
  <c r="L56" i="25"/>
  <c r="L32" i="25"/>
  <c r="L4" i="25"/>
  <c r="L70" i="25"/>
  <c r="L38" i="25"/>
  <c r="L6" i="25"/>
</calcChain>
</file>

<file path=xl/sharedStrings.xml><?xml version="1.0" encoding="utf-8"?>
<sst xmlns="http://schemas.openxmlformats.org/spreadsheetml/2006/main" count="1666" uniqueCount="337">
  <si>
    <t>Aylar</t>
  </si>
  <si>
    <t>FAALİYET KODU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</si>
  <si>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</si>
  <si>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</si>
  <si>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</si>
  <si>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</si>
  <si>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</si>
  <si>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</si>
  <si>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</si>
  <si>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</si>
  <si>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</si>
  <si>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</si>
  <si>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</si>
  <si>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</si>
  <si>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</si>
  <si>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</si>
  <si>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</si>
  <si>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</si>
  <si>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</si>
  <si>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</si>
  <si>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</si>
  <si>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</si>
  <si>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</si>
  <si>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</si>
  <si>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</si>
  <si>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</si>
  <si>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</si>
  <si>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</si>
  <si>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</si>
  <si>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</si>
  <si>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</si>
  <si>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</si>
  <si>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</si>
  <si>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</si>
  <si>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</si>
  <si>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</si>
  <si>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</si>
  <si>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</si>
  <si>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</si>
  <si>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</si>
  <si>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</si>
  <si>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</si>
  <si>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</si>
  <si>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</si>
  <si>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</si>
  <si>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</si>
  <si>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</si>
  <si>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</si>
  <si>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</si>
  <si>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</si>
  <si>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</si>
  <si>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</si>
  <si>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</si>
  <si>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</si>
  <si>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</si>
  <si>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</si>
  <si>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</si>
  <si>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</si>
  <si>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</si>
  <si>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</si>
  <si>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</si>
  <si>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</si>
  <si>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</si>
  <si>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</si>
  <si>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</si>
  <si>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</si>
  <si>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</si>
  <si>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</si>
  <si>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</si>
  <si>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</si>
  <si>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</si>
  <si>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</si>
  <si>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</si>
  <si>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</si>
  <si>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</si>
  <si>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</si>
  <si>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</si>
  <si>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</si>
  <si>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</si>
  <si>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</si>
  <si>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</si>
  <si>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</si>
  <si>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</si>
  <si>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</si>
  <si>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</si>
  <si>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</si>
  <si>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</si>
  <si>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</si>
  <si>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</si>
  <si>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</si>
  <si>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FAALİYET GRUPLARI</t>
  </si>
  <si>
    <t>İL KODU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</si>
  <si>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</si>
  <si>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</si>
  <si>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</si>
  <si>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</si>
  <si>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</si>
  <si>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</si>
  <si>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</si>
  <si>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</si>
  <si>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</si>
  <si>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</si>
  <si>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</si>
  <si>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</si>
  <si>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</si>
  <si>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</si>
  <si>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</si>
  <si>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</si>
  <si>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</si>
  <si>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</si>
  <si>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</si>
  <si>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</si>
  <si>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>DİYARBAKIR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</si>
  <si>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</si>
  <si>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</si>
  <si>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</si>
  <si>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</si>
  <si>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</si>
  <si>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</si>
  <si>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</si>
  <si>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</si>
  <si>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</si>
  <si>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</si>
  <si>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</si>
  <si>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</si>
  <si>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</si>
  <si>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</si>
  <si>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</si>
  <si>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</si>
  <si>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</si>
  <si>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</si>
  <si>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</si>
  <si>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</si>
  <si>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</si>
  <si>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</si>
  <si>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</si>
  <si>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</si>
  <si>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</si>
  <si>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</si>
  <si>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</si>
  <si>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</si>
  <si>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</si>
  <si>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</si>
  <si>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</si>
  <si>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</si>
  <si>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</si>
  <si>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</si>
  <si>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</si>
  <si>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</si>
  <si>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</si>
  <si>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</si>
  <si>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</si>
  <si>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</si>
  <si>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</si>
  <si>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</si>
  <si>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</si>
  <si>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</si>
  <si>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</si>
  <si>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</si>
  <si>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</si>
  <si>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</si>
  <si>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</si>
  <si>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</si>
  <si>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</si>
  <si>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</si>
  <si>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</si>
  <si>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</si>
  <si>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</si>
  <si>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</si>
  <si>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</si>
  <si>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</si>
  <si>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</si>
  <si>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</si>
  <si>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</si>
  <si>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İLLER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</si>
  <si>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</si>
  <si>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</si>
  <si>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</si>
  <si>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</si>
  <si>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</si>
  <si>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</si>
  <si>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</si>
  <si>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</si>
  <si>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</si>
  <si>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</si>
  <si>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</si>
  <si>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</si>
  <si>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</si>
  <si>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</si>
  <si>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</si>
  <si>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</si>
  <si>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</si>
  <si>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</si>
  <si>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</si>
  <si>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</si>
  <si>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</si>
  <si>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</si>
  <si>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</si>
  <si>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</si>
  <si>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</si>
  <si>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</si>
  <si>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</si>
  <si>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</si>
  <si>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</si>
  <si>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</si>
  <si>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</si>
  <si>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</si>
  <si>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</si>
  <si>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</si>
  <si>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</si>
  <si>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</si>
  <si>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</si>
  <si>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</si>
  <si>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</si>
  <si>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</si>
  <si>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</si>
  <si>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</si>
  <si>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</si>
  <si>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</si>
  <si>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</si>
  <si>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</si>
  <si>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KİLİS</t>
  </si>
  <si>
    <t>KIRIKKALE</t>
  </si>
  <si>
    <t>KIRŞEHİR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</si>
  <si>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</si>
  <si>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</si>
  <si>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</si>
  <si>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</si>
  <si>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</si>
  <si>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</si>
  <si>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</si>
  <si>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</si>
  <si>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</si>
  <si>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</si>
  <si>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</si>
  <si>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</si>
  <si>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</si>
  <si>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</si>
  <si>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</si>
  <si>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</si>
  <si>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</si>
  <si>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</si>
  <si>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</si>
  <si>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</si>
  <si>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</si>
  <si>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</si>
  <si>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</si>
  <si>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</si>
  <si>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</si>
  <si>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</si>
  <si>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</si>
  <si>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</si>
  <si>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</si>
  <si>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</si>
  <si>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İMALAT T O P L A M</t>
  </si>
  <si>
    <t>Geçen Aya Göre Değişim</t>
  </si>
  <si>
    <t xml:space="preserve">AĞAÇ,AĞAÇ ÜRÜNLERİ VE MANTAR ÜR.  </t>
  </si>
  <si>
    <t xml:space="preserve">KOK KÖMÜRÜ VE PETROL ÜRÜN. İM. </t>
  </si>
  <si>
    <t xml:space="preserve">ECZACILIK VE ECZ.İLİŞKİN MAL.İM.. </t>
  </si>
  <si>
    <t xml:space="preserve">KAUÇUK VE PLASTİK ÜRÜNLER İM.  </t>
  </si>
  <si>
    <t xml:space="preserve">METALİK OLMAYAN ÜRÜNLER İMA.   </t>
  </si>
  <si>
    <t>FABRİK.METAL ÜRÜN.(MAK.TEC.HAR)</t>
  </si>
  <si>
    <t xml:space="preserve">MAKİNE VE EKİPMAN.KURULUMU VE ON. </t>
  </si>
  <si>
    <t>ELK.GAZ,BUHAR VE HAVA.SİS.ÜRET.DA.</t>
  </si>
  <si>
    <t>TOPTAN VE PER.TİC.VE MOT.TAŞIT.ON.</t>
  </si>
  <si>
    <t>PERAKENDE TİC.(MOT.TAŞIT.ONAR.HAR)</t>
  </si>
  <si>
    <t xml:space="preserve">KARA TAŞIMA.VE BORU HATTI TAŞIMA.   </t>
  </si>
  <si>
    <t>SİGOTA REAS.EMEK.FONL(ZOR.S.G.HARİÇ)</t>
  </si>
  <si>
    <t xml:space="preserve">GÜVENLİK VE SORUŞTURMA FAALİYET.    </t>
  </si>
  <si>
    <t xml:space="preserve">BİNA VE ÇEVRE DÜZENLEME FAALİYET.   </t>
  </si>
  <si>
    <t xml:space="preserve">BİLGİSAYAR VE KİŞİSEL EV EŞYA.ONAR. </t>
  </si>
  <si>
    <t xml:space="preserve">ULUSLARARASI ÖRGÜT VE TEMS.FAAL.    </t>
  </si>
  <si>
    <t>K.MARAŞ</t>
  </si>
  <si>
    <t>Mevsimsellikten Arındırılmış Veri</t>
  </si>
  <si>
    <t>Mevsimsellikten Arındırılmamış Veri</t>
  </si>
  <si>
    <t>Geçen Aya Göre Değişim- MA</t>
  </si>
  <si>
    <t xml:space="preserve"> </t>
  </si>
  <si>
    <t>EK-9 EV HİZMETLERİNDE 10 GÜNDEN FAZLA ÇALIŞANLAR</t>
  </si>
  <si>
    <t>Zorunlu Sigortalı Sayıları (4a)</t>
  </si>
  <si>
    <t>4a_Endeks</t>
  </si>
  <si>
    <t>Zorunlu Sigortalı Sayıları (4b)</t>
  </si>
  <si>
    <t>4b_Endeks</t>
  </si>
  <si>
    <t>Zorunlu Sigortalı Sayıları (4c)</t>
  </si>
  <si>
    <t>4c_Endeks</t>
  </si>
  <si>
    <t xml:space="preserve">Toplam Kayıtlı İstihdam </t>
  </si>
  <si>
    <t>Zorunlu Sigortalı Ücretli Çalışan Sayıları (4a)</t>
  </si>
  <si>
    <t>Zorunlu Sigortalı Ücretli Çalışan Sayıları (4a)_MA</t>
  </si>
  <si>
    <t>Zorunlu Sigortalı Esnaf ve Çiftçi Sayıları (4b)</t>
  </si>
  <si>
    <t>Zorunlu Sigortalı Esnaf ve Çiftçi Sayıları (4b)_MA</t>
  </si>
  <si>
    <t>Zorunlu Sigortalı Kamu Çalışan Sayıları (4c)</t>
  </si>
  <si>
    <t>Zorunlu Sigortalı Kamu Çalışan Sayıları (4c)_MA</t>
  </si>
  <si>
    <t xml:space="preserve">DİĞER MADENCİLİK VE TAŞ MartÇILIĞI  </t>
  </si>
  <si>
    <t>f</t>
  </si>
  <si>
    <t xml:space="preserve">DİĞER MADENCİLİK VE TAŞ TemmuzÇILIĞI  </t>
  </si>
  <si>
    <t xml:space="preserve">DİĞER MADENCİLİK VE TAŞ Temmuz.  </t>
  </si>
  <si>
    <t>İlin Payı (Ağustos 2020)</t>
  </si>
  <si>
    <t>Başvuru Sayısındaki Değişim (Ağustos 2020 - Ağustos 2019)</t>
  </si>
  <si>
    <t>Başvuru Sayısındaki Fark (Ağustos 2020 - Ağustos 2019)</t>
  </si>
  <si>
    <t>Ödeme Yapılan Kişi Sayısındaki Değişim (Ağustos 2020 - Ağustos 2019)</t>
  </si>
  <si>
    <t>Ödeme Yapılan Kişi Sayısındaki Fark (Ağustos 2020 - Ağustos 2019)</t>
  </si>
  <si>
    <t>Sektörün payı (Ağustos 2020)</t>
  </si>
  <si>
    <t>Çalışan Sayısında Değişim (Ağustos 2020 - Ağustos 2019)</t>
  </si>
  <si>
    <t>Çalışan Sayısındaki Fark (Ağustos 2020 - Ağustos 2019)</t>
  </si>
  <si>
    <t>Artışta Sektörün Payı (%) (Ağustos 2020)</t>
  </si>
  <si>
    <t>Çalışan Sayısındaki Fark (Ağustos 2020- Temmuz 2020)</t>
  </si>
  <si>
    <t>İlin Payı (Ağustos 2019)</t>
  </si>
  <si>
    <t>Artışta İlin Payı (%) (Ağustos 2020)</t>
  </si>
  <si>
    <t>Esnaf Sayısında Değişim (Ağustos 2020 - Ağustos 2019)</t>
  </si>
  <si>
    <t>Esnaf Sayısındaki Fark (Ağustos 2020 - Ağustos 2019)</t>
  </si>
  <si>
    <t>Esnaf Sayısındaki Fark (Ağustos 2020- Temmuz 2020)</t>
  </si>
  <si>
    <t>Çiftçi Sayısında Değişim (Ağustos 2020 - Ağustos 2019)</t>
  </si>
  <si>
    <t>Çiftçi Sayısındaki Fark (Ağustos 2020 - Ağustos 2019)</t>
  </si>
  <si>
    <t>Çiftçi Sayısındaki Fark (Ağustos 2020- Temmuz 2020)</t>
  </si>
  <si>
    <t>İşyeri Sayısında Değişim (Ağustos 2020 - Ağustos 2019)</t>
  </si>
  <si>
    <t>İşyeri Sayısındaki Fark (Ağustos 2020 - Ağustos 2019)</t>
  </si>
  <si>
    <t>İşyeri Sayısındaki Fark (Ağustos 2020- Temmuz 2020)</t>
  </si>
  <si>
    <t>Sektörün Sigortalı Kadın İstihdamındaki Payı (Ağustos 2020)</t>
  </si>
  <si>
    <t>Çalışan Sayısındaki Fark (Ağustos 2020-Temmuz 2020)</t>
  </si>
  <si>
    <t>İldeki Kadın İstihdamının Toplam İstihdama Oranı (Ağustos 2020)</t>
  </si>
  <si>
    <t>Kadın İstihdamındaki Değişim (Ağustos 2020 - Ağustos 2019)</t>
  </si>
  <si>
    <t>Kadın İstihdamındaki Fark (Ağustos 2020 - Ağustos 2019)</t>
  </si>
  <si>
    <t>Çalışan Sayısındaki Fark (Ağustos 2020 - Temmuz 2020)</t>
  </si>
  <si>
    <t>Ortalama Günlük Kazanç Değişim (Ağustos 2020 - Ağustos 2019)</t>
  </si>
  <si>
    <t>Ortalama Günlük Kazanç Fark (TL) (Ağustos 2020 - Ağustos 2019)</t>
  </si>
  <si>
    <t>Ortalama Günlük Kazanç Fark (TL) (Ağustos 2020- Temmuz 2020)</t>
  </si>
  <si>
    <t>KOBİ İşyeri Sektör Değişim (Ağustos 2020 - Ağustos 2019)</t>
  </si>
  <si>
    <t>KOBİ İşyeri Sektör Fark (Ağustos 2020 - Ağustos 2019)</t>
  </si>
  <si>
    <t>KOBİ İşyeri Sektör Fark (Ağustos 2020 - Temmuz 2020)</t>
  </si>
  <si>
    <t>KOBİ Sigortalı Sayısı Değişim (Ağustos 2020 - Ağustos 2019)</t>
  </si>
  <si>
    <t>KOBİ Sigortalı Sayısı Fark (Ağustos 2020 - Ağustos 2019)</t>
  </si>
  <si>
    <t>KOBİ Sigortalı Sayısı Fark (Ağustos 2020 - Temmuz 2020)</t>
  </si>
  <si>
    <t>KOBİ Sigortalı Sektör Değişim (Ağustos 2020 - Ağustos 2019)</t>
  </si>
  <si>
    <t>KOBİ Sigortalı Sektör Fark (Ağustos 2020 - Ağustos 2019)</t>
  </si>
  <si>
    <t>KOBİ Sigortalı Sektör Fark (Ağustos 2020 - Temmuz 2020)</t>
  </si>
  <si>
    <t>KOBİ İşyeri Sayısı Değişim (Ağustos 2019 - Ağustos 2018)</t>
  </si>
  <si>
    <t>KOBİ İşyeri Sayısı Fark (Ağustos 2020 - Ağustos 2019)</t>
  </si>
  <si>
    <t>KOBİ İşyeri Sayısı Fark (Ağustos 2020- Haziran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</si>
</sst>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,##0.00\ _₺_-;\-* #,##0.00\ _₺_-;_-* &quot;-&quot;??\ _₺_-;_-@_-"/>
    <numFmt numFmtId="165" formatCode="_-* #,##0.00\ _T_L_-;\-* #,##0.00\ _T_L_-;_-* &quot;-&quot;??\ _T_L_-;_-@_-"/>
    <numFmt numFmtId="166" formatCode="#,##0;[Red]#,##0"/>
    <numFmt numFmtId="167" formatCode="0.0%"/>
    <numFmt numFmtId="168" formatCode="0.0"/>
    <numFmt numFmtId="169" formatCode="#,##0.0"/>
    <numFmt numFmtId="170" formatCode="#,##0_ ;\-#,##0\ "/>
    <numFmt numFmtId="171" formatCode="_-* #,##0\ _T_L_-;\-* #,##0\ _T_L_-;_-* &quot;-&quot;??\ _T_L_-;_-@_-"/>
    <numFmt numFmtId="172" formatCode="General_)"/>
  </numFmts>
  <fonts count="75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u/>
      <sz val="10"/>
      <color indexed="12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8.5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MS Sans Serif"/>
      <family val="2"/>
      <charset val="162"/>
    </font>
    <font>
      <sz val="10"/>
      <color indexed="8"/>
      <name val="Arial"/>
      <family val="2"/>
    </font>
    <font>
      <sz val="10"/>
      <name val="Geneva"/>
      <charset val="16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charset val="162"/>
      <scheme val="major"/>
    </font>
    <font>
      <b/>
      <sz val="18"/>
      <color indexed="62"/>
      <name val="Cambria"/>
      <family val="2"/>
      <scheme val="maj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charset val="16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8"/>
      <color rgb="FF800080"/>
      <name val="Calibri"/>
      <family val="2"/>
      <charset val="162"/>
      <scheme val="minor"/>
    </font>
    <font>
      <u/>
      <sz val="8"/>
      <color indexed="39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 Tur"/>
      <charset val="162"/>
    </font>
    <font>
      <sz val="10"/>
      <name val="Arial"/>
      <family val="2"/>
      <charset val="162"/>
    </font>
  </fonts>
  <fills count="4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2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909">
    <xf numFmtId="0" fontId="0" fillId="0" borderId="0"/>
    <xf numFmtId="165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6" fillId="0" borderId="0"/>
    <xf numFmtId="0" fontId="1" fillId="0" borderId="0"/>
    <xf numFmtId="0" fontId="2" fillId="0" borderId="0"/>
    <xf numFmtId="0" fontId="7" fillId="0" borderId="0"/>
    <xf numFmtId="165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2" fillId="0" borderId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21" fillId="0" borderId="9" applyNumberFormat="0" applyFill="0" applyAlignment="0" applyProtection="0"/>
    <xf numFmtId="0" fontId="22" fillId="6" borderId="10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8" borderId="0" applyNumberFormat="0" applyBorder="0" applyAlignment="0" applyProtection="0"/>
    <xf numFmtId="0" fontId="11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11" fillId="17" borderId="0" applyNumberFormat="0" applyBorder="0" applyAlignment="0" applyProtection="0"/>
    <xf numFmtId="0" fontId="1" fillId="16" borderId="0" applyNumberFormat="0" applyBorder="0" applyAlignment="0" applyProtection="0"/>
    <xf numFmtId="0" fontId="1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48" fillId="15" borderId="0" applyNumberFormat="0" applyBorder="0" applyAlignment="0" applyProtection="0"/>
    <xf numFmtId="0" fontId="48" fillId="17" borderId="0" applyNumberFormat="0" applyBorder="0" applyAlignment="0" applyProtection="0"/>
    <xf numFmtId="0" fontId="1" fillId="16" borderId="0" applyNumberFormat="0" applyBorder="0" applyAlignment="0" applyProtection="0"/>
    <xf numFmtId="0" fontId="1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2" fillId="0" borderId="0"/>
    <xf numFmtId="0" fontId="1" fillId="18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1" fillId="15" borderId="0" applyNumberFormat="0" applyBorder="0" applyAlignment="0" applyProtection="0"/>
    <xf numFmtId="0" fontId="48" fillId="15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15" borderId="0" applyNumberFormat="0" applyBorder="0" applyAlignment="0" applyProtection="0"/>
    <xf numFmtId="0" fontId="48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1" fillId="15" borderId="0" applyNumberFormat="0" applyBorder="0" applyAlignment="0" applyProtection="0"/>
    <xf numFmtId="0" fontId="48" fillId="15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48" fillId="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1" fillId="25" borderId="0" applyNumberFormat="0" applyBorder="0" applyAlignment="0" applyProtection="0"/>
    <xf numFmtId="0" fontId="4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27" borderId="0" applyNumberFormat="0" applyBorder="0" applyAlignment="0" applyProtection="0"/>
    <xf numFmtId="0" fontId="48" fillId="2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15" borderId="0" applyNumberFormat="0" applyBorder="0" applyAlignment="0" applyProtection="0"/>
    <xf numFmtId="0" fontId="48" fillId="15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25" borderId="0" applyNumberFormat="0" applyBorder="0" applyAlignment="0" applyProtection="0"/>
    <xf numFmtId="0" fontId="48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25" fillId="15" borderId="0" applyNumberFormat="0" applyBorder="0" applyAlignment="0" applyProtection="0"/>
    <xf numFmtId="0" fontId="49" fillId="15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11" fillId="17" borderId="0" applyNumberFormat="0" applyBorder="0" applyAlignment="0" applyProtection="0"/>
    <xf numFmtId="0" fontId="49" fillId="10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5" fillId="25" borderId="0" applyNumberFormat="0" applyBorder="0" applyAlignment="0" applyProtection="0"/>
    <xf numFmtId="0" fontId="49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5" fillId="30" borderId="0" applyNumberFormat="0" applyBorder="0" applyAlignment="0" applyProtection="0"/>
    <xf numFmtId="0" fontId="49" fillId="30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49" fillId="13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5" fillId="17" borderId="0" applyNumberFormat="0" applyBorder="0" applyAlignment="0" applyProtection="0"/>
    <xf numFmtId="0" fontId="49" fillId="17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3" fillId="0" borderId="9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54" fillId="0" borderId="13" applyNumberFormat="0" applyFill="0" applyAlignment="0" applyProtection="0"/>
    <xf numFmtId="0" fontId="55" fillId="0" borderId="13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56" fillId="0" borderId="15" applyNumberFormat="0" applyFill="0" applyAlignment="0" applyProtection="0"/>
    <xf numFmtId="0" fontId="57" fillId="0" borderId="15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58" fillId="0" borderId="17" applyNumberFormat="0" applyFill="0" applyAlignment="0" applyProtection="0"/>
    <xf numFmtId="0" fontId="59" fillId="0" borderId="17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2" fontId="2" fillId="0" borderId="0"/>
    <xf numFmtId="0" fontId="2" fillId="0" borderId="0"/>
    <xf numFmtId="0" fontId="19" fillId="15" borderId="8" applyNumberFormat="0" applyAlignment="0" applyProtection="0"/>
    <xf numFmtId="0" fontId="60" fillId="15" borderId="8" applyNumberFormat="0" applyAlignment="0" applyProtection="0"/>
    <xf numFmtId="0" fontId="31" fillId="30" borderId="19" applyNumberFormat="0" applyAlignment="0" applyProtection="0"/>
    <xf numFmtId="0" fontId="31" fillId="30" borderId="19" applyNumberFormat="0" applyAlignment="0" applyProtection="0"/>
    <xf numFmtId="0" fontId="18" fillId="25" borderId="7" applyNumberFormat="0" applyAlignment="0" applyProtection="0"/>
    <xf numFmtId="0" fontId="61" fillId="25" borderId="7" applyNumberFormat="0" applyAlignment="0" applyProtection="0"/>
    <xf numFmtId="0" fontId="32" fillId="23" borderId="20" applyNumberFormat="0" applyAlignment="0" applyProtection="0"/>
    <xf numFmtId="0" fontId="32" fillId="23" borderId="20" applyNumberFormat="0" applyAlignment="0" applyProtection="0"/>
    <xf numFmtId="0" fontId="20" fillId="15" borderId="7" applyNumberFormat="0" applyAlignment="0" applyProtection="0"/>
    <xf numFmtId="0" fontId="62" fillId="15" borderId="7" applyNumberFormat="0" applyAlignment="0" applyProtection="0"/>
    <xf numFmtId="0" fontId="33" fillId="30" borderId="20" applyNumberFormat="0" applyAlignment="0" applyProtection="0"/>
    <xf numFmtId="0" fontId="33" fillId="30" borderId="20" applyNumberFormat="0" applyAlignment="0" applyProtection="0"/>
    <xf numFmtId="0" fontId="63" fillId="6" borderId="10" applyNumberFormat="0" applyAlignment="0" applyProtection="0"/>
    <xf numFmtId="0" fontId="34" fillId="34" borderId="21" applyNumberFormat="0" applyAlignment="0" applyProtection="0"/>
    <xf numFmtId="0" fontId="34" fillId="34" borderId="21" applyNumberFormat="0" applyAlignment="0" applyProtection="0"/>
    <xf numFmtId="0" fontId="64" fillId="3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6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7" fillId="4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7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172" fontId="2" fillId="0" borderId="0"/>
    <xf numFmtId="0" fontId="7" fillId="0" borderId="0"/>
    <xf numFmtId="0" fontId="7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0" fontId="11" fillId="0" borderId="0"/>
    <xf numFmtId="0" fontId="45" fillId="0" borderId="0"/>
    <xf numFmtId="172" fontId="2" fillId="0" borderId="0"/>
    <xf numFmtId="172" fontId="2" fillId="0" borderId="0"/>
    <xf numFmtId="0" fontId="1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2" fontId="2" fillId="0" borderId="0"/>
    <xf numFmtId="0" fontId="11" fillId="0" borderId="0"/>
    <xf numFmtId="0" fontId="7" fillId="0" borderId="0"/>
    <xf numFmtId="0" fontId="7" fillId="0" borderId="0"/>
    <xf numFmtId="172" fontId="2" fillId="0" borderId="0"/>
    <xf numFmtId="0" fontId="48" fillId="0" borderId="0"/>
    <xf numFmtId="0" fontId="7" fillId="0" borderId="0"/>
    <xf numFmtId="0" fontId="7" fillId="0" borderId="0"/>
    <xf numFmtId="172" fontId="2" fillId="0" borderId="0"/>
    <xf numFmtId="0" fontId="7" fillId="0" borderId="0"/>
    <xf numFmtId="0" fontId="7" fillId="0" borderId="0"/>
    <xf numFmtId="172" fontId="2" fillId="0" borderId="0"/>
    <xf numFmtId="0" fontId="7" fillId="0" borderId="0"/>
    <xf numFmtId="0" fontId="7" fillId="0" borderId="0"/>
    <xf numFmtId="172" fontId="2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11" fillId="15" borderId="0" applyNumberFormat="0" applyBorder="0" applyAlignment="0" applyProtection="0"/>
    <xf numFmtId="0" fontId="27" fillId="7" borderId="11" applyNumberFormat="0" applyFont="0" applyAlignment="0" applyProtection="0"/>
    <xf numFmtId="0" fontId="1" fillId="7" borderId="11" applyNumberFormat="0" applyFont="0" applyAlignment="0" applyProtection="0"/>
    <xf numFmtId="0" fontId="1" fillId="7" borderId="11" applyNumberFormat="0" applyFont="0" applyAlignment="0" applyProtection="0"/>
    <xf numFmtId="0" fontId="2" fillId="19" borderId="22" applyNumberFormat="0" applyFont="0" applyAlignment="0" applyProtection="0"/>
    <xf numFmtId="0" fontId="2" fillId="19" borderId="22" applyNumberFormat="0" applyFont="0" applyAlignment="0" applyProtection="0"/>
    <xf numFmtId="0" fontId="68" fillId="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47" fillId="0" borderId="0"/>
    <xf numFmtId="0" fontId="12" fillId="0" borderId="23" applyNumberFormat="0" applyFill="0" applyAlignment="0" applyProtection="0"/>
    <xf numFmtId="0" fontId="69" fillId="0" borderId="23" applyNumberFormat="0" applyFill="0" applyAlignment="0" applyProtection="0"/>
    <xf numFmtId="0" fontId="38" fillId="0" borderId="24" applyNumberFormat="0" applyFill="0" applyAlignment="0" applyProtection="0"/>
    <xf numFmtId="0" fontId="38" fillId="0" borderId="24" applyNumberFormat="0" applyFill="0" applyAlignment="0" applyProtection="0"/>
    <xf numFmtId="0" fontId="7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5" fillId="32" borderId="0" applyNumberFormat="0" applyBorder="0" applyAlignment="0" applyProtection="0"/>
    <xf numFmtId="0" fontId="49" fillId="3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8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49" fillId="11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5" fillId="38" borderId="0" applyNumberFormat="0" applyBorder="0" applyAlignment="0" applyProtection="0"/>
    <xf numFmtId="0" fontId="49" fillId="38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49" fillId="1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49" fillId="14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25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2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7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2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25" borderId="0" applyNumberFormat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11" fillId="25" borderId="0" applyNumberFormat="0" applyBorder="0" applyAlignment="0" applyProtection="0"/>
    <xf numFmtId="0" fontId="11" fillId="19" borderId="0" applyNumberFormat="0" applyBorder="0" applyAlignment="0" applyProtection="0"/>
    <xf numFmtId="0" fontId="11" fillId="17" borderId="0" applyNumberFormat="0" applyBorder="0" applyAlignment="0" applyProtection="0"/>
    <xf numFmtId="0" fontId="11" fillId="2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165" fontId="2" fillId="0" borderId="0" applyFont="0" applyFill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25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25" borderId="0" applyNumberFormat="0" applyBorder="0" applyAlignment="0" applyProtection="0"/>
    <xf numFmtId="0" fontId="11" fillId="15" borderId="0" applyNumberFormat="0" applyBorder="0" applyAlignment="0" applyProtection="0"/>
    <xf numFmtId="0" fontId="2" fillId="0" borderId="0"/>
    <xf numFmtId="0" fontId="11" fillId="19" borderId="0" applyNumberFormat="0" applyBorder="0" applyAlignment="0" applyProtection="0"/>
    <xf numFmtId="0" fontId="11" fillId="17" borderId="0" applyNumberFormat="0" applyBorder="0" applyAlignment="0" applyProtection="0"/>
    <xf numFmtId="0" fontId="11" fillId="15" borderId="0" applyNumberFormat="0" applyBorder="0" applyAlignment="0" applyProtection="0"/>
    <xf numFmtId="0" fontId="2" fillId="0" borderId="0"/>
    <xf numFmtId="0" fontId="2" fillId="0" borderId="0"/>
    <xf numFmtId="0" fontId="74" fillId="0" borderId="0"/>
    <xf numFmtId="165" fontId="74" fillId="0" borderId="0" applyFont="0" applyFill="0" applyBorder="0" applyAlignment="0" applyProtection="0"/>
  </cellStyleXfs>
  <cellXfs count="162">
    <xf numFmtId="0" fontId="0" fillId="0" borderId="0" xfId="0"/>
    <xf numFmtId="17" fontId="13" fillId="2" borderId="2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4" fillId="0" borderId="0" xfId="0" applyFont="1"/>
    <xf numFmtId="0" fontId="14" fillId="0" borderId="0" xfId="0" applyFont="1" applyBorder="1"/>
    <xf numFmtId="167" fontId="14" fillId="0" borderId="0" xfId="0" applyNumberFormat="1" applyFont="1" applyBorder="1"/>
    <xf numFmtId="0" fontId="13" fillId="0" borderId="0" xfId="0" applyFont="1"/>
    <xf numFmtId="3" fontId="14" fillId="0" borderId="0" xfId="0" applyNumberFormat="1" applyFont="1" applyFill="1"/>
    <xf numFmtId="167" fontId="14" fillId="0" borderId="0" xfId="10" applyNumberFormat="1" applyFont="1"/>
    <xf numFmtId="9" fontId="14" fillId="0" borderId="0" xfId="10" applyFont="1" applyBorder="1"/>
    <xf numFmtId="17" fontId="13" fillId="2" borderId="4" xfId="0" applyNumberFormat="1" applyFont="1" applyFill="1" applyBorder="1" applyAlignment="1">
      <alignment horizontal="center" vertical="center" wrapText="1"/>
    </xf>
    <xf numFmtId="166" fontId="14" fillId="0" borderId="0" xfId="0" applyNumberFormat="1" applyFont="1"/>
    <xf numFmtId="167" fontId="14" fillId="0" borderId="0" xfId="10" applyNumberFormat="1" applyFont="1" applyFill="1" applyBorder="1"/>
    <xf numFmtId="167" fontId="14" fillId="0" borderId="0" xfId="10" applyNumberFormat="1" applyFont="1" applyBorder="1"/>
    <xf numFmtId="17" fontId="13" fillId="2" borderId="5" xfId="0" applyNumberFormat="1" applyFont="1" applyFill="1" applyBorder="1" applyAlignment="1">
      <alignment horizontal="center" vertical="center"/>
    </xf>
    <xf numFmtId="0" fontId="14" fillId="0" borderId="0" xfId="0" applyFont="1" applyFill="1"/>
    <xf numFmtId="167" fontId="14" fillId="0" borderId="0" xfId="0" applyNumberFormat="1" applyFont="1"/>
    <xf numFmtId="167" fontId="13" fillId="0" borderId="0" xfId="0" applyNumberFormat="1" applyFont="1" applyBorder="1"/>
    <xf numFmtId="17" fontId="14" fillId="0" borderId="0" xfId="0" applyNumberFormat="1" applyFont="1"/>
    <xf numFmtId="168" fontId="14" fillId="0" borderId="0" xfId="0" applyNumberFormat="1" applyFont="1"/>
    <xf numFmtId="3" fontId="0" fillId="0" borderId="6" xfId="0" applyNumberFormat="1" applyBorder="1"/>
    <xf numFmtId="166" fontId="14" fillId="0" borderId="6" xfId="0" applyNumberFormat="1" applyFont="1" applyBorder="1"/>
    <xf numFmtId="0" fontId="8" fillId="0" borderId="6" xfId="7" quotePrefix="1" applyNumberFormat="1" applyFont="1" applyFill="1" applyBorder="1" applyAlignment="1">
      <alignment horizontal="center" vertical="top"/>
    </xf>
    <xf numFmtId="0" fontId="9" fillId="0" borderId="6" xfId="7" applyFont="1" applyFill="1" applyBorder="1" applyAlignment="1">
      <alignment vertical="center"/>
    </xf>
    <xf numFmtId="167" fontId="14" fillId="0" borderId="6" xfId="10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 applyAlignment="1">
      <alignment horizontal="center"/>
    </xf>
    <xf numFmtId="17" fontId="13" fillId="2" borderId="3" xfId="0" applyNumberFormat="1" applyFont="1" applyFill="1" applyBorder="1" applyAlignment="1">
      <alignment horizontal="center" vertical="center" wrapText="1"/>
    </xf>
    <xf numFmtId="3" fontId="0" fillId="0" borderId="6" xfId="0" applyNumberFormat="1" applyFont="1" applyBorder="1"/>
    <xf numFmtId="0" fontId="14" fillId="0" borderId="6" xfId="0" applyFont="1" applyFill="1" applyBorder="1"/>
    <xf numFmtId="0" fontId="13" fillId="0" borderId="6" xfId="0" applyFont="1" applyFill="1" applyBorder="1"/>
    <xf numFmtId="3" fontId="14" fillId="0" borderId="6" xfId="0" applyNumberFormat="1" applyFont="1" applyFill="1" applyBorder="1"/>
    <xf numFmtId="171" fontId="0" fillId="0" borderId="6" xfId="0" applyNumberFormat="1" applyBorder="1" applyAlignment="1">
      <alignment horizontal="left" vertical="top"/>
    </xf>
    <xf numFmtId="3" fontId="14" fillId="0" borderId="6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167" fontId="14" fillId="0" borderId="0" xfId="0" applyNumberFormat="1" applyFont="1" applyFill="1" applyBorder="1"/>
    <xf numFmtId="0" fontId="0" fillId="0" borderId="0" xfId="0" applyBorder="1"/>
    <xf numFmtId="17" fontId="13" fillId="2" borderId="25" xfId="0" applyNumberFormat="1" applyFont="1" applyFill="1" applyBorder="1" applyAlignment="1">
      <alignment horizontal="center" vertical="center" wrapText="1"/>
    </xf>
    <xf numFmtId="17" fontId="13" fillId="2" borderId="6" xfId="0" applyNumberFormat="1" applyFont="1" applyFill="1" applyBorder="1" applyAlignment="1">
      <alignment horizontal="center" vertical="center" wrapText="1"/>
    </xf>
    <xf numFmtId="3" fontId="13" fillId="0" borderId="6" xfId="0" applyNumberFormat="1" applyFont="1" applyBorder="1"/>
    <xf numFmtId="3" fontId="13" fillId="0" borderId="6" xfId="0" applyNumberFormat="1" applyFont="1" applyFill="1" applyBorder="1"/>
    <xf numFmtId="3" fontId="13" fillId="0" borderId="6" xfId="8" applyNumberFormat="1" applyFont="1" applyFill="1" applyBorder="1" applyAlignment="1">
      <alignment horizontal="right"/>
    </xf>
    <xf numFmtId="166" fontId="13" fillId="0" borderId="6" xfId="0" applyNumberFormat="1" applyFont="1" applyFill="1" applyBorder="1"/>
    <xf numFmtId="3" fontId="12" fillId="0" borderId="6" xfId="0" applyNumberFormat="1" applyFont="1" applyBorder="1"/>
    <xf numFmtId="3" fontId="14" fillId="0" borderId="6" xfId="0" applyNumberFormat="1" applyFont="1" applyBorder="1"/>
    <xf numFmtId="167" fontId="13" fillId="0" borderId="6" xfId="0" applyNumberFormat="1" applyFont="1" applyFill="1" applyBorder="1"/>
    <xf numFmtId="167" fontId="13" fillId="0" borderId="6" xfId="10" applyNumberFormat="1" applyFont="1" applyFill="1" applyBorder="1"/>
    <xf numFmtId="0" fontId="4" fillId="0" borderId="6" xfId="13" applyFont="1" applyFill="1" applyBorder="1" applyAlignment="1">
      <alignment vertical="center" wrapText="1"/>
    </xf>
    <xf numFmtId="4" fontId="71" fillId="0" borderId="0" xfId="13" applyNumberFormat="1" applyFont="1" applyFill="1" applyBorder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wrapText="1"/>
    </xf>
    <xf numFmtId="0" fontId="4" fillId="0" borderId="6" xfId="3" applyFont="1" applyFill="1" applyBorder="1" applyAlignment="1">
      <alignment horizontal="center"/>
    </xf>
    <xf numFmtId="3" fontId="2" fillId="0" borderId="6" xfId="0" applyNumberFormat="1" applyFont="1" applyFill="1" applyBorder="1"/>
    <xf numFmtId="3" fontId="71" fillId="0" borderId="6" xfId="0" applyNumberFormat="1" applyFont="1" applyFill="1" applyBorder="1" applyAlignment="1">
      <alignment vertical="center"/>
    </xf>
    <xf numFmtId="0" fontId="3" fillId="0" borderId="6" xfId="7" applyFont="1" applyFill="1" applyBorder="1" applyAlignment="1">
      <alignment vertical="center"/>
    </xf>
    <xf numFmtId="4" fontId="0" fillId="0" borderId="6" xfId="0" applyNumberFormat="1" applyBorder="1"/>
    <xf numFmtId="0" fontId="4" fillId="0" borderId="6" xfId="13" applyFont="1" applyFill="1" applyBorder="1" applyAlignment="1">
      <alignment vertical="center"/>
    </xf>
    <xf numFmtId="2" fontId="0" fillId="0" borderId="6" xfId="0" applyNumberFormat="1" applyBorder="1"/>
    <xf numFmtId="170" fontId="2" fillId="0" borderId="6" xfId="13" applyNumberFormat="1" applyBorder="1"/>
    <xf numFmtId="170" fontId="0" fillId="0" borderId="6" xfId="0" applyNumberFormat="1" applyBorder="1"/>
    <xf numFmtId="0" fontId="3" fillId="0" borderId="6" xfId="7" quotePrefix="1" applyNumberFormat="1" applyFont="1" applyFill="1" applyBorder="1" applyAlignment="1">
      <alignment horizontal="center" vertical="top"/>
    </xf>
    <xf numFmtId="0" fontId="4" fillId="0" borderId="6" xfId="7" applyFont="1" applyFill="1" applyBorder="1" applyAlignment="1">
      <alignment vertical="center"/>
    </xf>
    <xf numFmtId="0" fontId="3" fillId="0" borderId="6" xfId="7" quotePrefix="1" applyFont="1" applyFill="1" applyBorder="1" applyAlignment="1">
      <alignment horizontal="center" vertical="top"/>
    </xf>
    <xf numFmtId="3" fontId="73" fillId="0" borderId="6" xfId="0" applyNumberFormat="1" applyFont="1" applyFill="1" applyBorder="1" applyAlignment="1">
      <alignment horizontal="right" vertical="center"/>
    </xf>
    <xf numFmtId="3" fontId="0" fillId="0" borderId="6" xfId="0" applyNumberFormat="1" applyFont="1" applyFill="1" applyBorder="1" applyAlignment="1">
      <alignment horizontal="right" vertical="center"/>
    </xf>
    <xf numFmtId="0" fontId="4" fillId="0" borderId="6" xfId="3" applyFont="1" applyFill="1" applyBorder="1"/>
    <xf numFmtId="167" fontId="0" fillId="0" borderId="6" xfId="10" applyNumberFormat="1" applyFont="1" applyBorder="1"/>
    <xf numFmtId="167" fontId="14" fillId="0" borderId="6" xfId="0" applyNumberFormat="1" applyFont="1" applyFill="1" applyBorder="1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" fontId="13" fillId="2" borderId="0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Fill="1" applyBorder="1"/>
    <xf numFmtId="3" fontId="14" fillId="0" borderId="6" xfId="0" applyNumberFormat="1" applyFont="1" applyBorder="1"/>
    <xf numFmtId="0" fontId="9" fillId="0" borderId="6" xfId="7" applyFont="1" applyFill="1" applyBorder="1" applyAlignment="1">
      <alignment vertical="center"/>
    </xf>
    <xf numFmtId="167" fontId="14" fillId="0" borderId="6" xfId="0" applyNumberFormat="1" applyFont="1" applyFill="1" applyBorder="1"/>
    <xf numFmtId="167" fontId="14" fillId="0" borderId="6" xfId="10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/>
    <xf numFmtId="2" fontId="14" fillId="0" borderId="6" xfId="13" applyNumberFormat="1" applyFont="1" applyFill="1" applyBorder="1" applyAlignment="1">
      <alignment vertical="center"/>
    </xf>
    <xf numFmtId="4" fontId="14" fillId="0" borderId="6" xfId="13" applyNumberFormat="1" applyFont="1" applyFill="1" applyBorder="1" applyAlignment="1">
      <alignment vertical="center"/>
    </xf>
    <xf numFmtId="4" fontId="13" fillId="0" borderId="6" xfId="13" applyNumberFormat="1" applyFont="1" applyFill="1" applyBorder="1" applyAlignment="1">
      <alignment horizontal="right" vertical="center"/>
    </xf>
    <xf numFmtId="4" fontId="14" fillId="0" borderId="6" xfId="13" applyNumberFormat="1" applyFont="1" applyFill="1" applyBorder="1"/>
    <xf numFmtId="3" fontId="13" fillId="0" borderId="0" xfId="0" applyNumberFormat="1" applyFont="1" applyBorder="1"/>
    <xf numFmtId="0" fontId="13" fillId="0" borderId="0" xfId="0" applyFont="1" applyFill="1"/>
    <xf numFmtId="0" fontId="13" fillId="0" borderId="0" xfId="0" applyFont="1" applyFill="1" applyBorder="1"/>
    <xf numFmtId="3" fontId="0" fillId="0" borderId="6" xfId="0" applyNumberFormat="1" applyFont="1" applyFill="1" applyBorder="1"/>
    <xf numFmtId="167" fontId="0" fillId="0" borderId="6" xfId="10" applyNumberFormat="1" applyFont="1" applyFill="1" applyBorder="1"/>
    <xf numFmtId="167" fontId="12" fillId="0" borderId="6" xfId="10" applyNumberFormat="1" applyFont="1" applyFill="1" applyBorder="1"/>
    <xf numFmtId="4" fontId="12" fillId="0" borderId="6" xfId="0" applyNumberFormat="1" applyFont="1" applyFill="1" applyBorder="1"/>
    <xf numFmtId="0" fontId="0" fillId="0" borderId="0" xfId="0" applyFill="1"/>
    <xf numFmtId="2" fontId="12" fillId="0" borderId="6" xfId="0" applyNumberFormat="1" applyFont="1" applyFill="1" applyBorder="1"/>
    <xf numFmtId="170" fontId="71" fillId="0" borderId="6" xfId="13" applyNumberFormat="1" applyFont="1" applyFill="1" applyBorder="1"/>
    <xf numFmtId="170" fontId="0" fillId="0" borderId="6" xfId="0" applyNumberFormat="1" applyFill="1" applyBorder="1"/>
    <xf numFmtId="3" fontId="12" fillId="0" borderId="6" xfId="0" applyNumberFormat="1" applyFont="1" applyFill="1" applyBorder="1"/>
    <xf numFmtId="3" fontId="0" fillId="0" borderId="6" xfId="0" applyNumberFormat="1" applyFill="1" applyBorder="1"/>
    <xf numFmtId="17" fontId="13" fillId="2" borderId="26" xfId="0" applyNumberFormat="1" applyFont="1" applyFill="1" applyBorder="1" applyAlignment="1">
      <alignment horizontal="center" vertical="center" wrapText="1"/>
    </xf>
    <xf numFmtId="0" fontId="0" fillId="0" borderId="0" xfId="0"/>
    <xf numFmtId="3" fontId="13" fillId="0" borderId="0" xfId="0" applyNumberFormat="1" applyFont="1" applyBorder="1"/>
    <xf numFmtId="3" fontId="13" fillId="0" borderId="0" xfId="0" applyNumberFormat="1" applyFont="1" applyBorder="1"/>
    <xf numFmtId="3" fontId="14" fillId="0" borderId="0" xfId="0" applyNumberFormat="1" applyFont="1"/>
    <xf numFmtId="3" fontId="13" fillId="0" borderId="0" xfId="0" applyNumberFormat="1" applyFont="1" applyFill="1" applyBorder="1"/>
    <xf numFmtId="3" fontId="13" fillId="0" borderId="0" xfId="0" applyNumberFormat="1" applyFont="1" applyBorder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1"/>
    <xf numFmtId="0" fontId="14" fillId="0" borderId="28" xfId="0" applyFont="1" applyBorder="1"/>
    <xf numFmtId="4" fontId="13" fillId="0" borderId="6" xfId="13" applyNumberFormat="1" applyFont="1" applyFill="1" applyBorder="1"/>
    <xf numFmtId="170" fontId="0" fillId="0" borderId="0" xfId="0" applyNumberFormat="1"/>
    <xf numFmtId="4" fontId="0" fillId="0" borderId="0" xfId="0" applyNumberFormat="1"/>
    <xf numFmtId="3" fontId="12" fillId="0" borderId="0" xfId="0" applyNumberFormat="1" applyFont="1"/>
    <xf numFmtId="2" fontId="0" fillId="0" borderId="0" xfId="0" applyNumberFormat="1" applyFill="1"/>
    <xf numFmtId="170" fontId="71" fillId="0" borderId="0" xfId="13" applyNumberFormat="1" applyFont="1" applyFill="1" applyBorder="1"/>
    <xf numFmtId="3" fontId="12" fillId="0" borderId="0" xfId="0" applyNumberFormat="1" applyFont="1" applyFill="1" applyBorder="1"/>
    <xf numFmtId="0" fontId="9" fillId="2" borderId="6" xfId="3" applyFont="1" applyFill="1" applyBorder="1"/>
    <xf numFmtId="0" fontId="3" fillId="2" borderId="6" xfId="7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vertical="center" wrapText="1"/>
    </xf>
    <xf numFmtId="17" fontId="0" fillId="0" borderId="0" xfId="0" applyNumberFormat="1" applyBorder="1"/>
    <xf numFmtId="169" fontId="0" fillId="0" borderId="0" xfId="0" applyNumberFormat="1"/>
    <xf numFmtId="17" fontId="0" fillId="0" borderId="0" xfId="0" applyNumberFormat="1" applyFill="1" applyBorder="1"/>
    <xf numFmtId="3" fontId="0" fillId="0" borderId="0" xfId="0" applyNumberFormat="1" applyFill="1" applyBorder="1"/>
    <xf numFmtId="168" fontId="0" fillId="0" borderId="0" xfId="0" applyNumberFormat="1"/>
    <xf numFmtId="17" fontId="14" fillId="0" borderId="0" xfId="0" applyNumberFormat="1" applyFont="1" applyBorder="1" applyAlignment="1">
      <alignment vertical="center"/>
    </xf>
    <xf numFmtId="3" fontId="0" fillId="0" borderId="0" xfId="0" applyNumberFormat="1" applyBorder="1"/>
    <xf numFmtId="17" fontId="14" fillId="0" borderId="0" xfId="0" applyNumberFormat="1" applyFont="1" applyBorder="1" applyAlignment="1">
      <alignment horizontal="right"/>
    </xf>
    <xf numFmtId="17" fontId="14" fillId="0" borderId="0" xfId="0" applyNumberFormat="1" applyFont="1" applyBorder="1"/>
    <xf numFmtId="1" fontId="14" fillId="0" borderId="0" xfId="0" applyNumberFormat="1" applyFont="1"/>
    <xf numFmtId="0" fontId="10" fillId="0" borderId="6" xfId="7" applyFont="1" applyFill="1" applyBorder="1" applyAlignment="1">
      <alignment horizontal="center" vertical="top" wrapText="1"/>
    </xf>
    <xf numFmtId="0" fontId="13" fillId="40" borderId="27" xfId="0" applyFont="1" applyFill="1" applyBorder="1" applyAlignment="1">
      <alignment horizontal="center"/>
    </xf>
    <xf numFmtId="0" fontId="13" fillId="40" borderId="28" xfId="0" applyFont="1" applyFill="1" applyBorder="1" applyAlignment="1">
      <alignment horizontal="center"/>
    </xf>
    <xf numFmtId="0" fontId="13" fillId="40" borderId="29" xfId="0" applyFont="1" applyFill="1" applyBorder="1" applyAlignment="1">
      <alignment horizontal="center"/>
    </xf>
    <xf numFmtId="0" fontId="3" fillId="0" borderId="6" xfId="3" applyFont="1" applyFill="1" applyBorder="1" applyAlignment="1">
      <alignment horizontal="center"/>
    </xf>
    <xf numFmtId="0" fontId="8" fillId="0" borderId="6" xfId="3" applyFont="1" applyFill="1" applyBorder="1" applyAlignment="1">
      <alignment horizontal="center"/>
    </xf>
    <xf numFmtId="0" fontId="72" fillId="0" borderId="6" xfId="7" applyFont="1" applyFill="1" applyBorder="1" applyAlignment="1">
      <alignment horizontal="center" vertical="top" wrapText="1"/>
    </xf>
  </cellXfs>
  <cellStyles count="909">
    <cellStyle name="%20 - Vurgu1 10" xfId="904"/>
    <cellStyle name="%20 - Vurgu1 2" xfId="35"/>
    <cellStyle name="%20 - Vurgu1 2 2" xfId="40"/>
    <cellStyle name="%20 - Vurgu1 2 3" xfId="42"/>
    <cellStyle name="%20 - Vurgu1 2_25.İL-EMOD-Öncelikli Yaşam" xfId="34"/>
    <cellStyle name="%20 - Vurgu1 3" xfId="33"/>
    <cellStyle name="%20 - Vurgu1 3 2" xfId="32"/>
    <cellStyle name="%20 - Vurgu1 3 3" xfId="31"/>
    <cellStyle name="%20 - Vurgu1 4" xfId="37"/>
    <cellStyle name="%20 - Vurgu1 4 2" xfId="29"/>
    <cellStyle name="%20 - Vurgu1 4 3" xfId="45"/>
    <cellStyle name="%20 - Vurgu1 5" xfId="38"/>
    <cellStyle name="%20 - Vurgu1 6" xfId="795"/>
    <cellStyle name="%20 - Vurgu1 7" xfId="865"/>
    <cellStyle name="%20 - Vurgu1 8" xfId="868"/>
    <cellStyle name="%20 - Vurgu1 9" xfId="889"/>
    <cellStyle name="%20 - Vurgu2 10" xfId="903"/>
    <cellStyle name="%20 - Vurgu2 2" xfId="36"/>
    <cellStyle name="%20 - Vurgu2 2 2" xfId="41"/>
    <cellStyle name="%20 - Vurgu2 2 3" xfId="44"/>
    <cellStyle name="%20 - Vurgu2 2_25.İL-EMOD-Öncelikli Yaşam" xfId="39"/>
    <cellStyle name="%20 - Vurgu2 3" xfId="46"/>
    <cellStyle name="%20 - Vurgu2 3 2" xfId="47"/>
    <cellStyle name="%20 - Vurgu2 3 3" xfId="48"/>
    <cellStyle name="%20 - Vurgu2 4" xfId="49"/>
    <cellStyle name="%20 - Vurgu2 4 2" xfId="50"/>
    <cellStyle name="%20 - Vurgu2 4 3" xfId="51"/>
    <cellStyle name="%20 - Vurgu2 5" xfId="30"/>
    <cellStyle name="%20 - Vurgu2 6" xfId="165"/>
    <cellStyle name="%20 - Vurgu2 7" xfId="864"/>
    <cellStyle name="%20 - Vurgu2 8" xfId="28"/>
    <cellStyle name="%20 - Vurgu2 9" xfId="883"/>
    <cellStyle name="%20 - Vurgu3 10" xfId="902"/>
    <cellStyle name="%20 - Vurgu3 2" xfId="53"/>
    <cellStyle name="%20 - Vurgu3 2 2" xfId="54"/>
    <cellStyle name="%20 - Vurgu3 2 3" xfId="55"/>
    <cellStyle name="%20 - Vurgu3 2_25.İL-EMOD-Öncelikli Yaşam" xfId="56"/>
    <cellStyle name="%20 - Vurgu3 3" xfId="57"/>
    <cellStyle name="%20 - Vurgu3 3 2" xfId="58"/>
    <cellStyle name="%20 - Vurgu3 3 3" xfId="59"/>
    <cellStyle name="%20 - Vurgu3 4" xfId="60"/>
    <cellStyle name="%20 - Vurgu3 4 2" xfId="61"/>
    <cellStyle name="%20 - Vurgu3 4 3" xfId="62"/>
    <cellStyle name="%20 - Vurgu3 5" xfId="52"/>
    <cellStyle name="%20 - Vurgu3 6" xfId="846"/>
    <cellStyle name="%20 - Vurgu3 7" xfId="863"/>
    <cellStyle name="%20 - Vurgu3 8" xfId="877"/>
    <cellStyle name="%20 - Vurgu3 9" xfId="879"/>
    <cellStyle name="%20 - Vurgu4 10" xfId="900"/>
    <cellStyle name="%20 - Vurgu4 2" xfId="64"/>
    <cellStyle name="%20 - Vurgu4 2 2" xfId="65"/>
    <cellStyle name="%20 - Vurgu4 2 3" xfId="66"/>
    <cellStyle name="%20 - Vurgu4 2_25.İL-EMOD-Öncelikli Yaşam" xfId="67"/>
    <cellStyle name="%20 - Vurgu4 3" xfId="68"/>
    <cellStyle name="%20 - Vurgu4 3 2" xfId="69"/>
    <cellStyle name="%20 - Vurgu4 3 3" xfId="70"/>
    <cellStyle name="%20 - Vurgu4 4" xfId="71"/>
    <cellStyle name="%20 - Vurgu4 4 2" xfId="72"/>
    <cellStyle name="%20 - Vurgu4 4 3" xfId="73"/>
    <cellStyle name="%20 - Vurgu4 5" xfId="63"/>
    <cellStyle name="%20 - Vurgu4 6" xfId="847"/>
    <cellStyle name="%20 - Vurgu4 7" xfId="862"/>
    <cellStyle name="%20 - Vurgu4 8" xfId="870"/>
    <cellStyle name="%20 - Vurgu4 9" xfId="888"/>
    <cellStyle name="%20 - Vurgu5 10" xfId="893"/>
    <cellStyle name="%20 - Vurgu5 2" xfId="75"/>
    <cellStyle name="%20 - Vurgu5 2 2" xfId="76"/>
    <cellStyle name="%20 - Vurgu5 2 3" xfId="77"/>
    <cellStyle name="%20 - Vurgu5 2_25.İL-EMOD-Öncelikli Yaşam" xfId="78"/>
    <cellStyle name="%20 - Vurgu5 3" xfId="79"/>
    <cellStyle name="%20 - Vurgu5 3 2" xfId="80"/>
    <cellStyle name="%20 - Vurgu5 3 3" xfId="81"/>
    <cellStyle name="%20 - Vurgu5 4" xfId="82"/>
    <cellStyle name="%20 - Vurgu5 4 2" xfId="83"/>
    <cellStyle name="%20 - Vurgu5 4 3" xfId="84"/>
    <cellStyle name="%20 - Vurgu5 5" xfId="74"/>
    <cellStyle name="%20 - Vurgu5 6" xfId="848"/>
    <cellStyle name="%20 - Vurgu5 7" xfId="861"/>
    <cellStyle name="%20 - Vurgu5 8" xfId="876"/>
    <cellStyle name="%20 - Vurgu5 9" xfId="886"/>
    <cellStyle name="%20 - Vurgu6 10" xfId="894"/>
    <cellStyle name="%20 - Vurgu6 2" xfId="86"/>
    <cellStyle name="%20 - Vurgu6 2 2" xfId="87"/>
    <cellStyle name="%20 - Vurgu6 2 3" xfId="88"/>
    <cellStyle name="%20 - Vurgu6 2_25.İL-EMOD-Öncelikli Yaşam" xfId="89"/>
    <cellStyle name="%20 - Vurgu6 3" xfId="90"/>
    <cellStyle name="%20 - Vurgu6 3 2" xfId="91"/>
    <cellStyle name="%20 - Vurgu6 3 3" xfId="92"/>
    <cellStyle name="%20 - Vurgu6 4" xfId="93"/>
    <cellStyle name="%20 - Vurgu6 4 2" xfId="94"/>
    <cellStyle name="%20 - Vurgu6 4 3" xfId="95"/>
    <cellStyle name="%20 - Vurgu6 5" xfId="85"/>
    <cellStyle name="%20 - Vurgu6 6" xfId="849"/>
    <cellStyle name="%20 - Vurgu6 7" xfId="860"/>
    <cellStyle name="%20 - Vurgu6 8" xfId="866"/>
    <cellStyle name="%20 - Vurgu6 9" xfId="882"/>
    <cellStyle name="%40 - Vurgu1 10" xfId="895"/>
    <cellStyle name="%40 - Vurgu1 2" xfId="97"/>
    <cellStyle name="%40 - Vurgu1 2 2" xfId="98"/>
    <cellStyle name="%40 - Vurgu1 2 3" xfId="99"/>
    <cellStyle name="%40 - Vurgu1 2_25.İL-EMOD-Öncelikli Yaşam" xfId="100"/>
    <cellStyle name="%40 - Vurgu1 3" xfId="101"/>
    <cellStyle name="%40 - Vurgu1 3 2" xfId="102"/>
    <cellStyle name="%40 - Vurgu1 3 3" xfId="103"/>
    <cellStyle name="%40 - Vurgu1 4" xfId="104"/>
    <cellStyle name="%40 - Vurgu1 4 2" xfId="105"/>
    <cellStyle name="%40 - Vurgu1 4 3" xfId="106"/>
    <cellStyle name="%40 - Vurgu1 5" xfId="96"/>
    <cellStyle name="%40 - Vurgu1 6" xfId="850"/>
    <cellStyle name="%40 - Vurgu1 7" xfId="859"/>
    <cellStyle name="%40 - Vurgu1 8" xfId="867"/>
    <cellStyle name="%40 - Vurgu1 9" xfId="890"/>
    <cellStyle name="%40 - Vurgu2" xfId="22" builtinId="35" customBuiltin="1"/>
    <cellStyle name="%40 - Vurgu2 2" xfId="107"/>
    <cellStyle name="%40 - Vurgu2 2 2" xfId="108"/>
    <cellStyle name="%40 - Vurgu2 2 3" xfId="109"/>
    <cellStyle name="%40 - Vurgu2 2_25.İL-EMOD-Öncelikli Yaşam" xfId="110"/>
    <cellStyle name="%40 - Vurgu2 3" xfId="111"/>
    <cellStyle name="%40 - Vurgu2 3 2" xfId="112"/>
    <cellStyle name="%40 - Vurgu2 3 3" xfId="113"/>
    <cellStyle name="%40 - Vurgu2 4" xfId="114"/>
    <cellStyle name="%40 - Vurgu2 4 2" xfId="115"/>
    <cellStyle name="%40 - Vurgu2 4 3" xfId="116"/>
    <cellStyle name="%40 - Vurgu3 10" xfId="896"/>
    <cellStyle name="%40 - Vurgu3 2" xfId="118"/>
    <cellStyle name="%40 - Vurgu3 2 2" xfId="119"/>
    <cellStyle name="%40 - Vurgu3 2 3" xfId="120"/>
    <cellStyle name="%40 - Vurgu3 2_25.İL-EMOD-Öncelikli Yaşam" xfId="121"/>
    <cellStyle name="%40 - Vurgu3 3" xfId="122"/>
    <cellStyle name="%40 - Vurgu3 3 2" xfId="123"/>
    <cellStyle name="%40 - Vurgu3 3 3" xfId="124"/>
    <cellStyle name="%40 - Vurgu3 4" xfId="125"/>
    <cellStyle name="%40 - Vurgu3 4 2" xfId="126"/>
    <cellStyle name="%40 - Vurgu3 4 3" xfId="127"/>
    <cellStyle name="%40 - Vurgu3 5" xfId="117"/>
    <cellStyle name="%40 - Vurgu3 6" xfId="851"/>
    <cellStyle name="%40 - Vurgu3 7" xfId="858"/>
    <cellStyle name="%40 - Vurgu3 8" xfId="873"/>
    <cellStyle name="%40 - Vurgu3 9" xfId="881"/>
    <cellStyle name="%40 - Vurgu4 10" xfId="897"/>
    <cellStyle name="%40 - Vurgu4 2" xfId="129"/>
    <cellStyle name="%40 - Vurgu4 2 2" xfId="130"/>
    <cellStyle name="%40 - Vurgu4 2 3" xfId="131"/>
    <cellStyle name="%40 - Vurgu4 2_25.İL-EMOD-Öncelikli Yaşam" xfId="132"/>
    <cellStyle name="%40 - Vurgu4 3" xfId="133"/>
    <cellStyle name="%40 - Vurgu4 3 2" xfId="134"/>
    <cellStyle name="%40 - Vurgu4 3 3" xfId="135"/>
    <cellStyle name="%40 - Vurgu4 4" xfId="136"/>
    <cellStyle name="%40 - Vurgu4 4 2" xfId="137"/>
    <cellStyle name="%40 - Vurgu4 4 3" xfId="138"/>
    <cellStyle name="%40 - Vurgu4 5" xfId="128"/>
    <cellStyle name="%40 - Vurgu4 6" xfId="852"/>
    <cellStyle name="%40 - Vurgu4 7" xfId="857"/>
    <cellStyle name="%40 - Vurgu4 8" xfId="872"/>
    <cellStyle name="%40 - Vurgu4 9" xfId="878"/>
    <cellStyle name="%40 - Vurgu5 10" xfId="898"/>
    <cellStyle name="%40 - Vurgu5 2" xfId="140"/>
    <cellStyle name="%40 - Vurgu5 2 2" xfId="141"/>
    <cellStyle name="%40 - Vurgu5 2 3" xfId="142"/>
    <cellStyle name="%40 - Vurgu5 2_25.İL-EMOD-Öncelikli Yaşam" xfId="143"/>
    <cellStyle name="%40 - Vurgu5 3" xfId="144"/>
    <cellStyle name="%40 - Vurgu5 3 2" xfId="145"/>
    <cellStyle name="%40 - Vurgu5 3 3" xfId="146"/>
    <cellStyle name="%40 - Vurgu5 4" xfId="147"/>
    <cellStyle name="%40 - Vurgu5 4 2" xfId="148"/>
    <cellStyle name="%40 - Vurgu5 4 3" xfId="149"/>
    <cellStyle name="%40 - Vurgu5 5" xfId="139"/>
    <cellStyle name="%40 - Vurgu5 6" xfId="853"/>
    <cellStyle name="%40 - Vurgu5 7" xfId="856"/>
    <cellStyle name="%40 - Vurgu5 8" xfId="871"/>
    <cellStyle name="%40 - Vurgu5 9" xfId="885"/>
    <cellStyle name="%40 - Vurgu6 10" xfId="899"/>
    <cellStyle name="%40 - Vurgu6 2" xfId="151"/>
    <cellStyle name="%40 - Vurgu6 2 2" xfId="152"/>
    <cellStyle name="%40 - Vurgu6 2 3" xfId="153"/>
    <cellStyle name="%40 - Vurgu6 2_25.İL-EMOD-Öncelikli Yaşam" xfId="154"/>
    <cellStyle name="%40 - Vurgu6 3" xfId="155"/>
    <cellStyle name="%40 - Vurgu6 3 2" xfId="156"/>
    <cellStyle name="%40 - Vurgu6 3 3" xfId="157"/>
    <cellStyle name="%40 - Vurgu6 4" xfId="158"/>
    <cellStyle name="%40 - Vurgu6 4 2" xfId="159"/>
    <cellStyle name="%40 - Vurgu6 4 3" xfId="160"/>
    <cellStyle name="%40 - Vurgu6 5" xfId="150"/>
    <cellStyle name="%40 - Vurgu6 6" xfId="854"/>
    <cellStyle name="%40 - Vurgu6 7" xfId="855"/>
    <cellStyle name="%40 - Vurgu6 8" xfId="869"/>
    <cellStyle name="%40 - Vurgu6 9" xfId="884"/>
    <cellStyle name="%60 - Vurgu1 2" xfId="162"/>
    <cellStyle name="%60 - Vurgu1 3" xfId="163"/>
    <cellStyle name="%60 - Vurgu1 4" xfId="164"/>
    <cellStyle name="%60 - Vurgu1 5" xfId="161"/>
    <cellStyle name="%60 - Vurgu2" xfId="23" builtinId="36" customBuiltin="1"/>
    <cellStyle name="%60 - Vurgu2 2" xfId="166"/>
    <cellStyle name="%60 - Vurgu2 3" xfId="167"/>
    <cellStyle name="%60 - Vurgu2 4" xfId="168"/>
    <cellStyle name="%60 - Vurgu3 2" xfId="170"/>
    <cellStyle name="%60 - Vurgu3 3" xfId="171"/>
    <cellStyle name="%60 - Vurgu3 4" xfId="172"/>
    <cellStyle name="%60 - Vurgu3 5" xfId="169"/>
    <cellStyle name="%60 - Vurgu4 2" xfId="174"/>
    <cellStyle name="%60 - Vurgu4 3" xfId="175"/>
    <cellStyle name="%60 - Vurgu4 4" xfId="176"/>
    <cellStyle name="%60 - Vurgu4 5" xfId="173"/>
    <cellStyle name="%60 - Vurgu5" xfId="26" builtinId="48" customBuiltin="1"/>
    <cellStyle name="%60 - Vurgu5 2" xfId="177"/>
    <cellStyle name="%60 - Vurgu5 3" xfId="178"/>
    <cellStyle name="%60 - Vurgu5 4" xfId="179"/>
    <cellStyle name="%60 - Vurgu6 2" xfId="181"/>
    <cellStyle name="%60 - Vurgu6 3" xfId="182"/>
    <cellStyle name="%60 - Vurgu6 4" xfId="183"/>
    <cellStyle name="%60 - Vurgu6 5" xfId="180"/>
    <cellStyle name="Açıklama Metni" xfId="20" builtinId="53" customBuiltin="1"/>
    <cellStyle name="Açıklama Metni 2" xfId="184"/>
    <cellStyle name="Açıklama Metni 3" xfId="185"/>
    <cellStyle name="Açıklama Metni 4" xfId="186"/>
    <cellStyle name="Ana Başlık 2" xfId="188"/>
    <cellStyle name="Ana Başlık 3" xfId="189"/>
    <cellStyle name="Ana Başlık 4" xfId="190"/>
    <cellStyle name="Ana Başlık 5" xfId="187"/>
    <cellStyle name="Bağlı Hücre" xfId="17" builtinId="24" customBuiltin="1"/>
    <cellStyle name="Bağlı Hücre 2" xfId="191"/>
    <cellStyle name="Bağlı Hücre 3" xfId="192"/>
    <cellStyle name="Bağlı Hücre 4" xfId="193"/>
    <cellStyle name="Başlık 1 2" xfId="195"/>
    <cellStyle name="Başlık 1 3" xfId="196"/>
    <cellStyle name="Başlık 1 4" xfId="197"/>
    <cellStyle name="Başlık 1 5" xfId="194"/>
    <cellStyle name="Başlık 2 2" xfId="199"/>
    <cellStyle name="Başlık 2 3" xfId="200"/>
    <cellStyle name="Başlık 2 4" xfId="201"/>
    <cellStyle name="Başlık 2 5" xfId="198"/>
    <cellStyle name="Başlık 3 2" xfId="203"/>
    <cellStyle name="Başlık 3 3" xfId="204"/>
    <cellStyle name="Başlık 3 4" xfId="205"/>
    <cellStyle name="Başlık 3 5" xfId="202"/>
    <cellStyle name="Başlık 4 2" xfId="207"/>
    <cellStyle name="Başlık 4 3" xfId="208"/>
    <cellStyle name="Başlık 4 4" xfId="209"/>
    <cellStyle name="Başlık 4 5" xfId="206"/>
    <cellStyle name="Binlik Ayracı 2" xfId="1"/>
    <cellStyle name="Binlik Ayracı 3" xfId="12"/>
    <cellStyle name="Binlik Ayracı 4" xfId="11"/>
    <cellStyle name="Comma 2" xfId="210"/>
    <cellStyle name="Comma 2 2" xfId="211"/>
    <cellStyle name="Çıkış 2" xfId="213"/>
    <cellStyle name="Çıkış 3" xfId="214"/>
    <cellStyle name="Çıkış 4" xfId="215"/>
    <cellStyle name="Çıkış 5" xfId="212"/>
    <cellStyle name="Giriş 2" xfId="217"/>
    <cellStyle name="Giriş 3" xfId="218"/>
    <cellStyle name="Giriş 4" xfId="219"/>
    <cellStyle name="Giriş 5" xfId="216"/>
    <cellStyle name="Hesaplama 2" xfId="221"/>
    <cellStyle name="Hesaplama 3" xfId="222"/>
    <cellStyle name="Hesaplama 4" xfId="223"/>
    <cellStyle name="Hesaplama 5" xfId="220"/>
    <cellStyle name="Hyperlink" xfId="2"/>
    <cellStyle name="İşaretli Hücre" xfId="18" builtinId="23" customBuiltin="1"/>
    <cellStyle name="İşaretli Hücre 2" xfId="224"/>
    <cellStyle name="İşaretli Hücre 3" xfId="225"/>
    <cellStyle name="İşaretli Hücre 4" xfId="226"/>
    <cellStyle name="İyi" xfId="14" builtinId="26" customBuiltin="1"/>
    <cellStyle name="İyi 2" xfId="227"/>
    <cellStyle name="İyi 3" xfId="228"/>
    <cellStyle name="İyi 4" xfId="229"/>
    <cellStyle name="İzlenen Köprü 2" xfId="230"/>
    <cellStyle name="Köprü 2" xfId="231"/>
    <cellStyle name="Köprü 3" xfId="232"/>
    <cellStyle name="Kötü" xfId="15" builtinId="27" customBuiltin="1"/>
    <cellStyle name="Kötü 2" xfId="233"/>
    <cellStyle name="Kötü 3" xfId="234"/>
    <cellStyle name="Kötü 4" xfId="235"/>
    <cellStyle name="Normal" xfId="0" builtinId="0"/>
    <cellStyle name="Normal 10" xfId="236"/>
    <cellStyle name="Normal 10 2" xfId="237"/>
    <cellStyle name="Normal 100" xfId="238"/>
    <cellStyle name="Normal 101" xfId="239"/>
    <cellStyle name="Normal 102" xfId="240"/>
    <cellStyle name="Normal 103" xfId="241"/>
    <cellStyle name="Normal 104" xfId="13"/>
    <cellStyle name="Normal 105" xfId="242"/>
    <cellStyle name="Normal 105 2" xfId="243"/>
    <cellStyle name="Normal 106" xfId="244"/>
    <cellStyle name="Normal 107" xfId="245"/>
    <cellStyle name="Normal 108" xfId="246"/>
    <cellStyle name="Normal 109" xfId="247"/>
    <cellStyle name="Normal 109 2" xfId="906"/>
    <cellStyle name="Normal 11" xfId="248"/>
    <cellStyle name="Normal 11 10" xfId="249"/>
    <cellStyle name="Normal 11 11" xfId="250"/>
    <cellStyle name="Normal 11 12" xfId="251"/>
    <cellStyle name="Normal 11 2" xfId="252"/>
    <cellStyle name="Normal 11 2 2" xfId="253"/>
    <cellStyle name="Normal 11 2 3" xfId="254"/>
    <cellStyle name="Normal 11 3" xfId="255"/>
    <cellStyle name="Normal 11 3 2" xfId="256"/>
    <cellStyle name="Normal 11 3 3" xfId="257"/>
    <cellStyle name="Normal 11 4" xfId="258"/>
    <cellStyle name="Normal 11 4 2" xfId="259"/>
    <cellStyle name="Normal 11 4 3" xfId="260"/>
    <cellStyle name="Normal 11 5" xfId="261"/>
    <cellStyle name="Normal 11 5 2" xfId="262"/>
    <cellStyle name="Normal 11 5 3" xfId="263"/>
    <cellStyle name="Normal 11 6" xfId="264"/>
    <cellStyle name="Normal 11 6 2" xfId="265"/>
    <cellStyle name="Normal 11 6 3" xfId="266"/>
    <cellStyle name="Normal 11 7" xfId="267"/>
    <cellStyle name="Normal 11 7 2" xfId="268"/>
    <cellStyle name="Normal 11 7 3" xfId="269"/>
    <cellStyle name="Normal 11 8" xfId="270"/>
    <cellStyle name="Normal 11 8 2" xfId="271"/>
    <cellStyle name="Normal 11 8 3" xfId="272"/>
    <cellStyle name="Normal 11 9" xfId="273"/>
    <cellStyle name="Normal 110" xfId="43"/>
    <cellStyle name="Normal 110 2" xfId="874"/>
    <cellStyle name="Normal 110 3" xfId="901"/>
    <cellStyle name="Normal 111" xfId="880"/>
    <cellStyle name="Normal 111 2" xfId="891"/>
    <cellStyle name="Normal 112" xfId="905"/>
    <cellStyle name="Normal 113" xfId="907"/>
    <cellStyle name="Normal 12" xfId="274"/>
    <cellStyle name="Normal 12 2" xfId="275"/>
    <cellStyle name="Normal 12 2 2" xfId="276"/>
    <cellStyle name="Normal 12 2 3" xfId="277"/>
    <cellStyle name="Normal 12 3" xfId="278"/>
    <cellStyle name="Normal 12 4" xfId="279"/>
    <cellStyle name="Normal 13" xfId="280"/>
    <cellStyle name="Normal 13 2" xfId="281"/>
    <cellStyle name="Normal 13 2 2" xfId="282"/>
    <cellStyle name="Normal 13 2 3" xfId="283"/>
    <cellStyle name="Normal 13 3" xfId="284"/>
    <cellStyle name="Normal 13 4" xfId="285"/>
    <cellStyle name="Normal 14" xfId="286"/>
    <cellStyle name="Normal 14 2" xfId="287"/>
    <cellStyle name="Normal 14 2 2" xfId="288"/>
    <cellStyle name="Normal 14 2 3" xfId="289"/>
    <cellStyle name="Normal 14 3" xfId="290"/>
    <cellStyle name="Normal 15" xfId="291"/>
    <cellStyle name="Normal 15 2" xfId="292"/>
    <cellStyle name="Normal 16" xfId="293"/>
    <cellStyle name="Normal 16 2" xfId="294"/>
    <cellStyle name="Normal 16 2 2" xfId="295"/>
    <cellStyle name="Normal 16 2 3" xfId="296"/>
    <cellStyle name="Normal 16 3" xfId="297"/>
    <cellStyle name="Normal 17" xfId="298"/>
    <cellStyle name="Normal 17 2" xfId="299"/>
    <cellStyle name="Normal 17 2 2" xfId="300"/>
    <cellStyle name="Normal 17 2 3" xfId="301"/>
    <cellStyle name="Normal 17 3" xfId="302"/>
    <cellStyle name="Normal 18" xfId="303"/>
    <cellStyle name="Normal 18 2" xfId="304"/>
    <cellStyle name="Normal 18 3" xfId="305"/>
    <cellStyle name="Normal 18 4" xfId="306"/>
    <cellStyle name="Normal 19" xfId="307"/>
    <cellStyle name="Normal 19 2" xfId="308"/>
    <cellStyle name="Normal 19 3" xfId="309"/>
    <cellStyle name="Normal 19 4" xfId="310"/>
    <cellStyle name="Normal 2" xfId="3"/>
    <cellStyle name="Normal 2 10" xfId="311"/>
    <cellStyle name="Normal 2 10 2" xfId="312"/>
    <cellStyle name="Normal 2 10 3" xfId="313"/>
    <cellStyle name="Normal 2 11" xfId="314"/>
    <cellStyle name="Normal 2 12" xfId="315"/>
    <cellStyle name="Normal 2 13" xfId="316"/>
    <cellStyle name="Normal 2 14" xfId="317"/>
    <cellStyle name="Normal 2 15" xfId="318"/>
    <cellStyle name="Normal 2 16" xfId="319"/>
    <cellStyle name="Normal 2 17" xfId="320"/>
    <cellStyle name="Normal 2 18" xfId="321"/>
    <cellStyle name="Normal 2 19" xfId="322"/>
    <cellStyle name="Normal 2 2" xfId="323"/>
    <cellStyle name="Normal 2 2 2" xfId="324"/>
    <cellStyle name="Normal 2 2 3" xfId="325"/>
    <cellStyle name="Normal 2 2 4" xfId="326"/>
    <cellStyle name="Normal 2 3" xfId="327"/>
    <cellStyle name="Normal 2 3 2" xfId="328"/>
    <cellStyle name="Normal 2 3 2 2" xfId="329"/>
    <cellStyle name="Normal 2 3 3" xfId="330"/>
    <cellStyle name="Normal 2 4" xfId="331"/>
    <cellStyle name="Normal 2 4 10" xfId="332"/>
    <cellStyle name="Normal 2 4 11" xfId="333"/>
    <cellStyle name="Normal 2 4 12" xfId="334"/>
    <cellStyle name="Normal 2 4 2" xfId="335"/>
    <cellStyle name="Normal 2 4 2 2" xfId="336"/>
    <cellStyle name="Normal 2 4 2 3" xfId="337"/>
    <cellStyle name="Normal 2 4 2 4" xfId="338"/>
    <cellStyle name="Normal 2 4 2 5" xfId="339"/>
    <cellStyle name="Normal 2 4 3" xfId="340"/>
    <cellStyle name="Normal 2 4 3 2" xfId="341"/>
    <cellStyle name="Normal 2 4 3 3" xfId="342"/>
    <cellStyle name="Normal 2 4 4" xfId="343"/>
    <cellStyle name="Normal 2 4 4 2" xfId="344"/>
    <cellStyle name="Normal 2 4 4 3" xfId="345"/>
    <cellStyle name="Normal 2 4 5" xfId="346"/>
    <cellStyle name="Normal 2 4 5 2" xfId="347"/>
    <cellStyle name="Normal 2 4 5 3" xfId="348"/>
    <cellStyle name="Normal 2 4 6" xfId="349"/>
    <cellStyle name="Normal 2 4 6 2" xfId="350"/>
    <cellStyle name="Normal 2 4 6 3" xfId="351"/>
    <cellStyle name="Normal 2 4 7" xfId="352"/>
    <cellStyle name="Normal 2 4 7 2" xfId="353"/>
    <cellStyle name="Normal 2 4 7 3" xfId="354"/>
    <cellStyle name="Normal 2 4 8" xfId="355"/>
    <cellStyle name="Normal 2 4 8 2" xfId="356"/>
    <cellStyle name="Normal 2 4 8 3" xfId="357"/>
    <cellStyle name="Normal 2 4 9" xfId="358"/>
    <cellStyle name="Normal 2 5" xfId="359"/>
    <cellStyle name="Normal 2 5 2" xfId="360"/>
    <cellStyle name="Normal 2 5 2 2" xfId="361"/>
    <cellStyle name="Normal 2 5 3" xfId="362"/>
    <cellStyle name="Normal 2 6" xfId="363"/>
    <cellStyle name="Normal 2 6 2" xfId="364"/>
    <cellStyle name="Normal 2 6 2 2" xfId="365"/>
    <cellStyle name="Normal 2 6 3" xfId="366"/>
    <cellStyle name="Normal 2 7" xfId="367"/>
    <cellStyle name="Normal 2 7 2" xfId="368"/>
    <cellStyle name="Normal 2 7 3" xfId="369"/>
    <cellStyle name="Normal 2 8" xfId="370"/>
    <cellStyle name="Normal 2 8 2" xfId="371"/>
    <cellStyle name="Normal 2 8 3" xfId="372"/>
    <cellStyle name="Normal 2 9" xfId="373"/>
    <cellStyle name="Normal 2 9 2" xfId="374"/>
    <cellStyle name="Normal 2 9 3" xfId="375"/>
    <cellStyle name="Normal 20" xfId="376"/>
    <cellStyle name="Normal 20 2" xfId="377"/>
    <cellStyle name="Normal 20 3" xfId="378"/>
    <cellStyle name="Normal 20 4" xfId="379"/>
    <cellStyle name="Normal 21" xfId="380"/>
    <cellStyle name="Normal 21 2" xfId="381"/>
    <cellStyle name="Normal 21 3" xfId="382"/>
    <cellStyle name="Normal 21 4" xfId="383"/>
    <cellStyle name="Normal 22" xfId="384"/>
    <cellStyle name="Normal 22 2" xfId="385"/>
    <cellStyle name="Normal 22 3" xfId="386"/>
    <cellStyle name="Normal 22 4" xfId="387"/>
    <cellStyle name="Normal 23" xfId="388"/>
    <cellStyle name="Normal 23 2" xfId="389"/>
    <cellStyle name="Normal 23 3" xfId="390"/>
    <cellStyle name="Normal 23 4" xfId="391"/>
    <cellStyle name="Normal 24" xfId="392"/>
    <cellStyle name="Normal 24 2" xfId="393"/>
    <cellStyle name="Normal 24 2 2" xfId="394"/>
    <cellStyle name="Normal 24 3" xfId="395"/>
    <cellStyle name="Normal 24 3 2" xfId="396"/>
    <cellStyle name="Normal 24 4" xfId="397"/>
    <cellStyle name="Normal 24 5" xfId="398"/>
    <cellStyle name="Normal 24 6" xfId="399"/>
    <cellStyle name="Normal 25" xfId="400"/>
    <cellStyle name="Normal 25 2" xfId="401"/>
    <cellStyle name="Normal 25 2 2" xfId="402"/>
    <cellStyle name="Normal 25 2 3" xfId="403"/>
    <cellStyle name="Normal 25 2 4" xfId="404"/>
    <cellStyle name="Normal 25 3" xfId="405"/>
    <cellStyle name="Normal 25 4" xfId="406"/>
    <cellStyle name="Normal 25 5" xfId="407"/>
    <cellStyle name="Normal 25 6" xfId="408"/>
    <cellStyle name="Normal 26" xfId="409"/>
    <cellStyle name="Normal 26 2" xfId="410"/>
    <cellStyle name="Normal 26 2 2" xfId="411"/>
    <cellStyle name="Normal 26 2 3" xfId="412"/>
    <cellStyle name="Normal 26 3" xfId="413"/>
    <cellStyle name="Normal 27" xfId="414"/>
    <cellStyle name="Normal 27 2" xfId="415"/>
    <cellStyle name="Normal 27 2 2" xfId="416"/>
    <cellStyle name="Normal 27 2 3" xfId="417"/>
    <cellStyle name="Normal 27 3" xfId="418"/>
    <cellStyle name="Normal 28" xfId="419"/>
    <cellStyle name="Normal 28 2" xfId="420"/>
    <cellStyle name="Normal 28 2 2" xfId="421"/>
    <cellStyle name="Normal 28 2 3" xfId="422"/>
    <cellStyle name="Normal 28 3" xfId="423"/>
    <cellStyle name="Normal 29" xfId="424"/>
    <cellStyle name="Normal 29 2" xfId="425"/>
    <cellStyle name="Normal 29 2 2" xfId="426"/>
    <cellStyle name="Normal 29 2 3" xfId="427"/>
    <cellStyle name="Normal 29 2 4" xfId="428"/>
    <cellStyle name="Normal 29 3" xfId="429"/>
    <cellStyle name="Normal 29 4" xfId="430"/>
    <cellStyle name="Normal 29 5" xfId="431"/>
    <cellStyle name="Normal 3" xfId="4"/>
    <cellStyle name="Normal 3 2" xfId="433"/>
    <cellStyle name="Normal 3 2 2" xfId="434"/>
    <cellStyle name="Normal 3 2 3" xfId="435"/>
    <cellStyle name="Normal 3 3" xfId="436"/>
    <cellStyle name="Normal 3 3 2" xfId="437"/>
    <cellStyle name="Normal 3 3 3" xfId="438"/>
    <cellStyle name="Normal 3 4" xfId="439"/>
    <cellStyle name="Normal 3 4 2" xfId="440"/>
    <cellStyle name="Normal 3 4 3" xfId="441"/>
    <cellStyle name="Normal 3 5" xfId="442"/>
    <cellStyle name="Normal 3 5 2" xfId="443"/>
    <cellStyle name="Normal 3 5 3" xfId="444"/>
    <cellStyle name="Normal 3 6" xfId="445"/>
    <cellStyle name="Normal 3 7" xfId="446"/>
    <cellStyle name="Normal 3 8" xfId="432"/>
    <cellStyle name="Normal 30" xfId="447"/>
    <cellStyle name="Normal 30 2" xfId="448"/>
    <cellStyle name="Normal 30 3" xfId="449"/>
    <cellStyle name="Normal 30 4" xfId="450"/>
    <cellStyle name="Normal 31" xfId="451"/>
    <cellStyle name="Normal 31 2" xfId="452"/>
    <cellStyle name="Normal 31 3" xfId="453"/>
    <cellStyle name="Normal 31 4" xfId="454"/>
    <cellStyle name="Normal 32" xfId="455"/>
    <cellStyle name="Normal 32 2" xfId="456"/>
    <cellStyle name="Normal 32 3" xfId="457"/>
    <cellStyle name="Normal 32 4" xfId="458"/>
    <cellStyle name="Normal 33" xfId="459"/>
    <cellStyle name="Normal 33 2" xfId="460"/>
    <cellStyle name="Normal 33 3" xfId="461"/>
    <cellStyle name="Normal 33 4" xfId="462"/>
    <cellStyle name="Normal 34" xfId="463"/>
    <cellStyle name="Normal 34 2" xfId="464"/>
    <cellStyle name="Normal 34 3" xfId="465"/>
    <cellStyle name="Normal 34 4" xfId="466"/>
    <cellStyle name="Normal 35" xfId="467"/>
    <cellStyle name="Normal 35 2" xfId="468"/>
    <cellStyle name="Normal 35 3" xfId="469"/>
    <cellStyle name="Normal 35 4" xfId="470"/>
    <cellStyle name="Normal 36" xfId="471"/>
    <cellStyle name="Normal 36 2" xfId="472"/>
    <cellStyle name="Normal 36 3" xfId="473"/>
    <cellStyle name="Normal 36 4" xfId="474"/>
    <cellStyle name="Normal 37" xfId="475"/>
    <cellStyle name="Normal 37 2" xfId="476"/>
    <cellStyle name="Normal 37 3" xfId="477"/>
    <cellStyle name="Normal 37 4" xfId="478"/>
    <cellStyle name="Normal 38" xfId="479"/>
    <cellStyle name="Normal 38 2" xfId="480"/>
    <cellStyle name="Normal 38 3" xfId="481"/>
    <cellStyle name="Normal 39" xfId="482"/>
    <cellStyle name="Normal 39 2" xfId="483"/>
    <cellStyle name="Normal 39 3" xfId="484"/>
    <cellStyle name="Normal 4" xfId="485"/>
    <cellStyle name="Normal 4 2" xfId="486"/>
    <cellStyle name="Normal 4 2 2" xfId="5"/>
    <cellStyle name="Normal 4 2 2 2" xfId="6"/>
    <cellStyle name="Normal 4 2_25.İL-EMOD-Öncelikli Yaşam" xfId="487"/>
    <cellStyle name="Normal 4 3" xfId="488"/>
    <cellStyle name="Normal 4 3 10" xfId="489"/>
    <cellStyle name="Normal 4 3 10 2" xfId="490"/>
    <cellStyle name="Normal 4 3 10 3" xfId="491"/>
    <cellStyle name="Normal 4 3 11" xfId="492"/>
    <cellStyle name="Normal 4 3 12" xfId="493"/>
    <cellStyle name="Normal 4 3 13" xfId="494"/>
    <cellStyle name="Normal 4 3 2" xfId="495"/>
    <cellStyle name="Normal 4 3 2 10" xfId="496"/>
    <cellStyle name="Normal 4 3 2 11" xfId="497"/>
    <cellStyle name="Normal 4 3 2 2" xfId="498"/>
    <cellStyle name="Normal 4 3 2 2 2" xfId="499"/>
    <cellStyle name="Normal 4 3 2 2 3" xfId="500"/>
    <cellStyle name="Normal 4 3 2 2 4" xfId="501"/>
    <cellStyle name="Normal 4 3 2 3" xfId="502"/>
    <cellStyle name="Normal 4 3 2 3 2" xfId="503"/>
    <cellStyle name="Normal 4 3 2 3 3" xfId="504"/>
    <cellStyle name="Normal 4 3 2 4" xfId="505"/>
    <cellStyle name="Normal 4 3 2 4 2" xfId="506"/>
    <cellStyle name="Normal 4 3 2 4 3" xfId="507"/>
    <cellStyle name="Normal 4 3 2 5" xfId="508"/>
    <cellStyle name="Normal 4 3 2 5 2" xfId="509"/>
    <cellStyle name="Normal 4 3 2 5 3" xfId="510"/>
    <cellStyle name="Normal 4 3 2 6" xfId="511"/>
    <cellStyle name="Normal 4 3 2 6 2" xfId="512"/>
    <cellStyle name="Normal 4 3 2 6 3" xfId="513"/>
    <cellStyle name="Normal 4 3 2 7" xfId="514"/>
    <cellStyle name="Normal 4 3 2 7 2" xfId="515"/>
    <cellStyle name="Normal 4 3 2 7 3" xfId="516"/>
    <cellStyle name="Normal 4 3 2 8" xfId="517"/>
    <cellStyle name="Normal 4 3 2 8 2" xfId="518"/>
    <cellStyle name="Normal 4 3 2 8 3" xfId="519"/>
    <cellStyle name="Normal 4 3 2 9" xfId="520"/>
    <cellStyle name="Normal 4 3 3" xfId="521"/>
    <cellStyle name="Normal 4 3 3 2" xfId="522"/>
    <cellStyle name="Normal 4 3 3 3" xfId="523"/>
    <cellStyle name="Normal 4 3 3 4" xfId="524"/>
    <cellStyle name="Normal 4 3 4" xfId="525"/>
    <cellStyle name="Normal 4 3 4 10" xfId="526"/>
    <cellStyle name="Normal 4 3 4 11" xfId="527"/>
    <cellStyle name="Normal 4 3 4 2" xfId="528"/>
    <cellStyle name="Normal 4 3 4 2 2" xfId="529"/>
    <cellStyle name="Normal 4 3 4 2 3" xfId="530"/>
    <cellStyle name="Normal 4 3 4 2 4" xfId="531"/>
    <cellStyle name="Normal 4 3 4 3" xfId="532"/>
    <cellStyle name="Normal 4 3 4 3 2" xfId="533"/>
    <cellStyle name="Normal 4 3 4 3 3" xfId="534"/>
    <cellStyle name="Normal 4 3 4 4" xfId="535"/>
    <cellStyle name="Normal 4 3 4 4 2" xfId="536"/>
    <cellStyle name="Normal 4 3 4 4 3" xfId="537"/>
    <cellStyle name="Normal 4 3 4 5" xfId="538"/>
    <cellStyle name="Normal 4 3 4 5 2" xfId="539"/>
    <cellStyle name="Normal 4 3 4 5 3" xfId="540"/>
    <cellStyle name="Normal 4 3 4 6" xfId="541"/>
    <cellStyle name="Normal 4 3 4 6 2" xfId="542"/>
    <cellStyle name="Normal 4 3 4 6 3" xfId="543"/>
    <cellStyle name="Normal 4 3 4 7" xfId="544"/>
    <cellStyle name="Normal 4 3 4 7 2" xfId="545"/>
    <cellStyle name="Normal 4 3 4 7 3" xfId="546"/>
    <cellStyle name="Normal 4 3 4 8" xfId="547"/>
    <cellStyle name="Normal 4 3 4 8 2" xfId="548"/>
    <cellStyle name="Normal 4 3 4 8 3" xfId="549"/>
    <cellStyle name="Normal 4 3 4 9" xfId="550"/>
    <cellStyle name="Normal 4 3 5" xfId="551"/>
    <cellStyle name="Normal 4 3 5 2" xfId="552"/>
    <cellStyle name="Normal 4 3 5 3" xfId="553"/>
    <cellStyle name="Normal 4 3 5 4" xfId="554"/>
    <cellStyle name="Normal 4 3 6" xfId="555"/>
    <cellStyle name="Normal 4 3 6 2" xfId="556"/>
    <cellStyle name="Normal 4 3 6 3" xfId="557"/>
    <cellStyle name="Normal 4 3 7" xfId="558"/>
    <cellStyle name="Normal 4 3 7 2" xfId="559"/>
    <cellStyle name="Normal 4 3 7 3" xfId="560"/>
    <cellStyle name="Normal 4 3 8" xfId="561"/>
    <cellStyle name="Normal 4 3 8 2" xfId="562"/>
    <cellStyle name="Normal 4 3 8 3" xfId="563"/>
    <cellStyle name="Normal 4 3 9" xfId="564"/>
    <cellStyle name="Normal 4 3 9 2" xfId="565"/>
    <cellStyle name="Normal 4 3 9 3" xfId="566"/>
    <cellStyle name="Normal 4 4" xfId="567"/>
    <cellStyle name="Normal 4 5" xfId="568"/>
    <cellStyle name="Normal 4_25.İL-EMOD-Öncelikli Yaşam" xfId="569"/>
    <cellStyle name="Normal 40" xfId="570"/>
    <cellStyle name="Normal 40 2" xfId="571"/>
    <cellStyle name="Normal 40 3" xfId="572"/>
    <cellStyle name="Normal 41" xfId="573"/>
    <cellStyle name="Normal 41 2" xfId="574"/>
    <cellStyle name="Normal 41 3" xfId="575"/>
    <cellStyle name="Normal 42" xfId="576"/>
    <cellStyle name="Normal 42 2" xfId="577"/>
    <cellStyle name="Normal 42 3" xfId="578"/>
    <cellStyle name="Normal 43" xfId="579"/>
    <cellStyle name="Normal 43 2" xfId="580"/>
    <cellStyle name="Normal 43 3" xfId="581"/>
    <cellStyle name="Normal 44" xfId="582"/>
    <cellStyle name="Normal 44 2" xfId="583"/>
    <cellStyle name="Normal 44 3" xfId="584"/>
    <cellStyle name="Normal 45" xfId="585"/>
    <cellStyle name="Normal 45 2" xfId="586"/>
    <cellStyle name="Normal 45 3" xfId="587"/>
    <cellStyle name="Normal 46" xfId="588"/>
    <cellStyle name="Normal 46 2" xfId="589"/>
    <cellStyle name="Normal 46 3" xfId="590"/>
    <cellStyle name="Normal 47" xfId="591"/>
    <cellStyle name="Normal 47 2" xfId="592"/>
    <cellStyle name="Normal 47 3" xfId="593"/>
    <cellStyle name="Normal 48" xfId="594"/>
    <cellStyle name="Normal 48 2" xfId="595"/>
    <cellStyle name="Normal 48 3" xfId="596"/>
    <cellStyle name="Normal 49" xfId="597"/>
    <cellStyle name="Normal 49 2" xfId="598"/>
    <cellStyle name="Normal 49 3" xfId="599"/>
    <cellStyle name="Normal 5" xfId="600"/>
    <cellStyle name="Normal 5 2" xfId="601"/>
    <cellStyle name="Normal 5 3" xfId="602"/>
    <cellStyle name="Normal 5 4" xfId="603"/>
    <cellStyle name="Normal 5 5" xfId="604"/>
    <cellStyle name="Normal 5 6" xfId="605"/>
    <cellStyle name="Normal 5 7" xfId="606"/>
    <cellStyle name="Normal 50" xfId="607"/>
    <cellStyle name="Normal 50 2" xfId="608"/>
    <cellStyle name="Normal 50 3" xfId="609"/>
    <cellStyle name="Normal 51" xfId="610"/>
    <cellStyle name="Normal 51 2" xfId="611"/>
    <cellStyle name="Normal 51 3" xfId="612"/>
    <cellStyle name="Normal 52" xfId="613"/>
    <cellStyle name="Normal 52 2" xfId="614"/>
    <cellStyle name="Normal 52 3" xfId="615"/>
    <cellStyle name="Normal 53" xfId="616"/>
    <cellStyle name="Normal 53 2" xfId="617"/>
    <cellStyle name="Normal 53 3" xfId="618"/>
    <cellStyle name="Normal 54" xfId="619"/>
    <cellStyle name="Normal 54 2" xfId="620"/>
    <cellStyle name="Normal 54 3" xfId="621"/>
    <cellStyle name="Normal 55" xfId="622"/>
    <cellStyle name="Normal 55 2" xfId="623"/>
    <cellStyle name="Normal 55 3" xfId="624"/>
    <cellStyle name="Normal 56" xfId="625"/>
    <cellStyle name="Normal 56 2" xfId="626"/>
    <cellStyle name="Normal 56 3" xfId="627"/>
    <cellStyle name="Normal 57" xfId="628"/>
    <cellStyle name="Normal 57 2" xfId="629"/>
    <cellStyle name="Normal 57 3" xfId="630"/>
    <cellStyle name="Normal 58" xfId="631"/>
    <cellStyle name="Normal 58 2" xfId="632"/>
    <cellStyle name="Normal 58 3" xfId="633"/>
    <cellStyle name="Normal 59" xfId="634"/>
    <cellStyle name="Normal 59 2" xfId="635"/>
    <cellStyle name="Normal 59 3" xfId="636"/>
    <cellStyle name="Normal 6" xfId="637"/>
    <cellStyle name="Normal 6 10" xfId="638"/>
    <cellStyle name="Normal 6 11" xfId="639"/>
    <cellStyle name="Normal 6 12" xfId="640"/>
    <cellStyle name="Normal 6 2" xfId="641"/>
    <cellStyle name="Normal 6 2 2" xfId="642"/>
    <cellStyle name="Normal 6 2 3" xfId="643"/>
    <cellStyle name="Normal 6 2 4" xfId="644"/>
    <cellStyle name="Normal 6 3" xfId="645"/>
    <cellStyle name="Normal 6 3 2" xfId="646"/>
    <cellStyle name="Normal 6 3 3" xfId="647"/>
    <cellStyle name="Normal 6 3 4" xfId="648"/>
    <cellStyle name="Normal 6 4" xfId="649"/>
    <cellStyle name="Normal 6 4 2" xfId="650"/>
    <cellStyle name="Normal 6 4 3" xfId="651"/>
    <cellStyle name="Normal 6 4 4" xfId="652"/>
    <cellStyle name="Normal 6 5" xfId="653"/>
    <cellStyle name="Normal 6 5 2" xfId="654"/>
    <cellStyle name="Normal 6 5 3" xfId="655"/>
    <cellStyle name="Normal 6 6" xfId="656"/>
    <cellStyle name="Normal 6 6 2" xfId="657"/>
    <cellStyle name="Normal 6 6 2 2" xfId="658"/>
    <cellStyle name="Normal 6 6 2 3" xfId="659"/>
    <cellStyle name="Normal 6 6 3" xfId="660"/>
    <cellStyle name="Normal 6 6 4" xfId="661"/>
    <cellStyle name="Normal 6 7" xfId="662"/>
    <cellStyle name="Normal 6 7 2" xfId="663"/>
    <cellStyle name="Normal 6 7 3" xfId="664"/>
    <cellStyle name="Normal 6 8" xfId="665"/>
    <cellStyle name="Normal 6 8 2" xfId="666"/>
    <cellStyle name="Normal 6 8 3" xfId="667"/>
    <cellStyle name="Normal 6 9" xfId="668"/>
    <cellStyle name="Normal 60" xfId="669"/>
    <cellStyle name="Normal 60 2" xfId="670"/>
    <cellStyle name="Normal 60 3" xfId="671"/>
    <cellStyle name="Normal 61" xfId="672"/>
    <cellStyle name="Normal 61 2" xfId="673"/>
    <cellStyle name="Normal 61 3" xfId="674"/>
    <cellStyle name="Normal 62" xfId="675"/>
    <cellStyle name="Normal 62 2" xfId="676"/>
    <cellStyle name="Normal 62 3" xfId="677"/>
    <cellStyle name="Normal 63" xfId="678"/>
    <cellStyle name="Normal 63 2" xfId="679"/>
    <cellStyle name="Normal 63 3" xfId="680"/>
    <cellStyle name="Normal 64" xfId="681"/>
    <cellStyle name="Normal 65" xfId="682"/>
    <cellStyle name="Normal 65 2" xfId="683"/>
    <cellStyle name="Normal 65 3" xfId="684"/>
    <cellStyle name="Normal 66" xfId="685"/>
    <cellStyle name="Normal 66 2" xfId="686"/>
    <cellStyle name="Normal 66 3" xfId="687"/>
    <cellStyle name="Normal 67" xfId="688"/>
    <cellStyle name="Normal 67 2" xfId="689"/>
    <cellStyle name="Normal 67 3" xfId="690"/>
    <cellStyle name="Normal 68" xfId="691"/>
    <cellStyle name="Normal 68 2" xfId="692"/>
    <cellStyle name="Normal 68 3" xfId="693"/>
    <cellStyle name="Normal 69" xfId="694"/>
    <cellStyle name="Normal 69 2" xfId="695"/>
    <cellStyle name="Normal 69 3" xfId="696"/>
    <cellStyle name="Normal 7" xfId="697"/>
    <cellStyle name="Normal 7 2" xfId="698"/>
    <cellStyle name="Normal 70" xfId="699"/>
    <cellStyle name="Normal 70 2" xfId="700"/>
    <cellStyle name="Normal 70 3" xfId="701"/>
    <cellStyle name="Normal 71" xfId="702"/>
    <cellStyle name="Normal 71 2" xfId="703"/>
    <cellStyle name="Normal 71 3" xfId="704"/>
    <cellStyle name="Normal 72" xfId="705"/>
    <cellStyle name="Normal 72 2" xfId="706"/>
    <cellStyle name="Normal 72 3" xfId="707"/>
    <cellStyle name="Normal 73" xfId="708"/>
    <cellStyle name="Normal 73 2" xfId="709"/>
    <cellStyle name="Normal 73 3" xfId="710"/>
    <cellStyle name="Normal 74" xfId="711"/>
    <cellStyle name="Normal 74 2" xfId="712"/>
    <cellStyle name="Normal 74 3" xfId="713"/>
    <cellStyle name="Normal 75" xfId="714"/>
    <cellStyle name="Normal 75 2" xfId="715"/>
    <cellStyle name="Normal 75 3" xfId="716"/>
    <cellStyle name="Normal 76" xfId="717"/>
    <cellStyle name="Normal 76 2" xfId="718"/>
    <cellStyle name="Normal 76 3" xfId="719"/>
    <cellStyle name="Normal 77" xfId="720"/>
    <cellStyle name="Normal 77 2" xfId="721"/>
    <cellStyle name="Normal 77 3" xfId="722"/>
    <cellStyle name="Normal 78" xfId="723"/>
    <cellStyle name="Normal 78 2" xfId="724"/>
    <cellStyle name="Normal 78 3" xfId="725"/>
    <cellStyle name="Normal 79" xfId="726"/>
    <cellStyle name="Normal 79 2" xfId="727"/>
    <cellStyle name="Normal 79 3" xfId="728"/>
    <cellStyle name="Normal 8" xfId="729"/>
    <cellStyle name="Normal 8 2" xfId="730"/>
    <cellStyle name="Normal 80" xfId="731"/>
    <cellStyle name="Normal 80 2" xfId="732"/>
    <cellStyle name="Normal 80 3" xfId="733"/>
    <cellStyle name="Normal 81" xfId="734"/>
    <cellStyle name="Normal 81 2" xfId="735"/>
    <cellStyle name="Normal 81 3" xfId="736"/>
    <cellStyle name="Normal 82" xfId="737"/>
    <cellStyle name="Normal 82 2" xfId="738"/>
    <cellStyle name="Normal 82 3" xfId="739"/>
    <cellStyle name="Normal 83" xfId="740"/>
    <cellStyle name="Normal 83 2" xfId="741"/>
    <cellStyle name="Normal 83 3" xfId="742"/>
    <cellStyle name="Normal 84" xfId="743"/>
    <cellStyle name="Normal 84 2" xfId="744"/>
    <cellStyle name="Normal 84 3" xfId="745"/>
    <cellStyle name="Normal 85" xfId="746"/>
    <cellStyle name="Normal 85 2" xfId="747"/>
    <cellStyle name="Normal 85 3" xfId="748"/>
    <cellStyle name="Normal 86" xfId="749"/>
    <cellStyle name="Normal 86 2" xfId="750"/>
    <cellStyle name="Normal 86 3" xfId="751"/>
    <cellStyle name="Normal 87" xfId="752"/>
    <cellStyle name="Normal 87 2" xfId="753"/>
    <cellStyle name="Normal 87 3" xfId="754"/>
    <cellStyle name="Normal 88" xfId="755"/>
    <cellStyle name="Normal 88 2" xfId="756"/>
    <cellStyle name="Normal 88 3" xfId="757"/>
    <cellStyle name="Normal 89" xfId="758"/>
    <cellStyle name="Normal 89 2" xfId="759"/>
    <cellStyle name="Normal 89 3" xfId="760"/>
    <cellStyle name="Normal 9" xfId="761"/>
    <cellStyle name="Normal 9 2" xfId="762"/>
    <cellStyle name="Normal 9 2 2" xfId="763"/>
    <cellStyle name="Normal 9 2 3" xfId="764"/>
    <cellStyle name="Normal 9 3" xfId="765"/>
    <cellStyle name="Normal 9 4" xfId="766"/>
    <cellStyle name="Normal 90" xfId="767"/>
    <cellStyle name="Normal 90 2" xfId="768"/>
    <cellStyle name="Normal 90 3" xfId="769"/>
    <cellStyle name="Normal 91" xfId="770"/>
    <cellStyle name="Normal 91 2" xfId="771"/>
    <cellStyle name="Normal 91 3" xfId="772"/>
    <cellStyle name="Normal 92" xfId="773"/>
    <cellStyle name="Normal 92 2" xfId="774"/>
    <cellStyle name="Normal 92 3" xfId="775"/>
    <cellStyle name="Normal 93" xfId="776"/>
    <cellStyle name="Normal 93 2" xfId="777"/>
    <cellStyle name="Normal 93 3" xfId="778"/>
    <cellStyle name="Normal 94" xfId="779"/>
    <cellStyle name="Normal 94 2" xfId="780"/>
    <cellStyle name="Normal 94 3" xfId="781"/>
    <cellStyle name="Normal 95" xfId="782"/>
    <cellStyle name="Normal 95 2" xfId="783"/>
    <cellStyle name="Normal 95 3" xfId="784"/>
    <cellStyle name="Normal 96" xfId="785"/>
    <cellStyle name="Normal 96 2" xfId="786"/>
    <cellStyle name="Normal 96 3" xfId="787"/>
    <cellStyle name="Normal 97" xfId="788"/>
    <cellStyle name="Normal 97 2" xfId="789"/>
    <cellStyle name="Normal 97 3" xfId="790"/>
    <cellStyle name="Normal 98" xfId="791"/>
    <cellStyle name="Normal 98 2" xfId="792"/>
    <cellStyle name="Normal 98 3" xfId="793"/>
    <cellStyle name="Normal 99" xfId="794"/>
    <cellStyle name="Normal_Sayfa2" xfId="7"/>
    <cellStyle name="Normal_TABLO-69" xfId="8"/>
    <cellStyle name="Not 2" xfId="796"/>
    <cellStyle name="Not 3" xfId="797"/>
    <cellStyle name="Not 3 2" xfId="798"/>
    <cellStyle name="Not 3_25.İL-EMOD-Öncelikli Yaşam" xfId="799"/>
    <cellStyle name="Not 4" xfId="800"/>
    <cellStyle name="Nötr" xfId="16" builtinId="28" customBuiltin="1"/>
    <cellStyle name="Nötr 2" xfId="801"/>
    <cellStyle name="Nötr 3" xfId="802"/>
    <cellStyle name="Nötr 4" xfId="803"/>
    <cellStyle name="Stil 1" xfId="804"/>
    <cellStyle name="Toplam 2" xfId="806"/>
    <cellStyle name="Toplam 3" xfId="807"/>
    <cellStyle name="Toplam 4" xfId="808"/>
    <cellStyle name="Toplam 5" xfId="805"/>
    <cellStyle name="Uyarı Metni" xfId="19" builtinId="11" customBuiltin="1"/>
    <cellStyle name="Uyarı Metni 2" xfId="809"/>
    <cellStyle name="Uyarı Metni 3" xfId="810"/>
    <cellStyle name="Uyarı Metni 4" xfId="811"/>
    <cellStyle name="Virgül 2" xfId="813"/>
    <cellStyle name="Virgül 2 2" xfId="9"/>
    <cellStyle name="Virgül 3" xfId="814"/>
    <cellStyle name="Virgül 3 2" xfId="815"/>
    <cellStyle name="Virgül 4" xfId="816"/>
    <cellStyle name="Virgül 4 2" xfId="817"/>
    <cellStyle name="Virgül 5" xfId="818"/>
    <cellStyle name="Virgül 6" xfId="819"/>
    <cellStyle name="Virgül 7" xfId="812"/>
    <cellStyle name="Virgül 7 2" xfId="875"/>
    <cellStyle name="Virgül 8" xfId="887"/>
    <cellStyle name="Virgül 8 2" xfId="892"/>
    <cellStyle name="Virgül 9" xfId="908"/>
    <cellStyle name="Vurgu1 2" xfId="821"/>
    <cellStyle name="Vurgu1 3" xfId="822"/>
    <cellStyle name="Vurgu1 4" xfId="823"/>
    <cellStyle name="Vurgu1 5" xfId="820"/>
    <cellStyle name="Vurgu2" xfId="21" builtinId="33" customBuiltin="1"/>
    <cellStyle name="Vurgu2 2" xfId="824"/>
    <cellStyle name="Vurgu2 3" xfId="825"/>
    <cellStyle name="Vurgu2 4" xfId="826"/>
    <cellStyle name="Vurgu3" xfId="24" builtinId="37" customBuiltin="1"/>
    <cellStyle name="Vurgu3 2" xfId="827"/>
    <cellStyle name="Vurgu3 3" xfId="828"/>
    <cellStyle name="Vurgu3 4" xfId="829"/>
    <cellStyle name="Vurgu4 2" xfId="831"/>
    <cellStyle name="Vurgu4 3" xfId="832"/>
    <cellStyle name="Vurgu4 4" xfId="833"/>
    <cellStyle name="Vurgu4 5" xfId="830"/>
    <cellStyle name="Vurgu5" xfId="25" builtinId="45" customBuiltin="1"/>
    <cellStyle name="Vurgu5 2" xfId="834"/>
    <cellStyle name="Vurgu5 3" xfId="835"/>
    <cellStyle name="Vurgu5 4" xfId="836"/>
    <cellStyle name="Vurgu6" xfId="27" builtinId="49" customBuiltin="1"/>
    <cellStyle name="Vurgu6 2" xfId="837"/>
    <cellStyle name="Vurgu6 3" xfId="838"/>
    <cellStyle name="Vurgu6 4" xfId="839"/>
    <cellStyle name="Yüzde" xfId="10" builtinId="5"/>
    <cellStyle name="Yüzde 2" xfId="840"/>
    <cellStyle name="Yüzde 2 2" xfId="841"/>
    <cellStyle name="Yüzde 2 3" xfId="842"/>
    <cellStyle name="Yüzde 3" xfId="843"/>
    <cellStyle name="Yüzde 4" xfId="844"/>
    <cellStyle name="Yüzde 4 2" xfId="845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tabSelected="1" zoomScale="70" zoomScaleNormal="70" workbookViewId="0">
      <selection activeCell="A93" sqref="A93"/>
    </sheetView>
  </sheetViews>
  <sheetFormatPr defaultColWidth="9.109375" defaultRowHeight="14.4"/>
  <cols>
    <col min="1" max="1" width="9.109375" style="132"/>
    <col min="2" max="2" width="16.6640625" style="132" customWidth="1"/>
    <col min="3" max="3" width="10.109375" style="132" customWidth="1"/>
    <col min="4" max="4" width="21.33203125" style="132" customWidth="1"/>
    <col min="5" max="5" width="9.33203125" style="132" customWidth="1"/>
    <col min="6" max="6" width="11.6640625" style="132" customWidth="1"/>
    <col min="7" max="7" width="8.6640625" style="132" customWidth="1"/>
    <col min="8" max="8" width="11.33203125" style="132" bestFit="1" customWidth="1"/>
    <col min="9" max="16384" width="9.109375" style="132"/>
  </cols>
  <sheetData>
    <row r="1" spans="1:8" ht="43.2">
      <c r="A1" s="144" t="s">
        <v>0</v>
      </c>
      <c r="B1" s="144" t="s">
        <v>278</v>
      </c>
      <c r="C1" s="144" t="s">
        <v>279</v>
      </c>
      <c r="D1" s="144" t="s">
        <v>280</v>
      </c>
      <c r="E1" s="144" t="s">
        <v>281</v>
      </c>
      <c r="F1" s="144" t="s">
        <v>282</v>
      </c>
      <c r="G1" s="144" t="s">
        <v>283</v>
      </c>
      <c r="H1" s="144" t="s">
        <v>284</v>
      </c>
    </row>
    <row r="2" spans="1:8">
      <c r="A2" s="145">
        <v>41275</v>
      </c>
      <c r="B2" s="133">
        <v>11818115</v>
      </c>
      <c r="C2" s="146">
        <f>(B2/$B$2)*100</f>
        <v>100</v>
      </c>
      <c r="D2" s="133">
        <v>2963719</v>
      </c>
      <c r="E2" s="146">
        <f>(D2/$D$2)*100</f>
        <v>100</v>
      </c>
      <c r="F2" s="133">
        <v>2667984</v>
      </c>
      <c r="G2" s="146">
        <f>(F2/$F$2*100)</f>
        <v>100</v>
      </c>
      <c r="H2" s="133">
        <f>B2+D2+F2</f>
        <v>17449818</v>
      </c>
    </row>
    <row r="3" spans="1:8">
      <c r="A3" s="145">
        <v>41306</v>
      </c>
      <c r="B3" s="133">
        <v>11748042</v>
      </c>
      <c r="C3" s="146">
        <f t="shared" ref="C3:C74" si="0">(B3/$B$2)*100</f>
        <v>99.40707126305675</v>
      </c>
      <c r="D3" s="133">
        <v>2969232</v>
      </c>
      <c r="E3" s="146">
        <f t="shared" ref="E3:E74" si="1">(D3/$D$2)*100</f>
        <v>100.18601628561952</v>
      </c>
      <c r="F3" s="133">
        <v>2670744</v>
      </c>
      <c r="G3" s="146">
        <f t="shared" ref="G3:G63" si="2">(F3/$F$2*100)</f>
        <v>100.10344889624525</v>
      </c>
      <c r="H3" s="133">
        <f>B3+D3+F3</f>
        <v>17388018</v>
      </c>
    </row>
    <row r="4" spans="1:8">
      <c r="A4" s="145">
        <v>41334</v>
      </c>
      <c r="B4" s="133">
        <v>12030850</v>
      </c>
      <c r="C4" s="146">
        <f t="shared" si="0"/>
        <v>101.80007556196568</v>
      </c>
      <c r="D4" s="133">
        <v>2973096</v>
      </c>
      <c r="E4" s="146">
        <f t="shared" si="1"/>
        <v>100.31639301836645</v>
      </c>
      <c r="F4" s="133">
        <v>2651342</v>
      </c>
      <c r="G4" s="146">
        <f t="shared" si="2"/>
        <v>99.376233140828433</v>
      </c>
      <c r="H4" s="133">
        <f t="shared" ref="H4:H63" si="3">B4+D4+F4</f>
        <v>17655288</v>
      </c>
    </row>
    <row r="5" spans="1:8">
      <c r="A5" s="145">
        <v>41365</v>
      </c>
      <c r="B5" s="133">
        <v>12262422</v>
      </c>
      <c r="C5" s="146">
        <f t="shared" si="0"/>
        <v>103.75954202510297</v>
      </c>
      <c r="D5" s="133">
        <v>2976760</v>
      </c>
      <c r="E5" s="146">
        <f t="shared" si="1"/>
        <v>100.44002147302089</v>
      </c>
      <c r="F5" s="133">
        <v>2649513</v>
      </c>
      <c r="G5" s="146">
        <f t="shared" si="2"/>
        <v>99.307679506323879</v>
      </c>
      <c r="H5" s="133">
        <f t="shared" si="3"/>
        <v>17888695</v>
      </c>
    </row>
    <row r="6" spans="1:8">
      <c r="A6" s="145">
        <v>41395</v>
      </c>
      <c r="B6" s="133">
        <v>12354071</v>
      </c>
      <c r="C6" s="146">
        <f t="shared" si="0"/>
        <v>104.53503794809917</v>
      </c>
      <c r="D6" s="133">
        <v>2981302</v>
      </c>
      <c r="E6" s="146">
        <f t="shared" si="1"/>
        <v>100.59327486850135</v>
      </c>
      <c r="F6" s="133">
        <v>2650756</v>
      </c>
      <c r="G6" s="146">
        <f t="shared" si="2"/>
        <v>99.354268991118388</v>
      </c>
      <c r="H6" s="133">
        <f t="shared" si="3"/>
        <v>17986129</v>
      </c>
    </row>
    <row r="7" spans="1:8">
      <c r="A7" s="145">
        <v>41426</v>
      </c>
      <c r="B7" s="133">
        <v>12561253</v>
      </c>
      <c r="C7" s="146">
        <f t="shared" si="0"/>
        <v>106.28812632132959</v>
      </c>
      <c r="D7" s="133">
        <v>2974355</v>
      </c>
      <c r="E7" s="146">
        <f t="shared" si="1"/>
        <v>100.35887342895869</v>
      </c>
      <c r="F7" s="133">
        <v>2663305</v>
      </c>
      <c r="G7" s="146">
        <f t="shared" si="2"/>
        <v>99.82462413567697</v>
      </c>
      <c r="H7" s="133">
        <f t="shared" si="3"/>
        <v>18198913</v>
      </c>
    </row>
    <row r="8" spans="1:8">
      <c r="A8" s="145">
        <v>41456</v>
      </c>
      <c r="B8" s="133">
        <v>12615267</v>
      </c>
      <c r="C8" s="146">
        <f t="shared" si="0"/>
        <v>106.74517044384828</v>
      </c>
      <c r="D8" s="133">
        <v>2970694</v>
      </c>
      <c r="E8" s="146">
        <f t="shared" si="1"/>
        <v>100.23534619847563</v>
      </c>
      <c r="F8" s="133">
        <v>2668898</v>
      </c>
      <c r="G8" s="146">
        <f t="shared" si="2"/>
        <v>100.03425807651021</v>
      </c>
      <c r="H8" s="133">
        <f t="shared" si="3"/>
        <v>18254859</v>
      </c>
    </row>
    <row r="9" spans="1:8">
      <c r="A9" s="145">
        <v>41487</v>
      </c>
      <c r="B9" s="133">
        <v>12542642</v>
      </c>
      <c r="C9" s="146">
        <f t="shared" si="0"/>
        <v>106.1306477386622</v>
      </c>
      <c r="D9" s="133">
        <v>2931681</v>
      </c>
      <c r="E9" s="146">
        <f t="shared" si="1"/>
        <v>98.91899333236384</v>
      </c>
      <c r="F9" s="133">
        <v>2663081</v>
      </c>
      <c r="G9" s="146">
        <f t="shared" si="2"/>
        <v>99.816228283228085</v>
      </c>
      <c r="H9" s="133">
        <f t="shared" si="3"/>
        <v>18137404</v>
      </c>
    </row>
    <row r="10" spans="1:8">
      <c r="A10" s="145">
        <v>41518</v>
      </c>
      <c r="B10" s="133">
        <v>12679379</v>
      </c>
      <c r="C10" s="146">
        <f t="shared" si="0"/>
        <v>107.28765966484504</v>
      </c>
      <c r="D10" s="133">
        <v>2883080</v>
      </c>
      <c r="E10" s="146">
        <f t="shared" si="1"/>
        <v>97.279128014497999</v>
      </c>
      <c r="F10" s="133">
        <v>2707070</v>
      </c>
      <c r="G10" s="146">
        <f t="shared" si="2"/>
        <v>101.46500128936304</v>
      </c>
      <c r="H10" s="133">
        <f t="shared" si="3"/>
        <v>18269529</v>
      </c>
    </row>
    <row r="11" spans="1:8">
      <c r="A11" s="145">
        <v>41548</v>
      </c>
      <c r="B11" s="133">
        <v>12412998</v>
      </c>
      <c r="C11" s="146">
        <f t="shared" si="0"/>
        <v>105.0336538441198</v>
      </c>
      <c r="D11" s="133">
        <v>2856746</v>
      </c>
      <c r="E11" s="146">
        <f t="shared" si="1"/>
        <v>96.390582238059679</v>
      </c>
      <c r="F11" s="133">
        <v>2756891</v>
      </c>
      <c r="G11" s="146">
        <f t="shared" si="2"/>
        <v>103.33236631104235</v>
      </c>
      <c r="H11" s="133">
        <f t="shared" si="3"/>
        <v>18026635</v>
      </c>
    </row>
    <row r="12" spans="1:8">
      <c r="A12" s="145">
        <v>41579</v>
      </c>
      <c r="B12" s="133">
        <v>12557625</v>
      </c>
      <c r="C12" s="146">
        <f t="shared" si="0"/>
        <v>106.25742768622577</v>
      </c>
      <c r="D12" s="133">
        <v>2800861</v>
      </c>
      <c r="E12" s="146">
        <f t="shared" si="1"/>
        <v>94.504944632065317</v>
      </c>
      <c r="F12" s="133">
        <v>2766055</v>
      </c>
      <c r="G12" s="146">
        <f t="shared" si="2"/>
        <v>103.6758466317639</v>
      </c>
      <c r="H12" s="133">
        <f t="shared" si="3"/>
        <v>18124541</v>
      </c>
    </row>
    <row r="13" spans="1:8">
      <c r="A13" s="145">
        <v>41609</v>
      </c>
      <c r="B13" s="133">
        <v>12484113</v>
      </c>
      <c r="C13" s="146">
        <f t="shared" si="0"/>
        <v>105.6353995539898</v>
      </c>
      <c r="D13" s="133">
        <v>2760917</v>
      </c>
      <c r="E13" s="146">
        <f t="shared" si="1"/>
        <v>93.157178531432976</v>
      </c>
      <c r="F13" s="133">
        <v>2823400</v>
      </c>
      <c r="G13" s="146">
        <f t="shared" si="2"/>
        <v>105.82522234016396</v>
      </c>
      <c r="H13" s="133">
        <f t="shared" si="3"/>
        <v>18068430</v>
      </c>
    </row>
    <row r="14" spans="1:8">
      <c r="A14" s="145">
        <v>41640</v>
      </c>
      <c r="B14" s="133">
        <v>12447958</v>
      </c>
      <c r="C14" s="146">
        <f t="shared" si="0"/>
        <v>105.32947090123932</v>
      </c>
      <c r="D14" s="133">
        <v>2720965</v>
      </c>
      <c r="E14" s="146">
        <f t="shared" si="1"/>
        <v>91.809142499676923</v>
      </c>
      <c r="F14" s="133">
        <v>2838873</v>
      </c>
      <c r="G14" s="146">
        <f t="shared" si="2"/>
        <v>106.40517334436788</v>
      </c>
      <c r="H14" s="133">
        <f t="shared" si="3"/>
        <v>18007796</v>
      </c>
    </row>
    <row r="15" spans="1:8">
      <c r="A15" s="145">
        <v>41671</v>
      </c>
      <c r="B15" s="133">
        <v>12486017</v>
      </c>
      <c r="C15" s="146">
        <f t="shared" si="0"/>
        <v>105.65151041430889</v>
      </c>
      <c r="D15" s="133">
        <v>2855300</v>
      </c>
      <c r="E15" s="146">
        <f t="shared" si="1"/>
        <v>96.341792187450963</v>
      </c>
      <c r="F15" s="133">
        <v>2836699</v>
      </c>
      <c r="G15" s="146">
        <f t="shared" si="2"/>
        <v>106.32368859783267</v>
      </c>
      <c r="H15" s="133">
        <f t="shared" si="3"/>
        <v>18178016</v>
      </c>
    </row>
    <row r="16" spans="1:8">
      <c r="A16" s="145">
        <v>41699</v>
      </c>
      <c r="B16" s="133">
        <v>12700185</v>
      </c>
      <c r="C16" s="146">
        <f t="shared" si="0"/>
        <v>107.4637114294454</v>
      </c>
      <c r="D16" s="133">
        <v>2871284</v>
      </c>
      <c r="E16" s="146">
        <f t="shared" si="1"/>
        <v>96.881114572602868</v>
      </c>
      <c r="F16" s="133">
        <v>2849623</v>
      </c>
      <c r="G16" s="146">
        <f t="shared" si="2"/>
        <v>106.80809929894633</v>
      </c>
      <c r="H16" s="133">
        <f t="shared" si="3"/>
        <v>18421092</v>
      </c>
    </row>
    <row r="17" spans="1:8">
      <c r="A17" s="145">
        <v>41730</v>
      </c>
      <c r="B17" s="133">
        <v>12868737</v>
      </c>
      <c r="C17" s="146">
        <f t="shared" si="0"/>
        <v>108.88992872382779</v>
      </c>
      <c r="D17" s="133">
        <v>2815090</v>
      </c>
      <c r="E17" s="146">
        <f t="shared" si="1"/>
        <v>94.985050876955611</v>
      </c>
      <c r="F17" s="133">
        <v>2844868</v>
      </c>
      <c r="G17" s="146">
        <f t="shared" si="2"/>
        <v>106.62987484182813</v>
      </c>
      <c r="H17" s="133">
        <f t="shared" si="3"/>
        <v>18528695</v>
      </c>
    </row>
    <row r="18" spans="1:8">
      <c r="A18" s="145">
        <v>41760</v>
      </c>
      <c r="B18" s="133">
        <v>13068558</v>
      </c>
      <c r="C18" s="146">
        <f t="shared" si="0"/>
        <v>110.58073136028885</v>
      </c>
      <c r="D18" s="133">
        <v>2815276</v>
      </c>
      <c r="E18" s="146">
        <f t="shared" si="1"/>
        <v>94.991326775581626</v>
      </c>
      <c r="F18" s="133">
        <v>2849314</v>
      </c>
      <c r="G18" s="146">
        <f t="shared" si="2"/>
        <v>106.79651752034496</v>
      </c>
      <c r="H18" s="133">
        <f t="shared" si="3"/>
        <v>18733148</v>
      </c>
    </row>
    <row r="19" spans="1:8">
      <c r="A19" s="145">
        <v>41791</v>
      </c>
      <c r="B19" s="133">
        <v>13351474</v>
      </c>
      <c r="C19" s="146">
        <f t="shared" si="0"/>
        <v>112.97464951051839</v>
      </c>
      <c r="D19" s="133">
        <v>2816946</v>
      </c>
      <c r="E19" s="146">
        <f t="shared" si="1"/>
        <v>95.04767489765392</v>
      </c>
      <c r="F19" s="133">
        <v>2852087</v>
      </c>
      <c r="G19" s="146">
        <f t="shared" si="2"/>
        <v>106.90045367588412</v>
      </c>
      <c r="H19" s="133">
        <f t="shared" si="3"/>
        <v>19020507</v>
      </c>
    </row>
    <row r="20" spans="1:8">
      <c r="A20" s="145">
        <v>41821</v>
      </c>
      <c r="B20" s="133">
        <v>13109755</v>
      </c>
      <c r="C20" s="146">
        <f t="shared" si="0"/>
        <v>110.92932333117422</v>
      </c>
      <c r="D20" s="133">
        <v>2875917</v>
      </c>
      <c r="E20" s="146">
        <f t="shared" si="1"/>
        <v>97.037438434615424</v>
      </c>
      <c r="F20" s="133">
        <v>2864800</v>
      </c>
      <c r="G20" s="146">
        <f t="shared" si="2"/>
        <v>107.37695578384279</v>
      </c>
      <c r="H20" s="133">
        <f t="shared" si="3"/>
        <v>18850472</v>
      </c>
    </row>
    <row r="21" spans="1:8">
      <c r="A21" s="145">
        <v>41852</v>
      </c>
      <c r="B21" s="133">
        <v>13212186</v>
      </c>
      <c r="C21" s="146">
        <f t="shared" si="0"/>
        <v>111.79605207767906</v>
      </c>
      <c r="D21" s="133">
        <v>2909657</v>
      </c>
      <c r="E21" s="146">
        <f t="shared" si="1"/>
        <v>98.175872948818693</v>
      </c>
      <c r="F21" s="133">
        <v>2859563</v>
      </c>
      <c r="G21" s="146">
        <f t="shared" si="2"/>
        <v>107.18066525136582</v>
      </c>
      <c r="H21" s="133">
        <f t="shared" si="3"/>
        <v>18981406</v>
      </c>
    </row>
    <row r="22" spans="1:8">
      <c r="A22" s="145">
        <v>41883</v>
      </c>
      <c r="B22" s="133">
        <v>13321597</v>
      </c>
      <c r="C22" s="146">
        <f t="shared" si="0"/>
        <v>112.72184269657217</v>
      </c>
      <c r="D22" s="133">
        <v>2907549</v>
      </c>
      <c r="E22" s="146">
        <f t="shared" si="1"/>
        <v>98.104746097723833</v>
      </c>
      <c r="F22" s="133">
        <v>2879940</v>
      </c>
      <c r="G22" s="146">
        <f t="shared" si="2"/>
        <v>107.94442545382581</v>
      </c>
      <c r="H22" s="133">
        <f t="shared" si="3"/>
        <v>19109086</v>
      </c>
    </row>
    <row r="23" spans="1:8">
      <c r="A23" s="145">
        <v>41913</v>
      </c>
      <c r="B23" s="133">
        <v>13211467</v>
      </c>
      <c r="C23" s="146">
        <f t="shared" si="0"/>
        <v>111.78996819712788</v>
      </c>
      <c r="D23" s="133">
        <v>2924846</v>
      </c>
      <c r="E23" s="146">
        <f t="shared" si="1"/>
        <v>98.688370928552942</v>
      </c>
      <c r="F23" s="133">
        <v>2908367</v>
      </c>
      <c r="G23" s="146">
        <f t="shared" si="2"/>
        <v>109.0099116036678</v>
      </c>
      <c r="H23" s="133">
        <f t="shared" si="3"/>
        <v>19044680</v>
      </c>
    </row>
    <row r="24" spans="1:8">
      <c r="A24" s="145">
        <v>41944</v>
      </c>
      <c r="B24" s="133">
        <v>13237370</v>
      </c>
      <c r="C24" s="146">
        <f t="shared" si="0"/>
        <v>112.00914866710978</v>
      </c>
      <c r="D24" s="133">
        <v>2868886</v>
      </c>
      <c r="E24" s="146">
        <f t="shared" si="1"/>
        <v>96.800202718273894</v>
      </c>
      <c r="F24" s="133">
        <v>2929226</v>
      </c>
      <c r="G24" s="146">
        <f t="shared" si="2"/>
        <v>109.79173788148655</v>
      </c>
      <c r="H24" s="133">
        <f t="shared" si="3"/>
        <v>19035482</v>
      </c>
    </row>
    <row r="25" spans="1:8">
      <c r="A25" s="145">
        <v>41974</v>
      </c>
      <c r="B25" s="133">
        <v>13240122</v>
      </c>
      <c r="C25" s="146">
        <f t="shared" si="0"/>
        <v>112.03243495261299</v>
      </c>
      <c r="D25" s="133">
        <v>2827633</v>
      </c>
      <c r="E25" s="146">
        <f t="shared" si="1"/>
        <v>95.40826913752619</v>
      </c>
      <c r="F25" s="133">
        <v>2910148</v>
      </c>
      <c r="G25" s="146">
        <f t="shared" si="2"/>
        <v>109.0766661269333</v>
      </c>
      <c r="H25" s="133">
        <f t="shared" si="3"/>
        <v>18977903</v>
      </c>
    </row>
    <row r="26" spans="1:8">
      <c r="A26" s="145">
        <v>42005</v>
      </c>
      <c r="B26" s="133">
        <v>13058277</v>
      </c>
      <c r="C26" s="146">
        <f t="shared" si="0"/>
        <v>110.49373779151752</v>
      </c>
      <c r="D26" s="133">
        <v>2821819</v>
      </c>
      <c r="E26" s="146">
        <f t="shared" si="1"/>
        <v>95.212096693377475</v>
      </c>
      <c r="F26" s="133">
        <v>2926680</v>
      </c>
      <c r="G26" s="146">
        <f t="shared" si="2"/>
        <v>109.69631002284872</v>
      </c>
      <c r="H26" s="133">
        <f t="shared" si="3"/>
        <v>18806776</v>
      </c>
    </row>
    <row r="27" spans="1:8">
      <c r="A27" s="145">
        <v>42036</v>
      </c>
      <c r="B27" s="133">
        <v>13019198</v>
      </c>
      <c r="C27" s="146">
        <f t="shared" si="0"/>
        <v>110.16306746041988</v>
      </c>
      <c r="D27" s="133">
        <v>2914541</v>
      </c>
      <c r="E27" s="146">
        <f t="shared" si="1"/>
        <v>98.340665899837333</v>
      </c>
      <c r="F27" s="133">
        <v>2929385</v>
      </c>
      <c r="G27" s="146">
        <f t="shared" si="2"/>
        <v>109.7976974374659</v>
      </c>
      <c r="H27" s="133">
        <f t="shared" si="3"/>
        <v>18863124</v>
      </c>
    </row>
    <row r="28" spans="1:8">
      <c r="A28" s="145">
        <v>42064</v>
      </c>
      <c r="B28" s="133">
        <v>13328128</v>
      </c>
      <c r="C28" s="146">
        <f t="shared" si="0"/>
        <v>112.77710531671083</v>
      </c>
      <c r="D28" s="133">
        <v>2898016</v>
      </c>
      <c r="E28" s="146">
        <f t="shared" si="1"/>
        <v>97.783089422445244</v>
      </c>
      <c r="F28" s="133">
        <v>2926533</v>
      </c>
      <c r="G28" s="146">
        <f t="shared" si="2"/>
        <v>109.69080024467912</v>
      </c>
      <c r="H28" s="133">
        <f t="shared" si="3"/>
        <v>19152677</v>
      </c>
    </row>
    <row r="29" spans="1:8">
      <c r="A29" s="145">
        <v>42095</v>
      </c>
      <c r="B29" s="133">
        <v>13681271</v>
      </c>
      <c r="C29" s="146">
        <f t="shared" si="0"/>
        <v>115.76525528817415</v>
      </c>
      <c r="D29" s="133">
        <v>2789168</v>
      </c>
      <c r="E29" s="146">
        <f t="shared" si="1"/>
        <v>94.110406553387833</v>
      </c>
      <c r="F29" s="133">
        <v>2928695</v>
      </c>
      <c r="G29" s="146">
        <f t="shared" si="2"/>
        <v>109.77183521340457</v>
      </c>
      <c r="H29" s="133">
        <f t="shared" si="3"/>
        <v>19399134</v>
      </c>
    </row>
    <row r="30" spans="1:8">
      <c r="A30" s="145">
        <v>42125</v>
      </c>
      <c r="B30" s="133">
        <v>13830442</v>
      </c>
      <c r="C30" s="146">
        <f t="shared" si="0"/>
        <v>117.02747857843659</v>
      </c>
      <c r="D30" s="133">
        <v>2874835</v>
      </c>
      <c r="E30" s="146">
        <f t="shared" si="1"/>
        <v>97.000930250135056</v>
      </c>
      <c r="F30" s="133">
        <v>2928677</v>
      </c>
      <c r="G30" s="146">
        <f t="shared" si="2"/>
        <v>109.77116054668994</v>
      </c>
      <c r="H30" s="133">
        <f t="shared" si="3"/>
        <v>19633954</v>
      </c>
    </row>
    <row r="31" spans="1:8">
      <c r="A31" s="145">
        <v>42156</v>
      </c>
      <c r="B31" s="133">
        <v>14033585</v>
      </c>
      <c r="C31" s="146">
        <f t="shared" si="0"/>
        <v>118.74639060459305</v>
      </c>
      <c r="D31" s="133">
        <v>2829934</v>
      </c>
      <c r="E31" s="146">
        <f t="shared" si="1"/>
        <v>95.485908076980309</v>
      </c>
      <c r="F31" s="133">
        <v>2936848</v>
      </c>
      <c r="G31" s="146">
        <f t="shared" si="2"/>
        <v>110.0774217536537</v>
      </c>
      <c r="H31" s="133">
        <f t="shared" si="3"/>
        <v>19800367</v>
      </c>
    </row>
    <row r="32" spans="1:8">
      <c r="A32" s="145">
        <v>42186</v>
      </c>
      <c r="B32" s="133">
        <v>13891275</v>
      </c>
      <c r="C32" s="146">
        <f t="shared" si="0"/>
        <v>117.54222225794892</v>
      </c>
      <c r="D32" s="133">
        <v>2838611</v>
      </c>
      <c r="E32" s="146">
        <f t="shared" si="1"/>
        <v>95.778682122023042</v>
      </c>
      <c r="F32" s="133">
        <v>2948014</v>
      </c>
      <c r="G32" s="146">
        <f t="shared" si="2"/>
        <v>110.49594000563721</v>
      </c>
      <c r="H32" s="133">
        <f t="shared" si="3"/>
        <v>19677900</v>
      </c>
    </row>
    <row r="33" spans="1:8">
      <c r="A33" s="145">
        <v>42217</v>
      </c>
      <c r="B33" s="133">
        <v>14021397</v>
      </c>
      <c r="C33" s="146">
        <f t="shared" si="0"/>
        <v>118.6432607907437</v>
      </c>
      <c r="D33" s="133">
        <v>2629792</v>
      </c>
      <c r="E33" s="146">
        <f t="shared" si="1"/>
        <v>88.732838707043413</v>
      </c>
      <c r="F33" s="133">
        <v>2949836</v>
      </c>
      <c r="G33" s="146">
        <f t="shared" si="2"/>
        <v>110.56423126975274</v>
      </c>
      <c r="H33" s="133">
        <f t="shared" si="3"/>
        <v>19601025</v>
      </c>
    </row>
    <row r="34" spans="1:8">
      <c r="A34" s="145">
        <v>42248</v>
      </c>
      <c r="B34" s="133">
        <v>13761913</v>
      </c>
      <c r="C34" s="146">
        <f t="shared" si="0"/>
        <v>116.44761453074371</v>
      </c>
      <c r="D34" s="133">
        <v>2841359</v>
      </c>
      <c r="E34" s="146">
        <f t="shared" si="1"/>
        <v>95.871403463013877</v>
      </c>
      <c r="F34" s="133">
        <v>2967562</v>
      </c>
      <c r="G34" s="146">
        <f t="shared" si="2"/>
        <v>111.22862805773947</v>
      </c>
      <c r="H34" s="133">
        <f t="shared" si="3"/>
        <v>19570834</v>
      </c>
    </row>
    <row r="35" spans="1:8">
      <c r="A35" s="145">
        <v>42278</v>
      </c>
      <c r="B35" s="133">
        <v>14004735</v>
      </c>
      <c r="C35" s="146">
        <f t="shared" si="0"/>
        <v>118.50227383977902</v>
      </c>
      <c r="D35" s="133">
        <v>2834268</v>
      </c>
      <c r="E35" s="146">
        <f t="shared" si="1"/>
        <v>95.6321432632446</v>
      </c>
      <c r="F35" s="133">
        <v>3071020</v>
      </c>
      <c r="G35" s="146">
        <f t="shared" si="2"/>
        <v>115.10638744460238</v>
      </c>
      <c r="H35" s="133">
        <f t="shared" si="3"/>
        <v>19910023</v>
      </c>
    </row>
    <row r="36" spans="1:8">
      <c r="A36" s="145">
        <v>42309</v>
      </c>
      <c r="B36" s="133">
        <v>14040015</v>
      </c>
      <c r="C36" s="146">
        <f t="shared" si="0"/>
        <v>118.80079860451518</v>
      </c>
      <c r="D36" s="133">
        <v>2830809</v>
      </c>
      <c r="E36" s="146">
        <f t="shared" si="1"/>
        <v>95.515431793634946</v>
      </c>
      <c r="F36" s="133">
        <v>2996123</v>
      </c>
      <c r="G36" s="146">
        <f t="shared" si="2"/>
        <v>112.29913672645712</v>
      </c>
      <c r="H36" s="133">
        <f t="shared" si="3"/>
        <v>19866947</v>
      </c>
    </row>
    <row r="37" spans="1:8">
      <c r="A37" s="145">
        <v>42339</v>
      </c>
      <c r="B37" s="133">
        <v>13999398</v>
      </c>
      <c r="C37" s="146">
        <f t="shared" si="0"/>
        <v>118.457114353685</v>
      </c>
      <c r="D37" s="133">
        <v>2833035</v>
      </c>
      <c r="E37" s="146">
        <f t="shared" si="1"/>
        <v>95.590540128804378</v>
      </c>
      <c r="F37" s="133">
        <v>3032971</v>
      </c>
      <c r="G37" s="146">
        <f t="shared" si="2"/>
        <v>113.68025445429957</v>
      </c>
      <c r="H37" s="133">
        <f t="shared" si="3"/>
        <v>19865404</v>
      </c>
    </row>
    <row r="38" spans="1:8">
      <c r="A38" s="145">
        <v>42370</v>
      </c>
      <c r="B38" s="133">
        <v>13620794</v>
      </c>
      <c r="C38" s="146">
        <f t="shared" si="0"/>
        <v>115.25352393338532</v>
      </c>
      <c r="D38" s="133">
        <v>2803728</v>
      </c>
      <c r="E38" s="146">
        <f t="shared" si="1"/>
        <v>94.601681198521177</v>
      </c>
      <c r="F38" s="133">
        <v>3034105</v>
      </c>
      <c r="G38" s="146">
        <f t="shared" si="2"/>
        <v>113.72275845732209</v>
      </c>
      <c r="H38" s="133">
        <f t="shared" si="3"/>
        <v>19458627</v>
      </c>
    </row>
    <row r="39" spans="1:8">
      <c r="A39" s="145">
        <v>42401</v>
      </c>
      <c r="B39" s="133">
        <v>13575109</v>
      </c>
      <c r="C39" s="146">
        <f t="shared" si="0"/>
        <v>114.86695636317637</v>
      </c>
      <c r="D39" s="133">
        <v>2708174</v>
      </c>
      <c r="E39" s="146">
        <f t="shared" si="1"/>
        <v>91.377556374271649</v>
      </c>
      <c r="F39" s="133">
        <v>3059263</v>
      </c>
      <c r="G39" s="146">
        <f t="shared" si="2"/>
        <v>114.66571763548808</v>
      </c>
      <c r="H39" s="133">
        <f t="shared" si="3"/>
        <v>19342546</v>
      </c>
    </row>
    <row r="40" spans="1:8">
      <c r="A40" s="145">
        <v>42430</v>
      </c>
      <c r="B40" s="133">
        <v>13866804</v>
      </c>
      <c r="C40" s="146">
        <f t="shared" si="0"/>
        <v>117.33515877955156</v>
      </c>
      <c r="D40" s="133">
        <v>2683978</v>
      </c>
      <c r="E40" s="146">
        <f t="shared" si="1"/>
        <v>90.561149690642068</v>
      </c>
      <c r="F40" s="133">
        <v>3068719</v>
      </c>
      <c r="G40" s="146">
        <f t="shared" si="2"/>
        <v>115.02014254958051</v>
      </c>
      <c r="H40" s="133">
        <f t="shared" si="3"/>
        <v>19619501</v>
      </c>
    </row>
    <row r="41" spans="1:8">
      <c r="A41" s="145">
        <v>42461</v>
      </c>
      <c r="B41" s="133">
        <v>14069873</v>
      </c>
      <c r="C41" s="146">
        <f t="shared" si="0"/>
        <v>119.05344464832166</v>
      </c>
      <c r="D41" s="133">
        <v>2671866</v>
      </c>
      <c r="E41" s="146">
        <f t="shared" si="1"/>
        <v>90.152473969360784</v>
      </c>
      <c r="F41" s="133">
        <v>3062031</v>
      </c>
      <c r="G41" s="146">
        <f t="shared" si="2"/>
        <v>114.7694663836065</v>
      </c>
      <c r="H41" s="133">
        <f t="shared" si="3"/>
        <v>19803770</v>
      </c>
    </row>
    <row r="42" spans="1:8">
      <c r="A42" s="145">
        <v>42491</v>
      </c>
      <c r="B42" s="133">
        <v>14143311</v>
      </c>
      <c r="C42" s="146">
        <f t="shared" si="0"/>
        <v>119.67484662317129</v>
      </c>
      <c r="D42" s="133">
        <v>2683126</v>
      </c>
      <c r="E42" s="146">
        <f t="shared" si="1"/>
        <v>90.532402025968054</v>
      </c>
      <c r="F42" s="133">
        <v>3063975</v>
      </c>
      <c r="G42" s="146">
        <f t="shared" si="2"/>
        <v>114.84233038878796</v>
      </c>
      <c r="H42" s="133">
        <f t="shared" si="3"/>
        <v>19890412</v>
      </c>
    </row>
    <row r="43" spans="1:8">
      <c r="A43" s="147">
        <v>42522</v>
      </c>
      <c r="B43" s="133">
        <v>14275280</v>
      </c>
      <c r="C43" s="146">
        <f t="shared" si="0"/>
        <v>120.79151370586597</v>
      </c>
      <c r="D43" s="133">
        <v>2679867</v>
      </c>
      <c r="E43" s="146">
        <f t="shared" si="1"/>
        <v>90.422438834450901</v>
      </c>
      <c r="F43" s="133">
        <v>3083240</v>
      </c>
      <c r="G43" s="146">
        <f t="shared" si="2"/>
        <v>115.56441118087663</v>
      </c>
      <c r="H43" s="133">
        <f t="shared" si="3"/>
        <v>20038387</v>
      </c>
    </row>
    <row r="44" spans="1:8">
      <c r="A44" s="147">
        <v>42552</v>
      </c>
      <c r="B44" s="133">
        <v>14067498</v>
      </c>
      <c r="C44" s="146">
        <f t="shared" si="0"/>
        <v>119.03334838085431</v>
      </c>
      <c r="D44" s="133">
        <v>2684141</v>
      </c>
      <c r="E44" s="146">
        <f t="shared" si="1"/>
        <v>90.566649537287446</v>
      </c>
      <c r="F44" s="133">
        <v>3071724</v>
      </c>
      <c r="G44" s="146">
        <f t="shared" si="2"/>
        <v>115.13277440944174</v>
      </c>
      <c r="H44" s="133">
        <f t="shared" si="3"/>
        <v>19823363</v>
      </c>
    </row>
    <row r="45" spans="1:8">
      <c r="A45" s="147">
        <v>42583</v>
      </c>
      <c r="B45" s="133">
        <v>14059476</v>
      </c>
      <c r="C45" s="146">
        <f t="shared" si="0"/>
        <v>118.9654695355393</v>
      </c>
      <c r="D45" s="133">
        <v>2690074</v>
      </c>
      <c r="E45" s="146">
        <f t="shared" si="1"/>
        <v>90.766837206901201</v>
      </c>
      <c r="F45" s="133">
        <v>3042243</v>
      </c>
      <c r="G45" s="146">
        <f t="shared" si="2"/>
        <v>114.02778277530901</v>
      </c>
      <c r="H45" s="133">
        <f t="shared" si="3"/>
        <v>19791793</v>
      </c>
    </row>
    <row r="46" spans="1:8">
      <c r="A46" s="147">
        <v>42614</v>
      </c>
      <c r="B46" s="133">
        <v>13813234</v>
      </c>
      <c r="C46" s="146">
        <f t="shared" si="0"/>
        <v>116.88187160135098</v>
      </c>
      <c r="D46" s="133">
        <v>2692666</v>
      </c>
      <c r="E46" s="146">
        <f t="shared" si="1"/>
        <v>90.854294890979887</v>
      </c>
      <c r="F46" s="133">
        <v>2992784</v>
      </c>
      <c r="G46" s="146">
        <f t="shared" si="2"/>
        <v>112.17398605089086</v>
      </c>
      <c r="H46" s="133">
        <f t="shared" si="3"/>
        <v>19498684</v>
      </c>
    </row>
    <row r="47" spans="1:8">
      <c r="A47" s="147">
        <v>42644</v>
      </c>
      <c r="B47" s="133">
        <v>13962960</v>
      </c>
      <c r="C47" s="146">
        <f t="shared" si="0"/>
        <v>118.14879107201106</v>
      </c>
      <c r="D47" s="133">
        <v>2695038</v>
      </c>
      <c r="E47" s="146">
        <f t="shared" si="1"/>
        <v>90.934329469156822</v>
      </c>
      <c r="F47" s="133">
        <v>2994165</v>
      </c>
      <c r="G47" s="146">
        <f t="shared" si="2"/>
        <v>112.22574798049763</v>
      </c>
      <c r="H47" s="133">
        <f t="shared" si="3"/>
        <v>19652163</v>
      </c>
    </row>
    <row r="48" spans="1:8">
      <c r="A48" s="147">
        <v>42675</v>
      </c>
      <c r="B48" s="133">
        <v>13900383</v>
      </c>
      <c r="C48" s="146">
        <f t="shared" si="0"/>
        <v>117.61929038598795</v>
      </c>
      <c r="D48" s="133">
        <v>2706609</v>
      </c>
      <c r="E48" s="146">
        <f t="shared" si="1"/>
        <v>91.324751098197908</v>
      </c>
      <c r="F48" s="133">
        <v>2986386</v>
      </c>
      <c r="G48" s="146">
        <f t="shared" si="2"/>
        <v>111.93417951531943</v>
      </c>
      <c r="H48" s="133">
        <f t="shared" si="3"/>
        <v>19593378</v>
      </c>
    </row>
    <row r="49" spans="1:10">
      <c r="A49" s="147">
        <v>42705</v>
      </c>
      <c r="B49" s="133">
        <v>13775188</v>
      </c>
      <c r="C49" s="146">
        <f t="shared" si="0"/>
        <v>116.55994208890334</v>
      </c>
      <c r="D49" s="133">
        <v>2701537</v>
      </c>
      <c r="E49" s="146">
        <f t="shared" si="1"/>
        <v>91.153614765772332</v>
      </c>
      <c r="F49" s="133">
        <v>2982548</v>
      </c>
      <c r="G49" s="146">
        <f t="shared" si="2"/>
        <v>111.79032557916389</v>
      </c>
      <c r="H49" s="133">
        <f t="shared" si="3"/>
        <v>19459273</v>
      </c>
    </row>
    <row r="50" spans="1:10">
      <c r="A50" s="147">
        <v>42736</v>
      </c>
      <c r="B50" s="133">
        <v>13115945</v>
      </c>
      <c r="C50" s="146">
        <f t="shared" si="0"/>
        <v>110.98170055038388</v>
      </c>
      <c r="D50" s="133">
        <v>2520079</v>
      </c>
      <c r="E50" s="146">
        <f t="shared" si="1"/>
        <v>85.030969535235968</v>
      </c>
      <c r="F50" s="133">
        <v>2970210</v>
      </c>
      <c r="G50" s="146">
        <f t="shared" si="2"/>
        <v>111.32787902776029</v>
      </c>
      <c r="H50" s="133">
        <f t="shared" si="3"/>
        <v>18606234</v>
      </c>
      <c r="J50" s="133"/>
    </row>
    <row r="51" spans="1:10">
      <c r="A51" s="147">
        <v>42767</v>
      </c>
      <c r="B51" s="133">
        <v>13126079</v>
      </c>
      <c r="C51" s="146">
        <f t="shared" si="0"/>
        <v>111.0674502659688</v>
      </c>
      <c r="D51" s="133">
        <v>2698940</v>
      </c>
      <c r="E51" s="146">
        <f t="shared" si="1"/>
        <v>91.065988374741323</v>
      </c>
      <c r="F51" s="133">
        <v>2965218</v>
      </c>
      <c r="G51" s="146">
        <f t="shared" si="2"/>
        <v>111.14077145889931</v>
      </c>
      <c r="H51" s="133">
        <f t="shared" si="3"/>
        <v>18790237</v>
      </c>
      <c r="J51" s="133"/>
    </row>
    <row r="52" spans="1:10">
      <c r="A52" s="147">
        <v>42795</v>
      </c>
      <c r="B52" s="133">
        <v>13558783</v>
      </c>
      <c r="C52" s="146">
        <f t="shared" si="0"/>
        <v>114.72881250520916</v>
      </c>
      <c r="D52" s="133">
        <v>2734104</v>
      </c>
      <c r="E52" s="146">
        <f t="shared" si="1"/>
        <v>92.252470628963138</v>
      </c>
      <c r="F52" s="133">
        <v>2970810</v>
      </c>
      <c r="G52" s="146">
        <f t="shared" si="2"/>
        <v>111.35036791824839</v>
      </c>
      <c r="H52" s="133">
        <f t="shared" si="3"/>
        <v>19263697</v>
      </c>
      <c r="J52" s="133"/>
    </row>
    <row r="53" spans="1:10">
      <c r="A53" s="147">
        <v>42826</v>
      </c>
      <c r="B53" s="133">
        <v>13849359</v>
      </c>
      <c r="C53" s="146">
        <f t="shared" si="0"/>
        <v>117.18754640651237</v>
      </c>
      <c r="D53" s="133">
        <v>2760089</v>
      </c>
      <c r="E53" s="146">
        <f t="shared" si="1"/>
        <v>93.129240660130066</v>
      </c>
      <c r="F53" s="133">
        <v>2969930</v>
      </c>
      <c r="G53" s="146">
        <f t="shared" si="2"/>
        <v>111.31738421219917</v>
      </c>
      <c r="H53" s="133">
        <f t="shared" si="3"/>
        <v>19579378</v>
      </c>
      <c r="J53" s="133"/>
    </row>
    <row r="54" spans="1:10">
      <c r="A54" s="147">
        <v>42856</v>
      </c>
      <c r="B54" s="133">
        <v>14105505</v>
      </c>
      <c r="C54" s="146">
        <f t="shared" si="0"/>
        <v>119.35494789143615</v>
      </c>
      <c r="D54" s="133">
        <v>2771634</v>
      </c>
      <c r="E54" s="146">
        <f t="shared" si="1"/>
        <v>93.518785013019112</v>
      </c>
      <c r="F54" s="133">
        <v>2970555</v>
      </c>
      <c r="G54" s="146">
        <f t="shared" si="2"/>
        <v>111.34081013979093</v>
      </c>
      <c r="H54" s="133">
        <f t="shared" si="3"/>
        <v>19847694</v>
      </c>
      <c r="J54" s="133"/>
    </row>
    <row r="55" spans="1:10">
      <c r="A55" s="147">
        <v>42887</v>
      </c>
      <c r="B55" s="133">
        <v>14009873</v>
      </c>
      <c r="C55" s="146">
        <f t="shared" si="0"/>
        <v>118.54574947019894</v>
      </c>
      <c r="D55" s="133">
        <v>2789173</v>
      </c>
      <c r="E55" s="146">
        <f t="shared" si="1"/>
        <v>94.110575260340141</v>
      </c>
      <c r="F55" s="133">
        <v>2976758</v>
      </c>
      <c r="G55" s="146">
        <f t="shared" si="2"/>
        <v>111.57330778595373</v>
      </c>
      <c r="H55" s="133">
        <f t="shared" si="3"/>
        <v>19775804</v>
      </c>
      <c r="J55" s="133"/>
    </row>
    <row r="56" spans="1:10">
      <c r="A56" s="147">
        <v>42917</v>
      </c>
      <c r="B56" s="133">
        <v>14195607</v>
      </c>
      <c r="C56" s="146">
        <f t="shared" si="0"/>
        <v>120.11735374042307</v>
      </c>
      <c r="D56" s="133">
        <v>2751389</v>
      </c>
      <c r="E56" s="146">
        <f t="shared" si="1"/>
        <v>92.835690563106681</v>
      </c>
      <c r="F56" s="133">
        <v>2975092</v>
      </c>
      <c r="G56" s="146">
        <f t="shared" si="2"/>
        <v>111.5108636333651</v>
      </c>
      <c r="H56" s="133">
        <f t="shared" si="3"/>
        <v>19922088</v>
      </c>
      <c r="J56" s="133"/>
    </row>
    <row r="57" spans="1:10">
      <c r="A57" s="147">
        <v>42948</v>
      </c>
      <c r="B57" s="133">
        <v>14265038</v>
      </c>
      <c r="C57" s="146">
        <f t="shared" si="0"/>
        <v>120.7048501389604</v>
      </c>
      <c r="D57" s="133">
        <v>2753919</v>
      </c>
      <c r="E57" s="146">
        <f t="shared" si="1"/>
        <v>92.921056280976714</v>
      </c>
      <c r="F57" s="133">
        <v>2960311</v>
      </c>
      <c r="G57" s="146">
        <f t="shared" si="2"/>
        <v>110.95684981619081</v>
      </c>
      <c r="H57" s="133">
        <f t="shared" si="3"/>
        <v>19979268</v>
      </c>
      <c r="J57" s="133"/>
    </row>
    <row r="58" spans="1:10">
      <c r="A58" s="147">
        <v>42979</v>
      </c>
      <c r="B58" s="133">
        <v>14547574</v>
      </c>
      <c r="C58" s="146">
        <f t="shared" si="0"/>
        <v>123.09555288639518</v>
      </c>
      <c r="D58" s="133">
        <v>2772117</v>
      </c>
      <c r="E58" s="146">
        <f t="shared" si="1"/>
        <v>93.535082104612471</v>
      </c>
      <c r="F58" s="133">
        <v>2964754</v>
      </c>
      <c r="G58" s="146">
        <f t="shared" si="2"/>
        <v>111.12338005025518</v>
      </c>
      <c r="H58" s="133">
        <f t="shared" si="3"/>
        <v>20284445</v>
      </c>
      <c r="J58" s="133"/>
    </row>
    <row r="59" spans="1:10">
      <c r="A59" s="147">
        <v>43009</v>
      </c>
      <c r="B59" s="133">
        <v>14644895</v>
      </c>
      <c r="C59" s="146">
        <f t="shared" si="0"/>
        <v>123.91904292689655</v>
      </c>
      <c r="D59" s="133">
        <v>2768836</v>
      </c>
      <c r="E59" s="146">
        <f t="shared" si="1"/>
        <v>93.424376602505163</v>
      </c>
      <c r="F59" s="133">
        <v>2976497</v>
      </c>
      <c r="G59" s="146">
        <f t="shared" si="2"/>
        <v>111.56352511859143</v>
      </c>
      <c r="H59" s="133">
        <f t="shared" si="3"/>
        <v>20390228</v>
      </c>
      <c r="J59" s="133"/>
    </row>
    <row r="60" spans="1:10">
      <c r="A60" s="147">
        <v>43040</v>
      </c>
      <c r="B60" s="148">
        <v>14555878</v>
      </c>
      <c r="C60" s="146">
        <f t="shared" si="0"/>
        <v>123.16581789904734</v>
      </c>
      <c r="D60" s="148">
        <v>2767790</v>
      </c>
      <c r="E60" s="146">
        <f t="shared" si="1"/>
        <v>93.389083108081437</v>
      </c>
      <c r="F60" s="148">
        <v>2979048</v>
      </c>
      <c r="G60" s="146">
        <f t="shared" si="2"/>
        <v>111.65914038464999</v>
      </c>
      <c r="H60" s="133">
        <f t="shared" si="3"/>
        <v>20302716</v>
      </c>
      <c r="J60" s="148"/>
    </row>
    <row r="61" spans="1:10">
      <c r="A61" s="147">
        <v>43070</v>
      </c>
      <c r="B61" s="148">
        <v>14477817</v>
      </c>
      <c r="C61" s="146">
        <f t="shared" si="0"/>
        <v>122.50529801072337</v>
      </c>
      <c r="D61" s="148">
        <v>2777484</v>
      </c>
      <c r="E61" s="146">
        <f t="shared" si="1"/>
        <v>93.716172147224484</v>
      </c>
      <c r="F61" s="148">
        <v>2986088</v>
      </c>
      <c r="G61" s="146">
        <f t="shared" si="2"/>
        <v>111.92301003304368</v>
      </c>
      <c r="H61" s="133">
        <f t="shared" si="3"/>
        <v>20241389</v>
      </c>
      <c r="J61" s="148"/>
    </row>
    <row r="62" spans="1:10">
      <c r="A62" s="147">
        <v>43101</v>
      </c>
      <c r="B62" s="148">
        <v>14218231</v>
      </c>
      <c r="C62" s="146">
        <f t="shared" si="0"/>
        <v>120.30878866892054</v>
      </c>
      <c r="D62" s="148">
        <v>2762901</v>
      </c>
      <c r="E62" s="146">
        <f t="shared" si="1"/>
        <v>93.224121450110488</v>
      </c>
      <c r="F62" s="148">
        <v>2989631</v>
      </c>
      <c r="G62" s="146">
        <f t="shared" si="2"/>
        <v>112.05580693137588</v>
      </c>
      <c r="H62" s="133">
        <f t="shared" si="3"/>
        <v>19970763</v>
      </c>
      <c r="J62" s="148"/>
    </row>
    <row r="63" spans="1:10">
      <c r="A63" s="147">
        <v>43132</v>
      </c>
      <c r="B63" s="148">
        <v>14127524</v>
      </c>
      <c r="C63" s="146">
        <f t="shared" si="0"/>
        <v>119.5412635602209</v>
      </c>
      <c r="D63" s="148">
        <v>2835795</v>
      </c>
      <c r="E63" s="146">
        <f t="shared" si="1"/>
        <v>95.683666366480765</v>
      </c>
      <c r="F63" s="148">
        <v>2996690</v>
      </c>
      <c r="G63" s="146">
        <f t="shared" si="2"/>
        <v>112.32038872796839</v>
      </c>
      <c r="H63" s="133">
        <f t="shared" si="3"/>
        <v>19960009</v>
      </c>
      <c r="J63" s="148"/>
    </row>
    <row r="64" spans="1:10">
      <c r="A64" s="147">
        <v>43160</v>
      </c>
      <c r="B64" s="148">
        <v>14325806</v>
      </c>
      <c r="C64" s="146">
        <f t="shared" si="0"/>
        <v>121.21904381536311</v>
      </c>
      <c r="D64" s="148">
        <v>2804909</v>
      </c>
      <c r="E64" s="146">
        <f t="shared" si="1"/>
        <v>94.641529780657336</v>
      </c>
      <c r="F64" s="148">
        <v>3006828</v>
      </c>
      <c r="G64" s="146">
        <f t="shared" ref="G64:G82" si="4">(F64/$F$2*100)</f>
        <v>112.70037601424896</v>
      </c>
      <c r="H64" s="133">
        <f t="shared" ref="H64:H82" si="5">B64+D64+F64</f>
        <v>20137543</v>
      </c>
      <c r="J64" s="148"/>
    </row>
    <row r="65" spans="1:10">
      <c r="A65" s="147">
        <v>43191</v>
      </c>
      <c r="B65" s="148">
        <v>14527332</v>
      </c>
      <c r="C65" s="146">
        <f t="shared" si="0"/>
        <v>122.92427345646917</v>
      </c>
      <c r="D65" s="148">
        <v>2812961</v>
      </c>
      <c r="E65" s="146">
        <f t="shared" si="1"/>
        <v>94.913215456661035</v>
      </c>
      <c r="F65" s="148">
        <v>3011373</v>
      </c>
      <c r="G65" s="146">
        <f t="shared" si="4"/>
        <v>112.87072935969631</v>
      </c>
      <c r="H65" s="133">
        <f t="shared" si="5"/>
        <v>20351666</v>
      </c>
      <c r="J65" s="148"/>
    </row>
    <row r="66" spans="1:10">
      <c r="A66" s="147">
        <v>43221</v>
      </c>
      <c r="B66" s="148">
        <v>14729306</v>
      </c>
      <c r="C66" s="146">
        <f t="shared" si="0"/>
        <v>124.63329388823851</v>
      </c>
      <c r="D66" s="148">
        <v>2803693</v>
      </c>
      <c r="E66" s="146">
        <f t="shared" si="1"/>
        <v>94.600500249855003</v>
      </c>
      <c r="F66" s="148">
        <v>3014740</v>
      </c>
      <c r="G66" s="146">
        <f t="shared" si="4"/>
        <v>112.9969295168187</v>
      </c>
      <c r="H66" s="133">
        <f t="shared" si="5"/>
        <v>20547739</v>
      </c>
      <c r="J66" s="148"/>
    </row>
    <row r="67" spans="1:10">
      <c r="A67" s="147">
        <v>43252</v>
      </c>
      <c r="B67" s="148">
        <v>14570283</v>
      </c>
      <c r="C67" s="146">
        <f t="shared" si="0"/>
        <v>123.28770704972831</v>
      </c>
      <c r="D67" s="148">
        <v>2702964</v>
      </c>
      <c r="E67" s="146">
        <f t="shared" si="1"/>
        <v>91.201763729962252</v>
      </c>
      <c r="F67" s="148">
        <v>3019444</v>
      </c>
      <c r="G67" s="146">
        <f t="shared" si="4"/>
        <v>113.17324241824538</v>
      </c>
      <c r="H67" s="133">
        <f t="shared" si="5"/>
        <v>20292691</v>
      </c>
    </row>
    <row r="68" spans="1:10">
      <c r="A68" s="147">
        <v>43282</v>
      </c>
      <c r="B68" s="133">
        <v>14664384</v>
      </c>
      <c r="C68" s="146">
        <f t="shared" si="0"/>
        <v>124.08395078233711</v>
      </c>
      <c r="D68" s="133">
        <v>2848614</v>
      </c>
      <c r="E68" s="146">
        <f t="shared" si="1"/>
        <v>96.116197250818985</v>
      </c>
      <c r="F68" s="133">
        <v>3010588</v>
      </c>
      <c r="G68" s="146">
        <f t="shared" si="4"/>
        <v>112.84130639464105</v>
      </c>
      <c r="H68" s="133">
        <f t="shared" si="5"/>
        <v>20523586</v>
      </c>
    </row>
    <row r="69" spans="1:10">
      <c r="A69" s="147">
        <v>43313</v>
      </c>
      <c r="B69" s="133">
        <v>14482653</v>
      </c>
      <c r="C69" s="146">
        <f t="shared" si="0"/>
        <v>122.54621824208004</v>
      </c>
      <c r="D69" s="133">
        <v>2844133</v>
      </c>
      <c r="E69" s="146">
        <f t="shared" si="1"/>
        <v>95.965002080156722</v>
      </c>
      <c r="F69" s="133">
        <v>2998531</v>
      </c>
      <c r="G69" s="146">
        <f t="shared" si="4"/>
        <v>112.38939214028269</v>
      </c>
      <c r="H69" s="133">
        <f t="shared" si="5"/>
        <v>20325317</v>
      </c>
    </row>
    <row r="70" spans="1:10">
      <c r="A70" s="147">
        <v>43344</v>
      </c>
      <c r="B70" s="133">
        <v>14809349</v>
      </c>
      <c r="C70" s="146">
        <f t="shared" si="0"/>
        <v>125.31058464061316</v>
      </c>
      <c r="D70" s="133">
        <v>2810852</v>
      </c>
      <c r="E70" s="146">
        <f t="shared" si="1"/>
        <v>94.842054864175722</v>
      </c>
      <c r="F70" s="133">
        <v>3001713</v>
      </c>
      <c r="G70" s="146">
        <f t="shared" si="4"/>
        <v>112.50865822283791</v>
      </c>
      <c r="H70" s="133">
        <f t="shared" si="5"/>
        <v>20621914</v>
      </c>
    </row>
    <row r="71" spans="1:10">
      <c r="A71" s="147">
        <v>43374</v>
      </c>
      <c r="B71" s="148">
        <v>14695062</v>
      </c>
      <c r="C71" s="146">
        <f t="shared" si="0"/>
        <v>124.34353532691127</v>
      </c>
      <c r="D71" s="148">
        <v>2904436</v>
      </c>
      <c r="E71" s="146">
        <f t="shared" si="1"/>
        <v>97.999709149214212</v>
      </c>
      <c r="F71" s="148">
        <v>3020919</v>
      </c>
      <c r="G71" s="146">
        <f t="shared" si="4"/>
        <v>113.22852760736197</v>
      </c>
      <c r="H71" s="133">
        <f t="shared" si="5"/>
        <v>20620417</v>
      </c>
    </row>
    <row r="72" spans="1:10">
      <c r="A72" s="147">
        <v>43405</v>
      </c>
      <c r="B72" s="148">
        <v>14448590</v>
      </c>
      <c r="C72" s="146">
        <f t="shared" si="0"/>
        <v>122.25799122787349</v>
      </c>
      <c r="D72" s="148">
        <v>2879630</v>
      </c>
      <c r="E72" s="146">
        <f t="shared" si="1"/>
        <v>97.162720217402537</v>
      </c>
      <c r="F72" s="148">
        <v>3021127</v>
      </c>
      <c r="G72" s="146">
        <f t="shared" si="4"/>
        <v>113.23632375606449</v>
      </c>
      <c r="H72" s="133">
        <f t="shared" si="5"/>
        <v>20349347</v>
      </c>
    </row>
    <row r="73" spans="1:10">
      <c r="A73" s="147">
        <v>43435</v>
      </c>
      <c r="B73" s="148">
        <v>14229170</v>
      </c>
      <c r="C73" s="146">
        <f t="shared" si="0"/>
        <v>120.40134996147862</v>
      </c>
      <c r="D73" s="148">
        <v>2833299</v>
      </c>
      <c r="E73" s="146">
        <f t="shared" si="1"/>
        <v>95.599447855886481</v>
      </c>
      <c r="F73" s="148">
        <v>3031311</v>
      </c>
      <c r="G73" s="146">
        <f t="shared" si="4"/>
        <v>113.61803519061584</v>
      </c>
      <c r="H73" s="133">
        <f t="shared" si="5"/>
        <v>20093780</v>
      </c>
    </row>
    <row r="74" spans="1:10">
      <c r="A74" s="147">
        <v>43466</v>
      </c>
      <c r="B74" s="148">
        <v>13826757</v>
      </c>
      <c r="C74" s="146">
        <f t="shared" si="0"/>
        <v>116.99629763291355</v>
      </c>
      <c r="D74" s="148">
        <v>2791418</v>
      </c>
      <c r="E74" s="146">
        <f t="shared" si="1"/>
        <v>94.18632468192834</v>
      </c>
      <c r="F74" s="148">
        <v>3030725</v>
      </c>
      <c r="G74" s="146">
        <f t="shared" si="4"/>
        <v>113.59607104090578</v>
      </c>
      <c r="H74" s="133">
        <f t="shared" si="5"/>
        <v>19648900</v>
      </c>
    </row>
    <row r="75" spans="1:10">
      <c r="A75" s="147">
        <v>43497</v>
      </c>
      <c r="B75" s="148">
        <v>13807689</v>
      </c>
      <c r="C75" s="146">
        <f t="shared" ref="C75:C93" si="6">(B75/$B$2)*100</f>
        <v>116.83495210530614</v>
      </c>
      <c r="D75" s="148">
        <v>2801378</v>
      </c>
      <c r="E75" s="146">
        <f t="shared" ref="E75:E93" si="7">(D75/$D$2)*100</f>
        <v>94.522388930934412</v>
      </c>
      <c r="F75" s="148">
        <v>3038819</v>
      </c>
      <c r="G75" s="146">
        <f t="shared" si="4"/>
        <v>113.89944617359025</v>
      </c>
      <c r="H75" s="133">
        <f t="shared" si="5"/>
        <v>19647886</v>
      </c>
    </row>
    <row r="76" spans="1:10">
      <c r="A76" s="147">
        <v>43525</v>
      </c>
      <c r="B76" s="148">
        <v>13994899</v>
      </c>
      <c r="C76" s="146">
        <f t="shared" si="6"/>
        <v>118.41904567691211</v>
      </c>
      <c r="D76" s="148">
        <v>2793511</v>
      </c>
      <c r="E76" s="146">
        <f t="shared" si="7"/>
        <v>94.256945412166274</v>
      </c>
      <c r="F76" s="148">
        <v>3039681</v>
      </c>
      <c r="G76" s="146">
        <f t="shared" si="4"/>
        <v>113.93175521292483</v>
      </c>
      <c r="H76" s="133">
        <f t="shared" si="5"/>
        <v>19828091</v>
      </c>
    </row>
    <row r="77" spans="1:10">
      <c r="A77" s="147">
        <v>43556</v>
      </c>
      <c r="B77" s="148">
        <v>14226393</v>
      </c>
      <c r="C77" s="146">
        <f t="shared" si="6"/>
        <v>120.37785213631784</v>
      </c>
      <c r="D77" s="148">
        <v>2761695</v>
      </c>
      <c r="E77" s="146">
        <f t="shared" si="7"/>
        <v>93.183429333212757</v>
      </c>
      <c r="F77" s="148">
        <v>3050182</v>
      </c>
      <c r="G77" s="146">
        <f t="shared" si="4"/>
        <v>114.3253482779507</v>
      </c>
      <c r="H77" s="133">
        <f t="shared" si="5"/>
        <v>20038270</v>
      </c>
    </row>
    <row r="78" spans="1:10">
      <c r="A78" s="147">
        <v>43586</v>
      </c>
      <c r="B78" s="148">
        <v>14324472</v>
      </c>
      <c r="C78" s="146">
        <f t="shared" si="6"/>
        <v>121.20775605923617</v>
      </c>
      <c r="D78" s="148">
        <v>2838167</v>
      </c>
      <c r="E78" s="146">
        <f t="shared" si="7"/>
        <v>95.7637009446577</v>
      </c>
      <c r="F78" s="148">
        <v>3055833</v>
      </c>
      <c r="G78" s="146">
        <f t="shared" si="4"/>
        <v>114.53715614486444</v>
      </c>
      <c r="H78" s="133">
        <f t="shared" si="5"/>
        <v>20218472</v>
      </c>
    </row>
    <row r="79" spans="1:10">
      <c r="A79" s="147">
        <v>43617</v>
      </c>
      <c r="B79" s="148">
        <v>14287607</v>
      </c>
      <c r="C79" s="146">
        <f t="shared" si="6"/>
        <v>120.89581968021126</v>
      </c>
      <c r="D79" s="148">
        <v>2874942</v>
      </c>
      <c r="E79" s="146">
        <f t="shared" si="7"/>
        <v>97.004540578914529</v>
      </c>
      <c r="F79" s="148">
        <v>3058258</v>
      </c>
      <c r="G79" s="146">
        <f t="shared" si="4"/>
        <v>114.6280487439205</v>
      </c>
      <c r="H79" s="133">
        <f t="shared" si="5"/>
        <v>20220807</v>
      </c>
    </row>
    <row r="80" spans="1:10">
      <c r="A80" s="147">
        <v>43647</v>
      </c>
      <c r="B80" s="148">
        <v>14198097</v>
      </c>
      <c r="C80" s="146">
        <f t="shared" si="6"/>
        <v>120.13842309031517</v>
      </c>
      <c r="D80" s="148">
        <v>2835662</v>
      </c>
      <c r="E80" s="146">
        <f t="shared" si="7"/>
        <v>95.679178761549252</v>
      </c>
      <c r="F80" s="148">
        <v>3069057</v>
      </c>
      <c r="G80" s="146">
        <f t="shared" si="4"/>
        <v>115.03281129122213</v>
      </c>
      <c r="H80" s="133">
        <f t="shared" si="5"/>
        <v>20102816</v>
      </c>
    </row>
    <row r="81" spans="1:8">
      <c r="A81" s="147">
        <v>43678</v>
      </c>
      <c r="B81" s="148">
        <v>14119665</v>
      </c>
      <c r="C81" s="146">
        <f t="shared" si="6"/>
        <v>119.47476395347311</v>
      </c>
      <c r="D81" s="148">
        <v>2783315</v>
      </c>
      <c r="E81" s="146">
        <f t="shared" si="7"/>
        <v>93.912918195011059</v>
      </c>
      <c r="F81" s="148">
        <v>3042624</v>
      </c>
      <c r="G81" s="146">
        <f t="shared" si="4"/>
        <v>114.04206322076892</v>
      </c>
      <c r="H81" s="133">
        <f t="shared" si="5"/>
        <v>19945604</v>
      </c>
    </row>
    <row r="82" spans="1:8">
      <c r="A82" s="147">
        <v>43709</v>
      </c>
      <c r="B82" s="148">
        <v>14440956</v>
      </c>
      <c r="C82" s="146">
        <f t="shared" si="6"/>
        <v>122.19339547804367</v>
      </c>
      <c r="D82" s="148">
        <v>2783328</v>
      </c>
      <c r="E82" s="146">
        <f t="shared" si="7"/>
        <v>93.913356833087079</v>
      </c>
      <c r="F82" s="148">
        <v>3055436</v>
      </c>
      <c r="G82" s="146">
        <f t="shared" si="4"/>
        <v>114.52227599565813</v>
      </c>
      <c r="H82" s="133">
        <f t="shared" si="5"/>
        <v>20279720</v>
      </c>
    </row>
    <row r="83" spans="1:8">
      <c r="A83" s="147">
        <v>43739</v>
      </c>
      <c r="B83" s="148">
        <v>14511611</v>
      </c>
      <c r="C83" s="146">
        <f t="shared" si="6"/>
        <v>122.79124885821471</v>
      </c>
      <c r="D83" s="148">
        <v>2760621</v>
      </c>
      <c r="E83" s="146">
        <f t="shared" si="7"/>
        <v>93.147191079856086</v>
      </c>
      <c r="F83" s="148">
        <v>3075826</v>
      </c>
      <c r="G83" s="146">
        <f t="shared" ref="G83:G93" si="8">(F83/$F$2*100)</f>
        <v>115.28652345741204</v>
      </c>
      <c r="H83" s="133">
        <f t="shared" ref="H83:H93" si="9">B83+D83+F83</f>
        <v>20348058</v>
      </c>
    </row>
    <row r="84" spans="1:8">
      <c r="A84" s="147">
        <v>43770</v>
      </c>
      <c r="B84" s="148">
        <v>14393707</v>
      </c>
      <c r="C84" s="146">
        <f t="shared" si="6"/>
        <v>121.79359398685831</v>
      </c>
      <c r="D84" s="148">
        <v>2736801</v>
      </c>
      <c r="E84" s="146">
        <f t="shared" si="7"/>
        <v>92.343471159040377</v>
      </c>
      <c r="F84" s="148">
        <v>3083315</v>
      </c>
      <c r="G84" s="146">
        <f t="shared" si="8"/>
        <v>115.56722229218765</v>
      </c>
      <c r="H84" s="133">
        <f t="shared" si="9"/>
        <v>20213823</v>
      </c>
    </row>
    <row r="85" spans="1:8">
      <c r="A85" s="147">
        <v>43800</v>
      </c>
      <c r="B85" s="148">
        <v>14314313</v>
      </c>
      <c r="C85" s="146">
        <f t="shared" si="6"/>
        <v>121.12179480399369</v>
      </c>
      <c r="D85" s="148">
        <v>2758067</v>
      </c>
      <c r="E85" s="146">
        <f t="shared" si="7"/>
        <v>93.061015568614962</v>
      </c>
      <c r="F85" s="151">
        <v>3100511</v>
      </c>
      <c r="G85" s="146">
        <f t="shared" si="8"/>
        <v>116.21175389357657</v>
      </c>
      <c r="H85" s="133">
        <f t="shared" si="9"/>
        <v>20172891</v>
      </c>
    </row>
    <row r="86" spans="1:8">
      <c r="A86" s="147">
        <v>43831</v>
      </c>
      <c r="B86" s="151">
        <v>14154168</v>
      </c>
      <c r="C86" s="146">
        <f t="shared" si="6"/>
        <v>119.76671406565261</v>
      </c>
      <c r="D86" s="151">
        <v>2766914</v>
      </c>
      <c r="E86" s="146">
        <f t="shared" si="7"/>
        <v>93.359525650036318</v>
      </c>
      <c r="F86" s="151">
        <v>3110922</v>
      </c>
      <c r="G86" s="146">
        <f t="shared" si="8"/>
        <v>116.60197362502925</v>
      </c>
      <c r="H86" s="133">
        <f t="shared" si="9"/>
        <v>20032004</v>
      </c>
    </row>
    <row r="87" spans="1:8">
      <c r="A87" s="147">
        <v>43862</v>
      </c>
      <c r="B87" s="151">
        <v>14211588</v>
      </c>
      <c r="C87" s="146">
        <f t="shared" si="6"/>
        <v>120.25257835111607</v>
      </c>
      <c r="D87" s="151">
        <v>2748447</v>
      </c>
      <c r="E87" s="146">
        <f t="shared" si="7"/>
        <v>92.736423392366135</v>
      </c>
      <c r="F87" s="151">
        <v>3115640</v>
      </c>
      <c r="G87" s="146">
        <f t="shared" si="8"/>
        <v>116.77881126723399</v>
      </c>
      <c r="H87" s="133">
        <f t="shared" si="9"/>
        <v>20075675</v>
      </c>
    </row>
    <row r="88" spans="1:8">
      <c r="A88" s="147">
        <v>43891</v>
      </c>
      <c r="B88" s="151">
        <v>14339304</v>
      </c>
      <c r="C88" s="146">
        <f t="shared" si="6"/>
        <v>121.33325830726814</v>
      </c>
      <c r="D88" s="151">
        <v>2765787</v>
      </c>
      <c r="E88" s="146">
        <f t="shared" si="7"/>
        <v>93.321499102985143</v>
      </c>
      <c r="F88" s="151">
        <v>3108959</v>
      </c>
      <c r="G88" s="146">
        <f t="shared" si="8"/>
        <v>116.528397471649</v>
      </c>
      <c r="H88" s="133">
        <f t="shared" si="9"/>
        <v>20214050</v>
      </c>
    </row>
    <row r="89" spans="1:8">
      <c r="A89" s="147">
        <v>43922</v>
      </c>
      <c r="B89" s="151">
        <v>13847835</v>
      </c>
      <c r="C89" s="146">
        <f t="shared" si="6"/>
        <v>117.17465094898807</v>
      </c>
      <c r="D89" s="151">
        <v>2784393</v>
      </c>
      <c r="E89" s="146">
        <f t="shared" si="7"/>
        <v>93.949291413929586</v>
      </c>
      <c r="F89" s="151">
        <v>3119852</v>
      </c>
      <c r="G89" s="146">
        <f t="shared" si="8"/>
        <v>116.93668327846045</v>
      </c>
      <c r="H89" s="133">
        <f t="shared" si="9"/>
        <v>19752080</v>
      </c>
    </row>
    <row r="90" spans="1:8">
      <c r="A90" s="147">
        <v>43952</v>
      </c>
      <c r="B90" s="151">
        <v>13919211</v>
      </c>
      <c r="C90" s="146">
        <f t="shared" si="6"/>
        <v>117.77860513288287</v>
      </c>
      <c r="D90" s="151">
        <v>2804352</v>
      </c>
      <c r="E90" s="146">
        <f t="shared" si="7"/>
        <v>94.622735826169759</v>
      </c>
      <c r="F90" s="151">
        <v>3119932</v>
      </c>
      <c r="G90" s="146">
        <f t="shared" si="8"/>
        <v>116.93968179719218</v>
      </c>
      <c r="H90" s="133">
        <f t="shared" si="9"/>
        <v>19843495</v>
      </c>
    </row>
    <row r="91" spans="1:8">
      <c r="A91" s="147">
        <v>43983</v>
      </c>
      <c r="B91" s="151">
        <v>14431133</v>
      </c>
      <c r="C91" s="146">
        <f t="shared" si="6"/>
        <v>122.11027731579867</v>
      </c>
      <c r="D91" s="151">
        <v>2822772</v>
      </c>
      <c r="E91" s="146">
        <f t="shared" si="7"/>
        <v>95.244252238488187</v>
      </c>
      <c r="F91" s="151">
        <v>3119541</v>
      </c>
      <c r="G91" s="146">
        <f t="shared" si="8"/>
        <v>116.92502653689078</v>
      </c>
      <c r="H91" s="133">
        <f t="shared" si="9"/>
        <v>20373446</v>
      </c>
    </row>
    <row r="92" spans="1:8">
      <c r="A92" s="147">
        <v>44013</v>
      </c>
      <c r="B92" s="151">
        <v>14432781</v>
      </c>
      <c r="C92" s="146">
        <f t="shared" si="6"/>
        <v>122.12422201002444</v>
      </c>
      <c r="D92" s="151">
        <v>2828024</v>
      </c>
      <c r="E92" s="146">
        <f t="shared" si="7"/>
        <v>95.421462021197016</v>
      </c>
      <c r="F92" s="151">
        <v>3119297</v>
      </c>
      <c r="G92" s="146">
        <f t="shared" si="8"/>
        <v>116.91588105475894</v>
      </c>
      <c r="H92" s="133">
        <f t="shared" si="9"/>
        <v>20380102</v>
      </c>
    </row>
    <row r="93" spans="1:8">
      <c r="A93" s="147">
        <v>44044</v>
      </c>
      <c r="B93" s="151">
        <v>14749189</v>
      </c>
      <c r="C93" s="146">
        <f t="shared" si="6"/>
        <v>124.8015356086821</v>
      </c>
      <c r="D93" s="151">
        <v>2851542</v>
      </c>
      <c r="E93" s="146">
        <f t="shared" si="7"/>
        <v>96.214992042093058</v>
      </c>
      <c r="F93" s="151">
        <v>3112875</v>
      </c>
      <c r="G93" s="146">
        <f t="shared" si="8"/>
        <v>116.67517496356801</v>
      </c>
      <c r="H93" s="133">
        <f t="shared" si="9"/>
        <v>20713606</v>
      </c>
    </row>
    <row r="94" spans="1:8">
      <c r="B94" s="149"/>
      <c r="C94" s="149"/>
      <c r="D94" s="149"/>
      <c r="E94" s="149"/>
      <c r="F94" s="149"/>
    </row>
    <row r="95" spans="1:8">
      <c r="B95" s="149"/>
      <c r="C95" s="149"/>
      <c r="D95" s="149"/>
      <c r="E95" s="149"/>
      <c r="F95" s="149"/>
      <c r="G95" s="149"/>
      <c r="H95" s="14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zoomScale="70" zoomScaleNormal="70" workbookViewId="0">
      <selection activeCell="I1" sqref="I1"/>
    </sheetView>
  </sheetViews>
  <sheetFormatPr defaultColWidth="9.109375" defaultRowHeight="14.4"/>
  <cols>
    <col min="1" max="1" width="9.109375" style="132"/>
    <col min="2" max="2" width="15.33203125" style="132" customWidth="1"/>
    <col min="3" max="3" width="16" style="132" customWidth="1"/>
    <col min="4" max="4" width="16.33203125" style="132" customWidth="1"/>
    <col min="5" max="5" width="17" style="132" customWidth="1"/>
    <col min="6" max="6" width="15.88671875" style="132" customWidth="1"/>
    <col min="7" max="7" width="16.44140625" style="132" customWidth="1"/>
    <col min="8" max="16384" width="9.109375" style="132"/>
  </cols>
  <sheetData>
    <row r="1" spans="1:7" ht="43.2">
      <c r="A1" s="144" t="s">
        <v>0</v>
      </c>
      <c r="B1" s="144" t="s">
        <v>285</v>
      </c>
      <c r="C1" s="144" t="s">
        <v>286</v>
      </c>
      <c r="D1" s="144" t="s">
        <v>287</v>
      </c>
      <c r="E1" s="144" t="s">
        <v>288</v>
      </c>
      <c r="F1" s="144" t="s">
        <v>289</v>
      </c>
      <c r="G1" s="144" t="s">
        <v>290</v>
      </c>
    </row>
    <row r="2" spans="1:7">
      <c r="A2" s="150">
        <v>41275</v>
      </c>
      <c r="B2" s="133">
        <v>11818115</v>
      </c>
      <c r="C2" s="151">
        <v>12075787.1439509</v>
      </c>
      <c r="D2" s="133">
        <v>2963719</v>
      </c>
      <c r="E2" s="151">
        <v>2963719</v>
      </c>
      <c r="F2" s="133">
        <v>2667984</v>
      </c>
      <c r="G2" s="151">
        <v>2667984</v>
      </c>
    </row>
    <row r="3" spans="1:7">
      <c r="A3" s="150">
        <v>41306</v>
      </c>
      <c r="B3" s="133">
        <v>11748042</v>
      </c>
      <c r="C3" s="151">
        <v>12095138.05438</v>
      </c>
      <c r="D3" s="133">
        <v>2969232</v>
      </c>
      <c r="E3" s="151">
        <v>2969232</v>
      </c>
      <c r="F3" s="133">
        <v>2670744</v>
      </c>
      <c r="G3" s="151">
        <v>2670744</v>
      </c>
    </row>
    <row r="4" spans="1:7">
      <c r="A4" s="150">
        <v>41334</v>
      </c>
      <c r="B4" s="133">
        <v>12030850</v>
      </c>
      <c r="C4" s="151">
        <v>12190285.400952</v>
      </c>
      <c r="D4" s="133">
        <v>2973096</v>
      </c>
      <c r="E4" s="151">
        <v>2973096</v>
      </c>
      <c r="F4" s="133">
        <v>2651342</v>
      </c>
      <c r="G4" s="151">
        <v>2651342</v>
      </c>
    </row>
    <row r="5" spans="1:7">
      <c r="A5" s="150">
        <v>41365</v>
      </c>
      <c r="B5" s="133">
        <v>12262422</v>
      </c>
      <c r="C5" s="151">
        <v>12229237.2808049</v>
      </c>
      <c r="D5" s="133">
        <v>2976760</v>
      </c>
      <c r="E5" s="151">
        <v>2976760</v>
      </c>
      <c r="F5" s="133">
        <v>2649513</v>
      </c>
      <c r="G5" s="151">
        <v>2649513</v>
      </c>
    </row>
    <row r="6" spans="1:7">
      <c r="A6" s="150">
        <v>41395</v>
      </c>
      <c r="B6" s="133">
        <v>12354071</v>
      </c>
      <c r="C6" s="151">
        <v>12242034.0803659</v>
      </c>
      <c r="D6" s="133">
        <v>2981302</v>
      </c>
      <c r="E6" s="151">
        <v>2981302</v>
      </c>
      <c r="F6" s="133">
        <v>2650756</v>
      </c>
      <c r="G6" s="151">
        <v>2650756</v>
      </c>
    </row>
    <row r="7" spans="1:7">
      <c r="A7" s="150">
        <v>41426</v>
      </c>
      <c r="B7" s="133">
        <v>12561253</v>
      </c>
      <c r="C7" s="151">
        <v>12290766.4276677</v>
      </c>
      <c r="D7" s="133">
        <v>2974355</v>
      </c>
      <c r="E7" s="151">
        <v>2974355</v>
      </c>
      <c r="F7" s="133">
        <v>2663305</v>
      </c>
      <c r="G7" s="151">
        <v>2663305</v>
      </c>
    </row>
    <row r="8" spans="1:7">
      <c r="A8" s="150">
        <v>41456</v>
      </c>
      <c r="B8" s="133">
        <v>12615267</v>
      </c>
      <c r="C8" s="151">
        <v>12429943.718351001</v>
      </c>
      <c r="D8" s="133">
        <v>2970694</v>
      </c>
      <c r="E8" s="151">
        <v>2970694</v>
      </c>
      <c r="F8" s="133">
        <v>2668898</v>
      </c>
      <c r="G8" s="151">
        <v>2668898</v>
      </c>
    </row>
    <row r="9" spans="1:7">
      <c r="A9" s="150">
        <v>41487</v>
      </c>
      <c r="B9" s="133">
        <v>12542642</v>
      </c>
      <c r="C9" s="151">
        <v>12448816.006662499</v>
      </c>
      <c r="D9" s="133">
        <v>2931681</v>
      </c>
      <c r="E9" s="151">
        <v>2931681</v>
      </c>
      <c r="F9" s="133">
        <v>2663081</v>
      </c>
      <c r="G9" s="151">
        <v>2663081</v>
      </c>
    </row>
    <row r="10" spans="1:7">
      <c r="A10" s="150">
        <v>41518</v>
      </c>
      <c r="B10" s="133">
        <v>12679379</v>
      </c>
      <c r="C10" s="151">
        <v>12495552.970706699</v>
      </c>
      <c r="D10" s="133">
        <v>2883080</v>
      </c>
      <c r="E10" s="151">
        <v>2883080</v>
      </c>
      <c r="F10" s="133">
        <v>2707070</v>
      </c>
      <c r="G10" s="151">
        <v>2707070</v>
      </c>
    </row>
    <row r="11" spans="1:7">
      <c r="A11" s="150">
        <v>41548</v>
      </c>
      <c r="B11" s="133">
        <v>12412998</v>
      </c>
      <c r="C11" s="151">
        <v>12422678.1990113</v>
      </c>
      <c r="D11" s="133">
        <v>2856746</v>
      </c>
      <c r="E11" s="151">
        <v>2856746</v>
      </c>
      <c r="F11" s="133">
        <v>2756891</v>
      </c>
      <c r="G11" s="151">
        <v>2756891</v>
      </c>
    </row>
    <row r="12" spans="1:7">
      <c r="A12" s="150">
        <v>41579</v>
      </c>
      <c r="B12" s="133">
        <v>12557625</v>
      </c>
      <c r="C12" s="151">
        <v>12576422.7600723</v>
      </c>
      <c r="D12" s="133">
        <v>2800861</v>
      </c>
      <c r="E12" s="151">
        <v>2800861</v>
      </c>
      <c r="F12" s="133">
        <v>2766055</v>
      </c>
      <c r="G12" s="151">
        <v>2766055</v>
      </c>
    </row>
    <row r="13" spans="1:7">
      <c r="A13" s="150">
        <v>41609</v>
      </c>
      <c r="B13" s="133">
        <v>12484113</v>
      </c>
      <c r="C13" s="151">
        <v>12592605.8286344</v>
      </c>
      <c r="D13" s="133">
        <v>2760917</v>
      </c>
      <c r="E13" s="151">
        <v>2760917</v>
      </c>
      <c r="F13" s="133">
        <v>2823400</v>
      </c>
      <c r="G13" s="151">
        <v>2823400</v>
      </c>
    </row>
    <row r="14" spans="1:7">
      <c r="A14" s="150">
        <v>41640</v>
      </c>
      <c r="B14" s="133">
        <v>12447958</v>
      </c>
      <c r="C14" s="151">
        <v>12745225.8365361</v>
      </c>
      <c r="D14" s="133">
        <v>2720965</v>
      </c>
      <c r="E14" s="151">
        <v>2720965</v>
      </c>
      <c r="F14" s="133">
        <v>2838873</v>
      </c>
      <c r="G14" s="151">
        <v>2838873</v>
      </c>
    </row>
    <row r="15" spans="1:7">
      <c r="A15" s="150">
        <v>41671</v>
      </c>
      <c r="B15" s="133">
        <v>12486017</v>
      </c>
      <c r="C15" s="151">
        <v>12852021.992188601</v>
      </c>
      <c r="D15" s="133">
        <v>2855300</v>
      </c>
      <c r="E15" s="151">
        <v>2855300</v>
      </c>
      <c r="F15" s="133">
        <v>2836699</v>
      </c>
      <c r="G15" s="151">
        <v>2836699</v>
      </c>
    </row>
    <row r="16" spans="1:7">
      <c r="A16" s="150">
        <v>41699</v>
      </c>
      <c r="B16" s="133">
        <v>12700185</v>
      </c>
      <c r="C16" s="151">
        <v>12795888.137867101</v>
      </c>
      <c r="D16" s="133">
        <v>2871284</v>
      </c>
      <c r="E16" s="151">
        <v>2871284</v>
      </c>
      <c r="F16" s="133">
        <v>2849623</v>
      </c>
      <c r="G16" s="151">
        <v>2849623</v>
      </c>
    </row>
    <row r="17" spans="1:7">
      <c r="A17" s="150">
        <v>41730</v>
      </c>
      <c r="B17" s="133">
        <v>12868737</v>
      </c>
      <c r="C17" s="151">
        <v>12825703.139039399</v>
      </c>
      <c r="D17" s="133">
        <v>2815090</v>
      </c>
      <c r="E17" s="151">
        <v>2815090</v>
      </c>
      <c r="F17" s="133">
        <v>2844868</v>
      </c>
      <c r="G17" s="151">
        <v>2844868</v>
      </c>
    </row>
    <row r="18" spans="1:7">
      <c r="A18" s="150">
        <v>41760</v>
      </c>
      <c r="B18" s="133">
        <v>13068558</v>
      </c>
      <c r="C18" s="151">
        <v>12946522.0524038</v>
      </c>
      <c r="D18" s="133">
        <v>2815276</v>
      </c>
      <c r="E18" s="151">
        <v>2815276</v>
      </c>
      <c r="F18" s="133">
        <v>2849314</v>
      </c>
      <c r="G18" s="151">
        <v>2849314</v>
      </c>
    </row>
    <row r="19" spans="1:7">
      <c r="A19" s="150">
        <v>41791</v>
      </c>
      <c r="B19" s="133">
        <v>13351474</v>
      </c>
      <c r="C19" s="151">
        <v>13066342.871029399</v>
      </c>
      <c r="D19" s="133">
        <v>2816946</v>
      </c>
      <c r="E19" s="151">
        <v>2816946</v>
      </c>
      <c r="F19" s="133">
        <v>2852087</v>
      </c>
      <c r="G19" s="151">
        <v>2852087</v>
      </c>
    </row>
    <row r="20" spans="1:7">
      <c r="A20" s="150">
        <v>41821</v>
      </c>
      <c r="B20" s="133">
        <v>13109755</v>
      </c>
      <c r="C20" s="151">
        <v>12988919.6924896</v>
      </c>
      <c r="D20" s="133">
        <v>2875917</v>
      </c>
      <c r="E20" s="151">
        <v>2875917</v>
      </c>
      <c r="F20" s="133">
        <v>2864800</v>
      </c>
      <c r="G20" s="151">
        <v>2864800</v>
      </c>
    </row>
    <row r="21" spans="1:7">
      <c r="A21" s="150">
        <v>41852</v>
      </c>
      <c r="B21" s="133">
        <v>13212186</v>
      </c>
      <c r="C21" s="151">
        <v>13110133.377263499</v>
      </c>
      <c r="D21" s="133">
        <v>2909657</v>
      </c>
      <c r="E21" s="151">
        <v>2909657</v>
      </c>
      <c r="F21" s="133">
        <v>2859563</v>
      </c>
      <c r="G21" s="151">
        <v>2859563</v>
      </c>
    </row>
    <row r="22" spans="1:7">
      <c r="A22" s="150">
        <v>41883</v>
      </c>
      <c r="B22" s="133">
        <v>13321597</v>
      </c>
      <c r="C22" s="151">
        <v>13145770.1402543</v>
      </c>
      <c r="D22" s="133">
        <v>2907549</v>
      </c>
      <c r="E22" s="151">
        <v>2907549</v>
      </c>
      <c r="F22" s="133">
        <v>2879940</v>
      </c>
      <c r="G22" s="151">
        <v>2879940</v>
      </c>
    </row>
    <row r="23" spans="1:7">
      <c r="A23" s="150">
        <v>41913</v>
      </c>
      <c r="B23" s="133">
        <v>13211467</v>
      </c>
      <c r="C23" s="151">
        <v>13212690.121589901</v>
      </c>
      <c r="D23" s="133">
        <v>2924846</v>
      </c>
      <c r="E23" s="151">
        <v>2924846</v>
      </c>
      <c r="F23" s="133">
        <v>2908367</v>
      </c>
      <c r="G23" s="151">
        <v>2908367</v>
      </c>
    </row>
    <row r="24" spans="1:7">
      <c r="A24" s="152">
        <v>41944</v>
      </c>
      <c r="B24" s="133">
        <v>13237370</v>
      </c>
      <c r="C24" s="151">
        <v>13209643.6672858</v>
      </c>
      <c r="D24" s="133">
        <v>2868886</v>
      </c>
      <c r="E24" s="151">
        <v>2868886</v>
      </c>
      <c r="F24" s="133">
        <v>2929226</v>
      </c>
      <c r="G24" s="151">
        <v>2929226</v>
      </c>
    </row>
    <row r="25" spans="1:7">
      <c r="A25" s="153">
        <v>41974</v>
      </c>
      <c r="B25" s="133">
        <v>13240122</v>
      </c>
      <c r="C25" s="151">
        <v>13286546.743298201</v>
      </c>
      <c r="D25" s="133">
        <v>2827633</v>
      </c>
      <c r="E25" s="151">
        <v>2827633</v>
      </c>
      <c r="F25" s="133">
        <v>2910148</v>
      </c>
      <c r="G25" s="151">
        <v>2910148</v>
      </c>
    </row>
    <row r="26" spans="1:7">
      <c r="A26" s="153">
        <v>42005</v>
      </c>
      <c r="B26" s="133">
        <v>13058277</v>
      </c>
      <c r="C26" s="151">
        <v>13392023.3989558</v>
      </c>
      <c r="D26" s="133">
        <v>2821819</v>
      </c>
      <c r="E26" s="151">
        <v>2821819</v>
      </c>
      <c r="F26" s="133">
        <v>2926680</v>
      </c>
      <c r="G26" s="151">
        <v>2926680</v>
      </c>
    </row>
    <row r="27" spans="1:7">
      <c r="A27" s="153">
        <v>42036</v>
      </c>
      <c r="B27" s="133">
        <v>13019198</v>
      </c>
      <c r="C27" s="151">
        <v>13420591.574232699</v>
      </c>
      <c r="D27" s="133">
        <v>2914541</v>
      </c>
      <c r="E27" s="151">
        <v>2914541</v>
      </c>
      <c r="F27" s="133">
        <v>2929385</v>
      </c>
      <c r="G27" s="151">
        <v>2929385</v>
      </c>
    </row>
    <row r="28" spans="1:7">
      <c r="A28" s="153">
        <v>42064</v>
      </c>
      <c r="B28" s="133">
        <v>13328128</v>
      </c>
      <c r="C28" s="151">
        <v>13491885.968627101</v>
      </c>
      <c r="D28" s="133">
        <v>2898016</v>
      </c>
      <c r="E28" s="151">
        <v>2898016</v>
      </c>
      <c r="F28" s="133">
        <v>2926533</v>
      </c>
      <c r="G28" s="151">
        <v>2926533</v>
      </c>
    </row>
    <row r="29" spans="1:7">
      <c r="A29" s="153">
        <v>42095</v>
      </c>
      <c r="B29" s="133">
        <v>13681271</v>
      </c>
      <c r="C29" s="151">
        <v>13633171.965363599</v>
      </c>
      <c r="D29" s="133">
        <v>2789168</v>
      </c>
      <c r="E29" s="151">
        <v>2789168</v>
      </c>
      <c r="F29" s="133">
        <v>2928695</v>
      </c>
      <c r="G29" s="151">
        <v>2928695</v>
      </c>
    </row>
    <row r="30" spans="1:7">
      <c r="A30" s="153">
        <v>42125</v>
      </c>
      <c r="B30" s="133">
        <v>13830442</v>
      </c>
      <c r="C30" s="151">
        <v>13683793.4232093</v>
      </c>
      <c r="D30" s="133">
        <v>2874835</v>
      </c>
      <c r="E30" s="151">
        <v>2874835</v>
      </c>
      <c r="F30" s="133">
        <v>2928677</v>
      </c>
      <c r="G30" s="151">
        <v>2928677</v>
      </c>
    </row>
    <row r="31" spans="1:7">
      <c r="A31" s="153">
        <v>42156</v>
      </c>
      <c r="B31" s="133">
        <v>14033585</v>
      </c>
      <c r="C31" s="151">
        <v>13767284.841455501</v>
      </c>
      <c r="D31" s="133">
        <v>2829934</v>
      </c>
      <c r="E31" s="151">
        <v>2829934</v>
      </c>
      <c r="F31" s="133">
        <v>2936848</v>
      </c>
      <c r="G31" s="151">
        <v>2936848</v>
      </c>
    </row>
    <row r="32" spans="1:7">
      <c r="A32" s="153">
        <v>42186</v>
      </c>
      <c r="B32" s="133">
        <v>13891275</v>
      </c>
      <c r="C32" s="151">
        <v>13802377.4957431</v>
      </c>
      <c r="D32" s="133">
        <v>2838611</v>
      </c>
      <c r="E32" s="151">
        <v>2838611</v>
      </c>
      <c r="F32" s="133">
        <v>2948014</v>
      </c>
      <c r="G32" s="151">
        <v>2948014</v>
      </c>
    </row>
    <row r="33" spans="1:7">
      <c r="A33" s="153">
        <v>42217</v>
      </c>
      <c r="B33" s="133">
        <v>14021397</v>
      </c>
      <c r="C33" s="151">
        <v>13845789.9648929</v>
      </c>
      <c r="D33" s="133">
        <v>2629792</v>
      </c>
      <c r="E33" s="151">
        <v>2629792</v>
      </c>
      <c r="F33" s="133">
        <v>2949836</v>
      </c>
      <c r="G33" s="151">
        <v>2949836</v>
      </c>
    </row>
    <row r="34" spans="1:7">
      <c r="A34" s="153">
        <v>42248</v>
      </c>
      <c r="B34" s="133">
        <v>13761913</v>
      </c>
      <c r="C34" s="151">
        <v>13577037.2458982</v>
      </c>
      <c r="D34" s="133">
        <v>2841359</v>
      </c>
      <c r="E34" s="151">
        <v>2841359</v>
      </c>
      <c r="F34" s="133">
        <v>2967562</v>
      </c>
      <c r="G34" s="151">
        <v>2967562</v>
      </c>
    </row>
    <row r="35" spans="1:7">
      <c r="A35" s="153">
        <v>42278</v>
      </c>
      <c r="B35" s="133">
        <v>14004735</v>
      </c>
      <c r="C35" s="151">
        <v>13964853.7985004</v>
      </c>
      <c r="D35" s="133">
        <v>2834268</v>
      </c>
      <c r="E35" s="151">
        <v>2834268</v>
      </c>
      <c r="F35" s="133">
        <v>3071020</v>
      </c>
      <c r="G35" s="151">
        <v>3071020</v>
      </c>
    </row>
    <row r="36" spans="1:7">
      <c r="A36" s="153">
        <v>42309</v>
      </c>
      <c r="B36" s="133">
        <v>14040015</v>
      </c>
      <c r="C36" s="151">
        <v>13987190.169645799</v>
      </c>
      <c r="D36" s="133">
        <v>2830809</v>
      </c>
      <c r="E36" s="151">
        <v>2830809</v>
      </c>
      <c r="F36" s="133">
        <v>2996123</v>
      </c>
      <c r="G36" s="151">
        <v>2996123</v>
      </c>
    </row>
    <row r="37" spans="1:7">
      <c r="A37" s="153">
        <v>42339</v>
      </c>
      <c r="B37" s="133">
        <v>13999398</v>
      </c>
      <c r="C37" s="151">
        <v>14075201.741623299</v>
      </c>
      <c r="D37" s="133">
        <v>2833035</v>
      </c>
      <c r="E37" s="151">
        <v>2833035</v>
      </c>
      <c r="F37" s="133">
        <v>3032971</v>
      </c>
      <c r="G37" s="151">
        <v>3032971</v>
      </c>
    </row>
    <row r="38" spans="1:7">
      <c r="A38" s="153">
        <v>42370</v>
      </c>
      <c r="B38" s="133">
        <v>13620794</v>
      </c>
      <c r="C38" s="151">
        <v>13961412.637679899</v>
      </c>
      <c r="D38" s="133">
        <v>2803728</v>
      </c>
      <c r="E38" s="151">
        <v>2803728</v>
      </c>
      <c r="F38" s="133">
        <v>3034105</v>
      </c>
      <c r="G38" s="151">
        <v>3034105</v>
      </c>
    </row>
    <row r="39" spans="1:7">
      <c r="A39" s="153">
        <v>42401</v>
      </c>
      <c r="B39" s="133">
        <v>13575109</v>
      </c>
      <c r="C39" s="151">
        <v>13968839.2293627</v>
      </c>
      <c r="D39" s="133">
        <v>2708174</v>
      </c>
      <c r="E39" s="151">
        <v>2708174</v>
      </c>
      <c r="F39" s="133">
        <v>3059263</v>
      </c>
      <c r="G39" s="151">
        <v>3059263</v>
      </c>
    </row>
    <row r="40" spans="1:7">
      <c r="A40" s="153">
        <v>42430</v>
      </c>
      <c r="B40" s="133">
        <v>13866804</v>
      </c>
      <c r="C40" s="151">
        <v>14033226.301870201</v>
      </c>
      <c r="D40" s="133">
        <v>2683978</v>
      </c>
      <c r="E40" s="151">
        <v>2683978</v>
      </c>
      <c r="F40" s="133">
        <v>3068719</v>
      </c>
      <c r="G40" s="151">
        <v>3068719</v>
      </c>
    </row>
    <row r="41" spans="1:7">
      <c r="A41" s="153">
        <v>42461</v>
      </c>
      <c r="B41" s="133">
        <v>14069873</v>
      </c>
      <c r="C41" s="151">
        <v>14048369.764793601</v>
      </c>
      <c r="D41" s="133">
        <v>2671866</v>
      </c>
      <c r="E41" s="151">
        <v>2671866</v>
      </c>
      <c r="F41" s="133">
        <v>3062031</v>
      </c>
      <c r="G41" s="151">
        <v>3062031</v>
      </c>
    </row>
    <row r="42" spans="1:7">
      <c r="A42" s="153">
        <v>42491</v>
      </c>
      <c r="B42" s="133">
        <v>14143311</v>
      </c>
      <c r="C42" s="151">
        <v>13974639.475955701</v>
      </c>
      <c r="D42" s="133">
        <v>2683126</v>
      </c>
      <c r="E42" s="151">
        <v>2683126</v>
      </c>
      <c r="F42" s="133">
        <v>3063975</v>
      </c>
      <c r="G42" s="151">
        <v>3063975</v>
      </c>
    </row>
    <row r="43" spans="1:7">
      <c r="A43" s="153">
        <v>42522</v>
      </c>
      <c r="B43" s="133">
        <v>14275280</v>
      </c>
      <c r="C43" s="151">
        <v>14038724.2350404</v>
      </c>
      <c r="D43" s="133">
        <v>2679867</v>
      </c>
      <c r="E43" s="151">
        <v>2679867</v>
      </c>
      <c r="F43" s="133">
        <v>3083240</v>
      </c>
      <c r="G43" s="151">
        <v>3083240</v>
      </c>
    </row>
    <row r="44" spans="1:7">
      <c r="A44" s="153">
        <v>42552</v>
      </c>
      <c r="B44" s="133">
        <v>14067498</v>
      </c>
      <c r="C44" s="151">
        <v>13979525.309934299</v>
      </c>
      <c r="D44" s="133">
        <v>2684141</v>
      </c>
      <c r="E44" s="151">
        <v>2684141</v>
      </c>
      <c r="F44" s="133">
        <v>3071724</v>
      </c>
      <c r="G44" s="151">
        <v>3071724</v>
      </c>
    </row>
    <row r="45" spans="1:7">
      <c r="A45" s="153">
        <v>42583</v>
      </c>
      <c r="B45" s="133">
        <v>14059476</v>
      </c>
      <c r="C45" s="151">
        <v>13914128.923095601</v>
      </c>
      <c r="D45" s="133">
        <v>2690074</v>
      </c>
      <c r="E45" s="151">
        <v>2690074</v>
      </c>
      <c r="F45" s="133">
        <v>3042243</v>
      </c>
      <c r="G45" s="151">
        <v>3042243</v>
      </c>
    </row>
    <row r="46" spans="1:7">
      <c r="A46" s="153">
        <v>42614</v>
      </c>
      <c r="B46" s="133">
        <v>13813234</v>
      </c>
      <c r="C46" s="151">
        <v>13724659.9260263</v>
      </c>
      <c r="D46" s="133">
        <v>2692666</v>
      </c>
      <c r="E46" s="151">
        <v>2692666</v>
      </c>
      <c r="F46" s="133">
        <v>2992784</v>
      </c>
      <c r="G46" s="151">
        <v>2992784</v>
      </c>
    </row>
    <row r="47" spans="1:7">
      <c r="A47" s="153">
        <v>42644</v>
      </c>
      <c r="B47" s="133">
        <v>13962960</v>
      </c>
      <c r="C47" s="151">
        <v>13787205.3796106</v>
      </c>
      <c r="D47" s="133">
        <v>2695038</v>
      </c>
      <c r="E47" s="151">
        <v>2695038</v>
      </c>
      <c r="F47" s="133">
        <v>2994165</v>
      </c>
      <c r="G47" s="151">
        <v>2994165</v>
      </c>
    </row>
    <row r="48" spans="1:7">
      <c r="A48" s="153">
        <v>42675</v>
      </c>
      <c r="B48" s="133">
        <v>13900383</v>
      </c>
      <c r="C48" s="151">
        <v>13831739.7504589</v>
      </c>
      <c r="D48" s="133">
        <v>2706609</v>
      </c>
      <c r="E48" s="151">
        <v>2706609</v>
      </c>
      <c r="F48" s="133">
        <v>2986386</v>
      </c>
      <c r="G48" s="151">
        <v>2986386</v>
      </c>
    </row>
    <row r="49" spans="1:9">
      <c r="A49" s="153">
        <v>42705</v>
      </c>
      <c r="B49" s="133">
        <v>13775188</v>
      </c>
      <c r="C49" s="151">
        <v>13869914.5347805</v>
      </c>
      <c r="D49" s="133">
        <v>2701537</v>
      </c>
      <c r="E49" s="151">
        <v>2701537</v>
      </c>
      <c r="F49" s="133">
        <v>2982548</v>
      </c>
      <c r="G49" s="151">
        <v>2982548</v>
      </c>
    </row>
    <row r="50" spans="1:9">
      <c r="A50" s="153">
        <v>42736</v>
      </c>
      <c r="B50" s="34">
        <v>13115945</v>
      </c>
      <c r="C50" s="151">
        <v>13431232.894065199</v>
      </c>
      <c r="D50" s="133">
        <v>2520079</v>
      </c>
      <c r="E50" s="151">
        <v>2520079</v>
      </c>
      <c r="F50" s="133">
        <v>2970210</v>
      </c>
      <c r="G50" s="151">
        <v>2970210</v>
      </c>
    </row>
    <row r="51" spans="1:9">
      <c r="A51" s="153">
        <v>42767</v>
      </c>
      <c r="B51" s="34">
        <v>13126079</v>
      </c>
      <c r="C51" s="151">
        <v>13536696.2913303</v>
      </c>
      <c r="D51" s="133">
        <v>2698940</v>
      </c>
      <c r="E51" s="151">
        <v>2698940</v>
      </c>
      <c r="F51" s="133">
        <v>2965218</v>
      </c>
      <c r="G51" s="151">
        <v>2965218</v>
      </c>
    </row>
    <row r="52" spans="1:9">
      <c r="A52" s="153">
        <v>42795</v>
      </c>
      <c r="B52" s="34">
        <v>13558783</v>
      </c>
      <c r="C52" s="151">
        <v>13750976.8953111</v>
      </c>
      <c r="D52" s="133">
        <v>2734104</v>
      </c>
      <c r="E52" s="151">
        <v>2734104</v>
      </c>
      <c r="F52" s="133">
        <v>2970810</v>
      </c>
      <c r="G52" s="151">
        <v>2970810</v>
      </c>
    </row>
    <row r="53" spans="1:9">
      <c r="A53" s="153">
        <v>42826</v>
      </c>
      <c r="B53" s="34">
        <v>13849359</v>
      </c>
      <c r="C53" s="151">
        <v>13809131.19239</v>
      </c>
      <c r="D53" s="133">
        <v>2760089</v>
      </c>
      <c r="E53" s="151">
        <v>2760089</v>
      </c>
      <c r="F53" s="133">
        <v>2969930</v>
      </c>
      <c r="G53" s="151">
        <v>2969930</v>
      </c>
    </row>
    <row r="54" spans="1:9">
      <c r="A54" s="153">
        <v>42856</v>
      </c>
      <c r="B54" s="34">
        <v>14105505</v>
      </c>
      <c r="C54" s="151">
        <v>13894880.6062489</v>
      </c>
      <c r="D54" s="133">
        <v>2771634</v>
      </c>
      <c r="E54" s="151">
        <v>2771634</v>
      </c>
      <c r="F54" s="133">
        <v>2970555</v>
      </c>
      <c r="G54" s="151">
        <v>2970555</v>
      </c>
    </row>
    <row r="55" spans="1:9">
      <c r="A55" s="153">
        <v>42887</v>
      </c>
      <c r="B55" s="34">
        <v>14009873</v>
      </c>
      <c r="C55" s="151">
        <v>13934530.9226257</v>
      </c>
      <c r="D55" s="133">
        <v>2789173</v>
      </c>
      <c r="E55" s="151">
        <v>2789173</v>
      </c>
      <c r="F55" s="133">
        <v>2976758</v>
      </c>
      <c r="G55" s="151">
        <v>2976758</v>
      </c>
    </row>
    <row r="56" spans="1:9">
      <c r="A56" s="153">
        <v>42917</v>
      </c>
      <c r="B56" s="34">
        <v>14195607</v>
      </c>
      <c r="C56" s="151">
        <v>14050841.1115695</v>
      </c>
      <c r="D56" s="133">
        <v>2751389</v>
      </c>
      <c r="E56" s="151">
        <v>2751389</v>
      </c>
      <c r="F56" s="133">
        <v>2975092</v>
      </c>
      <c r="G56" s="151">
        <v>2975092</v>
      </c>
    </row>
    <row r="57" spans="1:9">
      <c r="A57" s="153">
        <v>42948</v>
      </c>
      <c r="B57" s="34">
        <v>14265038</v>
      </c>
      <c r="C57" s="133">
        <v>14198647.1463465</v>
      </c>
      <c r="D57" s="133">
        <v>2753919</v>
      </c>
      <c r="E57" s="133">
        <v>2753919</v>
      </c>
      <c r="F57" s="133">
        <v>2960311</v>
      </c>
      <c r="G57" s="133">
        <v>2960311</v>
      </c>
    </row>
    <row r="58" spans="1:9">
      <c r="A58" s="153">
        <v>42979</v>
      </c>
      <c r="B58" s="34">
        <v>14547574</v>
      </c>
      <c r="C58" s="133">
        <v>14344282.2464916</v>
      </c>
      <c r="D58" s="133">
        <v>2772117</v>
      </c>
      <c r="E58" s="133">
        <v>2772117</v>
      </c>
      <c r="F58" s="133">
        <v>2964754</v>
      </c>
      <c r="G58" s="133">
        <v>2964754</v>
      </c>
    </row>
    <row r="59" spans="1:9">
      <c r="A59" s="153">
        <v>43009</v>
      </c>
      <c r="B59" s="34">
        <v>14644895</v>
      </c>
      <c r="C59" s="133">
        <v>14461668.0698117</v>
      </c>
      <c r="D59" s="133">
        <v>2768836</v>
      </c>
      <c r="E59" s="133">
        <v>2768836</v>
      </c>
      <c r="F59" s="133">
        <v>2976497</v>
      </c>
      <c r="G59" s="133">
        <v>2976497</v>
      </c>
    </row>
    <row r="60" spans="1:9">
      <c r="A60" s="153">
        <v>43040</v>
      </c>
      <c r="B60" s="34">
        <v>14555878</v>
      </c>
      <c r="C60" s="133">
        <v>14447214.4598237</v>
      </c>
      <c r="D60" s="148">
        <v>2767790</v>
      </c>
      <c r="E60" s="133">
        <v>2767790</v>
      </c>
      <c r="F60" s="148">
        <v>2979048</v>
      </c>
      <c r="G60" s="133">
        <v>2979048</v>
      </c>
    </row>
    <row r="61" spans="1:9">
      <c r="A61" s="153">
        <v>43070</v>
      </c>
      <c r="B61" s="34">
        <v>14477817</v>
      </c>
      <c r="C61" s="133">
        <v>14551287.3930433</v>
      </c>
      <c r="D61" s="133">
        <v>2777484</v>
      </c>
      <c r="E61" s="133">
        <v>2777484</v>
      </c>
      <c r="F61" s="148">
        <v>2986088</v>
      </c>
      <c r="G61" s="133">
        <v>2986088</v>
      </c>
    </row>
    <row r="62" spans="1:9">
      <c r="A62" s="153">
        <v>43101</v>
      </c>
      <c r="B62" s="34">
        <v>14218231</v>
      </c>
      <c r="C62" s="133">
        <v>14502479.251578201</v>
      </c>
      <c r="D62" s="148">
        <v>2762901</v>
      </c>
      <c r="E62" s="133">
        <v>2762901</v>
      </c>
      <c r="F62" s="148">
        <v>2989631</v>
      </c>
      <c r="G62" s="133">
        <v>2989631</v>
      </c>
      <c r="H62" s="149"/>
    </row>
    <row r="63" spans="1:9">
      <c r="A63" s="153">
        <v>43132</v>
      </c>
      <c r="B63" s="148">
        <v>14127524</v>
      </c>
      <c r="C63" s="133">
        <v>14548180.721672</v>
      </c>
      <c r="D63" s="133">
        <v>2835795</v>
      </c>
      <c r="E63" s="133">
        <v>2835795</v>
      </c>
      <c r="F63" s="148">
        <v>2996690</v>
      </c>
      <c r="G63" s="133">
        <v>2996690</v>
      </c>
    </row>
    <row r="64" spans="1:9">
      <c r="A64" s="153">
        <v>43160</v>
      </c>
      <c r="B64" s="133">
        <v>14325806</v>
      </c>
      <c r="C64" s="133">
        <v>14538902.7132785</v>
      </c>
      <c r="D64" s="133">
        <v>2804909</v>
      </c>
      <c r="E64" s="133">
        <v>2804909</v>
      </c>
      <c r="F64" s="148">
        <v>3006828</v>
      </c>
      <c r="G64" s="133">
        <v>3006828</v>
      </c>
      <c r="I64" s="133"/>
    </row>
    <row r="65" spans="1:9">
      <c r="A65" s="153">
        <v>43191</v>
      </c>
      <c r="B65" s="133">
        <v>14527332</v>
      </c>
      <c r="C65" s="133">
        <v>14500465.4598481</v>
      </c>
      <c r="D65" s="133">
        <v>2812961</v>
      </c>
      <c r="E65" s="133">
        <v>2812961</v>
      </c>
      <c r="F65" s="148">
        <v>3011373</v>
      </c>
      <c r="G65" s="133">
        <v>3011373</v>
      </c>
      <c r="I65" s="133"/>
    </row>
    <row r="66" spans="1:9">
      <c r="A66" s="153">
        <v>43221</v>
      </c>
      <c r="B66" s="133">
        <v>14729306</v>
      </c>
      <c r="C66" s="133">
        <v>14566830.583211301</v>
      </c>
      <c r="D66" s="133">
        <v>2803693</v>
      </c>
      <c r="E66" s="133">
        <v>2803693</v>
      </c>
      <c r="F66" s="148">
        <v>3014740</v>
      </c>
      <c r="G66" s="133">
        <v>3014740</v>
      </c>
      <c r="I66" s="133"/>
    </row>
    <row r="67" spans="1:9">
      <c r="A67" s="153">
        <v>43252</v>
      </c>
      <c r="B67" s="133">
        <v>14570283</v>
      </c>
      <c r="C67" s="133">
        <v>14458804.106861001</v>
      </c>
      <c r="D67" s="133">
        <v>2702964</v>
      </c>
      <c r="E67" s="133">
        <v>2702964</v>
      </c>
      <c r="F67" s="148">
        <v>3019444</v>
      </c>
      <c r="G67" s="133">
        <v>3019444</v>
      </c>
      <c r="I67" s="133"/>
    </row>
    <row r="68" spans="1:9">
      <c r="A68" s="153">
        <v>43282</v>
      </c>
      <c r="B68" s="133">
        <v>14664384</v>
      </c>
      <c r="C68" s="133">
        <v>14597795.741716299</v>
      </c>
      <c r="D68" s="133">
        <v>2848614</v>
      </c>
      <c r="E68" s="133">
        <v>2848614</v>
      </c>
      <c r="F68" s="133">
        <v>3010588</v>
      </c>
      <c r="G68" s="133">
        <v>3010588</v>
      </c>
      <c r="I68" s="133"/>
    </row>
    <row r="69" spans="1:9">
      <c r="A69" s="153">
        <v>43313</v>
      </c>
      <c r="B69" s="133">
        <v>14482653</v>
      </c>
      <c r="C69" s="133">
        <v>14461801.1801474</v>
      </c>
      <c r="D69" s="133">
        <v>2844133</v>
      </c>
      <c r="E69" s="133">
        <v>2844133</v>
      </c>
      <c r="F69" s="133">
        <v>2998531</v>
      </c>
      <c r="G69" s="133">
        <v>2998531</v>
      </c>
    </row>
    <row r="70" spans="1:9">
      <c r="A70" s="153">
        <v>43344</v>
      </c>
      <c r="B70" s="133">
        <v>14809349</v>
      </c>
      <c r="C70" s="133">
        <v>14537132.6730853</v>
      </c>
      <c r="D70" s="133">
        <v>2810852</v>
      </c>
      <c r="E70" s="133">
        <v>2810852</v>
      </c>
      <c r="F70" s="133">
        <v>3001713</v>
      </c>
      <c r="G70" s="133">
        <v>3001713</v>
      </c>
    </row>
    <row r="71" spans="1:9">
      <c r="A71" s="153">
        <v>43374</v>
      </c>
      <c r="B71" s="133">
        <v>14695062</v>
      </c>
      <c r="C71" s="133">
        <v>14423995.216752701</v>
      </c>
      <c r="D71" s="133">
        <v>2904436</v>
      </c>
      <c r="E71" s="133">
        <v>2904436</v>
      </c>
      <c r="F71" s="148">
        <v>3020919</v>
      </c>
      <c r="G71" s="133">
        <v>3020919</v>
      </c>
    </row>
    <row r="72" spans="1:9">
      <c r="A72" s="153">
        <v>43405</v>
      </c>
      <c r="B72" s="133">
        <v>14448590</v>
      </c>
      <c r="C72" s="133">
        <v>14422237.007112101</v>
      </c>
      <c r="D72" s="133">
        <v>2879630</v>
      </c>
      <c r="E72" s="133">
        <v>2879630</v>
      </c>
      <c r="F72" s="148">
        <v>3021127</v>
      </c>
      <c r="G72" s="133">
        <v>3021127</v>
      </c>
    </row>
    <row r="73" spans="1:9">
      <c r="A73" s="153">
        <v>43435</v>
      </c>
      <c r="B73" s="133">
        <v>14229170</v>
      </c>
      <c r="C73" s="133">
        <v>14231108.166523701</v>
      </c>
      <c r="D73" s="133">
        <v>2833299</v>
      </c>
      <c r="E73" s="133">
        <v>2833299</v>
      </c>
      <c r="F73" s="148">
        <v>3031311</v>
      </c>
      <c r="G73" s="133">
        <v>3031311</v>
      </c>
    </row>
    <row r="74" spans="1:9">
      <c r="A74" s="153">
        <v>43466</v>
      </c>
      <c r="B74" s="133">
        <v>13826757</v>
      </c>
      <c r="C74" s="133">
        <v>14169008.540534699</v>
      </c>
      <c r="D74" s="133">
        <v>2791418</v>
      </c>
      <c r="E74" s="133">
        <v>2791418</v>
      </c>
      <c r="F74" s="133">
        <v>3030725</v>
      </c>
      <c r="G74" s="133">
        <v>3030725</v>
      </c>
    </row>
    <row r="75" spans="1:9">
      <c r="A75" s="153">
        <v>43497</v>
      </c>
      <c r="B75" s="133">
        <v>13807689</v>
      </c>
      <c r="C75" s="149">
        <v>14203691.4023073</v>
      </c>
      <c r="D75" s="133">
        <v>2801378</v>
      </c>
      <c r="E75" s="133">
        <v>2801378</v>
      </c>
      <c r="F75" s="133">
        <v>3038819</v>
      </c>
      <c r="G75" s="133">
        <v>3038819</v>
      </c>
    </row>
    <row r="76" spans="1:9">
      <c r="A76" s="153">
        <v>43525</v>
      </c>
      <c r="B76" s="133">
        <v>13994899</v>
      </c>
      <c r="C76" s="133">
        <v>14196048.1245913</v>
      </c>
      <c r="D76" s="133">
        <v>2793511</v>
      </c>
      <c r="E76" s="133">
        <v>2793511</v>
      </c>
      <c r="F76" s="133">
        <v>3039681</v>
      </c>
      <c r="G76" s="133">
        <v>3039681</v>
      </c>
    </row>
    <row r="77" spans="1:9">
      <c r="A77" s="153">
        <v>43556</v>
      </c>
      <c r="B77" s="133">
        <v>14226393</v>
      </c>
      <c r="C77" s="133">
        <v>14217161.812853999</v>
      </c>
      <c r="D77" s="133">
        <v>2761695</v>
      </c>
      <c r="E77" s="133">
        <v>2761695</v>
      </c>
      <c r="F77" s="133">
        <v>3050182</v>
      </c>
      <c r="G77" s="133">
        <v>3050182</v>
      </c>
    </row>
    <row r="78" spans="1:9">
      <c r="A78" s="153">
        <v>43586</v>
      </c>
      <c r="B78" s="133">
        <v>14324472</v>
      </c>
      <c r="C78" s="133">
        <v>14193216.8503995</v>
      </c>
      <c r="D78" s="133">
        <v>2838167</v>
      </c>
      <c r="E78" s="133">
        <v>2838167</v>
      </c>
      <c r="F78" s="133">
        <v>3055833</v>
      </c>
      <c r="G78" s="133">
        <v>3055833</v>
      </c>
    </row>
    <row r="79" spans="1:9">
      <c r="A79" s="153">
        <v>43617</v>
      </c>
      <c r="B79" s="133">
        <v>14287607</v>
      </c>
      <c r="C79" s="133">
        <v>14156425.269116201</v>
      </c>
      <c r="D79" s="133">
        <v>2874942</v>
      </c>
      <c r="E79" s="133">
        <v>2874942</v>
      </c>
      <c r="F79" s="133">
        <v>3058258</v>
      </c>
      <c r="G79" s="133">
        <v>3058258</v>
      </c>
    </row>
    <row r="80" spans="1:9">
      <c r="A80" s="153">
        <v>43647</v>
      </c>
      <c r="B80" s="133">
        <v>14198097</v>
      </c>
      <c r="C80" s="133">
        <v>14112645.111270299</v>
      </c>
      <c r="D80" s="133">
        <v>2835662</v>
      </c>
      <c r="E80" s="133">
        <v>2835662</v>
      </c>
      <c r="F80" s="133">
        <v>3069057</v>
      </c>
      <c r="G80" s="133">
        <v>3069057</v>
      </c>
    </row>
    <row r="81" spans="1:7">
      <c r="A81" s="153">
        <v>43678</v>
      </c>
      <c r="B81" s="148">
        <v>14119665</v>
      </c>
      <c r="C81" s="133">
        <v>14124581.241799099</v>
      </c>
      <c r="D81" s="148">
        <v>2783315</v>
      </c>
      <c r="E81" s="133">
        <v>2783315</v>
      </c>
      <c r="F81" s="148">
        <v>3042624</v>
      </c>
      <c r="G81" s="133">
        <v>3042624</v>
      </c>
    </row>
    <row r="82" spans="1:7">
      <c r="A82" s="153">
        <v>43709</v>
      </c>
      <c r="B82" s="133">
        <v>14440956</v>
      </c>
      <c r="C82" s="133">
        <v>14184882.7149204</v>
      </c>
      <c r="D82" s="133">
        <v>2783328</v>
      </c>
      <c r="E82" s="133">
        <v>2783328</v>
      </c>
      <c r="F82" s="133">
        <v>3055436</v>
      </c>
      <c r="G82" s="133">
        <v>3055436</v>
      </c>
    </row>
    <row r="83" spans="1:7">
      <c r="A83" s="153">
        <v>43739</v>
      </c>
      <c r="B83" s="133">
        <v>14511611</v>
      </c>
      <c r="C83" s="133">
        <v>14296903.325194599</v>
      </c>
      <c r="D83" s="133">
        <v>2760621</v>
      </c>
      <c r="E83" s="133">
        <v>2760621</v>
      </c>
      <c r="F83" s="133">
        <v>3075826</v>
      </c>
      <c r="G83" s="133">
        <v>3075826</v>
      </c>
    </row>
    <row r="84" spans="1:7">
      <c r="A84" s="153">
        <v>43770</v>
      </c>
      <c r="B84" s="133">
        <v>14393707</v>
      </c>
      <c r="C84" s="133">
        <v>14298647.9852158</v>
      </c>
      <c r="D84" s="133">
        <v>2736801</v>
      </c>
      <c r="E84" s="133">
        <v>2736801</v>
      </c>
      <c r="F84" s="133">
        <v>3083315</v>
      </c>
      <c r="G84" s="133">
        <v>3083315</v>
      </c>
    </row>
    <row r="85" spans="1:7">
      <c r="A85" s="153">
        <v>43800</v>
      </c>
      <c r="B85" s="151">
        <v>14314313</v>
      </c>
      <c r="C85" s="133">
        <v>14379799.835615201</v>
      </c>
      <c r="D85" s="133">
        <v>2758067</v>
      </c>
      <c r="E85" s="133">
        <v>2758067</v>
      </c>
      <c r="F85" s="133">
        <v>3100511</v>
      </c>
      <c r="G85" s="133">
        <v>3100511</v>
      </c>
    </row>
    <row r="86" spans="1:7">
      <c r="A86" s="153">
        <v>43831</v>
      </c>
      <c r="B86" s="151">
        <v>14154168</v>
      </c>
      <c r="C86" s="133">
        <v>14508234.1622041</v>
      </c>
      <c r="D86" s="133">
        <v>2766914</v>
      </c>
      <c r="E86" s="133">
        <v>2766914</v>
      </c>
      <c r="F86" s="151">
        <v>3110922</v>
      </c>
      <c r="G86" s="133">
        <v>3110922</v>
      </c>
    </row>
    <row r="87" spans="1:7">
      <c r="A87" s="153">
        <v>43862</v>
      </c>
      <c r="B87" s="151">
        <v>14211588</v>
      </c>
      <c r="C87" s="133">
        <v>14553995.3288016</v>
      </c>
      <c r="D87" s="133">
        <v>2748447</v>
      </c>
      <c r="E87" s="133">
        <v>2748447</v>
      </c>
      <c r="F87" s="151">
        <v>3115640</v>
      </c>
      <c r="G87" s="133">
        <v>3115640</v>
      </c>
    </row>
    <row r="88" spans="1:7">
      <c r="A88" s="153">
        <v>43891</v>
      </c>
      <c r="B88" s="151">
        <v>14339304</v>
      </c>
      <c r="C88" s="133">
        <v>14524736.5790509</v>
      </c>
      <c r="D88" s="151">
        <v>2765787</v>
      </c>
      <c r="E88" s="133">
        <v>2765787</v>
      </c>
      <c r="F88" s="151">
        <v>3108959</v>
      </c>
      <c r="G88" s="133">
        <v>3108959</v>
      </c>
    </row>
    <row r="89" spans="1:7">
      <c r="A89" s="153">
        <v>43922</v>
      </c>
      <c r="B89" s="133">
        <v>13847835</v>
      </c>
      <c r="C89" s="133">
        <v>13834196.041199099</v>
      </c>
      <c r="D89" s="133">
        <v>2784393</v>
      </c>
      <c r="E89" s="133">
        <v>2784393</v>
      </c>
      <c r="F89" s="133">
        <v>3119852</v>
      </c>
      <c r="G89" s="133">
        <v>3119852</v>
      </c>
    </row>
    <row r="90" spans="1:7">
      <c r="A90" s="153">
        <v>43952</v>
      </c>
      <c r="B90" s="133">
        <v>13919211</v>
      </c>
      <c r="C90" s="133">
        <v>13781141.991903801</v>
      </c>
      <c r="D90" s="133">
        <v>2804352</v>
      </c>
      <c r="E90" s="133">
        <v>2804352</v>
      </c>
      <c r="F90" s="133">
        <v>3119932</v>
      </c>
      <c r="G90" s="133">
        <v>3119932</v>
      </c>
    </row>
    <row r="91" spans="1:7">
      <c r="A91" s="153">
        <v>43983</v>
      </c>
      <c r="B91" s="133">
        <v>14431133</v>
      </c>
      <c r="C91" s="133">
        <v>14318847.3273199</v>
      </c>
      <c r="D91" s="133">
        <v>2822772</v>
      </c>
      <c r="E91" s="133">
        <v>2822772</v>
      </c>
      <c r="F91" s="133">
        <v>3119541</v>
      </c>
      <c r="G91" s="133">
        <v>3119541</v>
      </c>
    </row>
    <row r="92" spans="1:7">
      <c r="A92" s="153">
        <v>44013</v>
      </c>
      <c r="B92" s="133">
        <v>14432781</v>
      </c>
      <c r="C92" s="133">
        <v>14447427.783223599</v>
      </c>
      <c r="D92" s="133">
        <v>2828024</v>
      </c>
      <c r="E92" s="133">
        <v>2828024</v>
      </c>
      <c r="F92" s="133">
        <v>3119297</v>
      </c>
      <c r="G92" s="133">
        <v>3119297</v>
      </c>
    </row>
    <row r="93" spans="1:7">
      <c r="A93" s="153">
        <v>44044</v>
      </c>
      <c r="B93" s="133">
        <v>14749189</v>
      </c>
      <c r="C93" s="133">
        <v>14638991.504825</v>
      </c>
      <c r="D93" s="133">
        <v>2851542</v>
      </c>
      <c r="E93" s="133">
        <v>2851542</v>
      </c>
      <c r="F93" s="133">
        <v>3112875</v>
      </c>
      <c r="G93" s="133">
        <v>3112875</v>
      </c>
    </row>
    <row r="94" spans="1:7">
      <c r="B94" s="133"/>
      <c r="C94" s="133"/>
      <c r="D94" s="133"/>
      <c r="E94" s="133"/>
      <c r="F94" s="133"/>
      <c r="G94" s="133"/>
    </row>
    <row r="95" spans="1:7">
      <c r="B95" s="133"/>
      <c r="C95" s="133"/>
      <c r="D95" s="133"/>
      <c r="E95" s="133"/>
      <c r="F95" s="133"/>
      <c r="G95" s="133"/>
    </row>
    <row r="96" spans="1:7">
      <c r="C96" s="133"/>
      <c r="D96" s="149"/>
      <c r="E96" s="133"/>
      <c r="G96" s="13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100"/>
  <sheetViews>
    <sheetView zoomScale="50" zoomScaleNormal="50" workbookViewId="0">
      <pane ySplit="2" topLeftCell="A3" activePane="bottomLeft" state="frozen"/>
      <selection activeCell="X1" sqref="X1"/>
      <selection pane="bottomLeft" activeCell="P2" sqref="P2"/>
    </sheetView>
  </sheetViews>
  <sheetFormatPr defaultColWidth="9.109375" defaultRowHeight="14.4"/>
  <cols>
    <col min="1" max="1" width="17.33203125" style="3" customWidth="1"/>
    <col min="2" max="2" width="41.88671875" style="3" customWidth="1"/>
    <col min="3" max="8" width="13.44140625" style="3" customWidth="1"/>
    <col min="9" max="9" width="21.88671875" style="3" customWidth="1"/>
    <col min="10" max="10" width="30" style="3" customWidth="1"/>
    <col min="11" max="11" width="26.6640625" style="3" customWidth="1"/>
    <col min="12" max="12" width="22" style="3" customWidth="1"/>
    <col min="13" max="13" width="27.109375" style="3" customWidth="1"/>
    <col min="14" max="16384" width="9.109375" style="3"/>
  </cols>
  <sheetData>
    <row r="1" spans="1:13" ht="15" thickBot="1">
      <c r="B1" s="134"/>
      <c r="C1" s="156" t="s">
        <v>274</v>
      </c>
      <c r="D1" s="156"/>
      <c r="E1" s="157"/>
      <c r="F1" s="158" t="s">
        <v>273</v>
      </c>
      <c r="G1" s="156"/>
      <c r="H1" s="157"/>
    </row>
    <row r="2" spans="1:13" ht="63" customHeight="1">
      <c r="A2" s="70" t="s">
        <v>1</v>
      </c>
      <c r="B2" s="70" t="s">
        <v>90</v>
      </c>
      <c r="C2" s="69">
        <v>43678</v>
      </c>
      <c r="D2" s="69">
        <v>44013</v>
      </c>
      <c r="E2" s="69">
        <v>44044</v>
      </c>
      <c r="F2" s="69">
        <v>43678</v>
      </c>
      <c r="G2" s="69">
        <v>44013</v>
      </c>
      <c r="H2" s="69">
        <v>44044</v>
      </c>
      <c r="I2" s="68" t="s">
        <v>300</v>
      </c>
      <c r="J2" s="68" t="s">
        <v>301</v>
      </c>
      <c r="K2" s="68" t="s">
        <v>302</v>
      </c>
      <c r="L2" s="68" t="s">
        <v>303</v>
      </c>
      <c r="M2" s="72" t="s">
        <v>304</v>
      </c>
    </row>
    <row r="3" spans="1:13">
      <c r="A3" s="22">
        <v>1</v>
      </c>
      <c r="B3" s="75" t="s">
        <v>2</v>
      </c>
      <c r="C3" s="73">
        <v>116706</v>
      </c>
      <c r="D3" s="73">
        <v>124614</v>
      </c>
      <c r="E3" s="73">
        <v>124263</v>
      </c>
      <c r="F3" s="73"/>
      <c r="G3" s="73"/>
      <c r="H3" s="73"/>
      <c r="I3" s="76">
        <f t="shared" ref="I3:I34" si="0">E3/$E$92</f>
        <v>8.4250734057309869E-3</v>
      </c>
      <c r="J3" s="76">
        <f t="shared" ref="J3:J34" si="1">(E3-C3)/C3</f>
        <v>6.4752454886638222E-2</v>
      </c>
      <c r="K3" s="73">
        <f t="shared" ref="K3:K34" si="2">E3-C3</f>
        <v>7557</v>
      </c>
      <c r="L3" s="77">
        <f>K3/$K$92</f>
        <v>1.2004308016850826E-2</v>
      </c>
      <c r="M3" s="74">
        <f>E3-D3</f>
        <v>-351</v>
      </c>
    </row>
    <row r="4" spans="1:13">
      <c r="A4" s="22">
        <v>2</v>
      </c>
      <c r="B4" s="75" t="s">
        <v>3</v>
      </c>
      <c r="C4" s="73">
        <v>36243</v>
      </c>
      <c r="D4" s="73">
        <v>33083</v>
      </c>
      <c r="E4" s="73">
        <v>33851</v>
      </c>
      <c r="F4" s="73"/>
      <c r="G4" s="73"/>
      <c r="H4" s="73"/>
      <c r="I4" s="76">
        <f t="shared" si="0"/>
        <v>2.2951092429556634E-3</v>
      </c>
      <c r="J4" s="76">
        <f t="shared" si="1"/>
        <v>-6.5998951521673149E-2</v>
      </c>
      <c r="K4" s="73">
        <f t="shared" si="2"/>
        <v>-2392</v>
      </c>
      <c r="L4" s="77">
        <f t="shared" ref="L4:L67" si="3">K4/$K$92</f>
        <v>-3.7996962784580097E-3</v>
      </c>
      <c r="M4" s="74">
        <f t="shared" ref="M4:M67" si="4">E4-D4</f>
        <v>768</v>
      </c>
    </row>
    <row r="5" spans="1:13">
      <c r="A5" s="22">
        <v>3</v>
      </c>
      <c r="B5" s="75" t="s">
        <v>4</v>
      </c>
      <c r="C5" s="73">
        <v>8331</v>
      </c>
      <c r="D5" s="73">
        <v>9338</v>
      </c>
      <c r="E5" s="73">
        <v>9429</v>
      </c>
      <c r="F5" s="73"/>
      <c r="G5" s="73"/>
      <c r="H5" s="73"/>
      <c r="I5" s="76">
        <f t="shared" si="0"/>
        <v>6.392893873690275E-4</v>
      </c>
      <c r="J5" s="76">
        <f t="shared" si="1"/>
        <v>0.1317969031328772</v>
      </c>
      <c r="K5" s="73">
        <f t="shared" si="2"/>
        <v>1098</v>
      </c>
      <c r="L5" s="77">
        <f t="shared" si="3"/>
        <v>1.7441749639410093E-3</v>
      </c>
      <c r="M5" s="74">
        <f t="shared" si="4"/>
        <v>91</v>
      </c>
    </row>
    <row r="6" spans="1:13">
      <c r="A6" s="22">
        <v>5</v>
      </c>
      <c r="B6" s="75" t="s">
        <v>5</v>
      </c>
      <c r="C6" s="73">
        <v>36503</v>
      </c>
      <c r="D6" s="73">
        <v>35372</v>
      </c>
      <c r="E6" s="73">
        <v>36182</v>
      </c>
      <c r="F6" s="73"/>
      <c r="G6" s="73"/>
      <c r="H6" s="73"/>
      <c r="I6" s="76">
        <f t="shared" si="0"/>
        <v>2.4531518309243985E-3</v>
      </c>
      <c r="J6" s="76">
        <f t="shared" si="1"/>
        <v>-8.7937977700462983E-3</v>
      </c>
      <c r="K6" s="73">
        <f t="shared" si="2"/>
        <v>-321</v>
      </c>
      <c r="L6" s="77">
        <f t="shared" si="3"/>
        <v>-5.0990907415761745E-4</v>
      </c>
      <c r="M6" s="74">
        <f t="shared" si="4"/>
        <v>810</v>
      </c>
    </row>
    <row r="7" spans="1:13">
      <c r="A7" s="22">
        <v>6</v>
      </c>
      <c r="B7" s="75" t="s">
        <v>6</v>
      </c>
      <c r="C7" s="73">
        <v>2278</v>
      </c>
      <c r="D7" s="73">
        <v>1981</v>
      </c>
      <c r="E7" s="73">
        <v>1974</v>
      </c>
      <c r="F7" s="73"/>
      <c r="G7" s="73"/>
      <c r="H7" s="73"/>
      <c r="I7" s="76">
        <f t="shared" si="0"/>
        <v>1.3383786728883874E-4</v>
      </c>
      <c r="J7" s="76">
        <f t="shared" si="1"/>
        <v>-0.1334503950834065</v>
      </c>
      <c r="K7" s="73">
        <f t="shared" si="2"/>
        <v>-304</v>
      </c>
      <c r="L7" s="77">
        <f t="shared" si="3"/>
        <v>-4.8290454375051628E-4</v>
      </c>
      <c r="M7" s="74">
        <f t="shared" si="4"/>
        <v>-7</v>
      </c>
    </row>
    <row r="8" spans="1:13">
      <c r="A8" s="22">
        <v>7</v>
      </c>
      <c r="B8" s="75" t="s">
        <v>7</v>
      </c>
      <c r="C8" s="73">
        <v>30191</v>
      </c>
      <c r="D8" s="73">
        <v>29375</v>
      </c>
      <c r="E8" s="73">
        <v>30323</v>
      </c>
      <c r="F8" s="73"/>
      <c r="G8" s="73"/>
      <c r="H8" s="73"/>
      <c r="I8" s="76">
        <f t="shared" si="0"/>
        <v>2.0559096503543349E-3</v>
      </c>
      <c r="J8" s="76">
        <f t="shared" si="1"/>
        <v>4.3721638899009638E-3</v>
      </c>
      <c r="K8" s="73">
        <f t="shared" si="2"/>
        <v>132</v>
      </c>
      <c r="L8" s="77">
        <f t="shared" si="3"/>
        <v>2.0968223610219784E-4</v>
      </c>
      <c r="M8" s="74">
        <f t="shared" si="4"/>
        <v>948</v>
      </c>
    </row>
    <row r="9" spans="1:13">
      <c r="A9" s="22">
        <v>8</v>
      </c>
      <c r="B9" s="75" t="s">
        <v>291</v>
      </c>
      <c r="C9" s="73">
        <v>62073</v>
      </c>
      <c r="D9" s="73">
        <v>61483</v>
      </c>
      <c r="E9" s="73">
        <v>63909</v>
      </c>
      <c r="F9" s="73"/>
      <c r="G9" s="73"/>
      <c r="H9" s="73"/>
      <c r="I9" s="76">
        <f t="shared" si="0"/>
        <v>4.3330518037296827E-3</v>
      </c>
      <c r="J9" s="76">
        <f t="shared" si="1"/>
        <v>2.9578077424967378E-2</v>
      </c>
      <c r="K9" s="73">
        <f t="shared" si="2"/>
        <v>1836</v>
      </c>
      <c r="L9" s="77">
        <f t="shared" si="3"/>
        <v>2.9164892839669337E-3</v>
      </c>
      <c r="M9" s="74">
        <f t="shared" si="4"/>
        <v>2426</v>
      </c>
    </row>
    <row r="10" spans="1:13">
      <c r="A10" s="22">
        <v>9</v>
      </c>
      <c r="B10" s="75" t="s">
        <v>8</v>
      </c>
      <c r="C10" s="73">
        <v>9323</v>
      </c>
      <c r="D10" s="73">
        <v>9694</v>
      </c>
      <c r="E10" s="73">
        <v>10192</v>
      </c>
      <c r="F10" s="73"/>
      <c r="G10" s="73"/>
      <c r="H10" s="73"/>
      <c r="I10" s="76">
        <f t="shared" si="0"/>
        <v>6.9102104529272757E-4</v>
      </c>
      <c r="J10" s="76">
        <f t="shared" si="1"/>
        <v>9.3210340019307086E-2</v>
      </c>
      <c r="K10" s="73">
        <f t="shared" si="2"/>
        <v>869</v>
      </c>
      <c r="L10" s="77">
        <f t="shared" si="3"/>
        <v>1.3804080543394692E-3</v>
      </c>
      <c r="M10" s="74">
        <f t="shared" si="4"/>
        <v>498</v>
      </c>
    </row>
    <row r="11" spans="1:13" s="15" customFormat="1">
      <c r="A11" s="22">
        <v>10</v>
      </c>
      <c r="B11" s="75" t="s">
        <v>9</v>
      </c>
      <c r="C11" s="73">
        <v>463794</v>
      </c>
      <c r="D11" s="73">
        <v>485805</v>
      </c>
      <c r="E11" s="73">
        <v>494710</v>
      </c>
      <c r="F11" s="73"/>
      <c r="G11" s="73"/>
      <c r="H11" s="73"/>
      <c r="I11" s="76">
        <f t="shared" si="0"/>
        <v>3.3541505231236779E-2</v>
      </c>
      <c r="J11" s="76">
        <f t="shared" si="1"/>
        <v>6.665890459988702E-2</v>
      </c>
      <c r="K11" s="73">
        <f t="shared" si="2"/>
        <v>30916</v>
      </c>
      <c r="L11" s="77">
        <f t="shared" si="3"/>
        <v>4.9110121297996578E-2</v>
      </c>
      <c r="M11" s="74">
        <f t="shared" si="4"/>
        <v>8905</v>
      </c>
    </row>
    <row r="12" spans="1:13">
      <c r="A12" s="78">
        <v>11</v>
      </c>
      <c r="B12" s="75" t="s">
        <v>10</v>
      </c>
      <c r="C12" s="73">
        <v>16917</v>
      </c>
      <c r="D12" s="73">
        <v>17245</v>
      </c>
      <c r="E12" s="73">
        <v>17485</v>
      </c>
      <c r="F12" s="73"/>
      <c r="G12" s="73"/>
      <c r="H12" s="73"/>
      <c r="I12" s="76">
        <f t="shared" si="0"/>
        <v>1.1854889106106105E-3</v>
      </c>
      <c r="J12" s="76">
        <f t="shared" si="1"/>
        <v>3.3575693089791331E-2</v>
      </c>
      <c r="K12" s="73">
        <f t="shared" si="2"/>
        <v>568</v>
      </c>
      <c r="L12" s="77">
        <f t="shared" si="3"/>
        <v>9.0226901595491201E-4</v>
      </c>
      <c r="M12" s="74">
        <f t="shared" si="4"/>
        <v>240</v>
      </c>
    </row>
    <row r="13" spans="1:13" ht="16.5" customHeight="1">
      <c r="A13" s="78">
        <v>12</v>
      </c>
      <c r="B13" s="75" t="s">
        <v>11</v>
      </c>
      <c r="C13" s="73">
        <v>4662</v>
      </c>
      <c r="D13" s="73">
        <v>6000</v>
      </c>
      <c r="E13" s="73">
        <v>5537</v>
      </c>
      <c r="F13" s="73"/>
      <c r="G13" s="73"/>
      <c r="H13" s="73"/>
      <c r="I13" s="76">
        <f t="shared" si="0"/>
        <v>3.7541047172152991E-4</v>
      </c>
      <c r="J13" s="76">
        <f t="shared" si="1"/>
        <v>0.18768768768768768</v>
      </c>
      <c r="K13" s="73">
        <f t="shared" si="2"/>
        <v>875</v>
      </c>
      <c r="L13" s="77">
        <f t="shared" si="3"/>
        <v>1.3899390650713873E-3</v>
      </c>
      <c r="M13" s="74">
        <f t="shared" si="4"/>
        <v>-463</v>
      </c>
    </row>
    <row r="14" spans="1:13">
      <c r="A14" s="78">
        <v>13</v>
      </c>
      <c r="B14" s="75" t="s">
        <v>12</v>
      </c>
      <c r="C14" s="73">
        <v>416543</v>
      </c>
      <c r="D14" s="73">
        <v>435843</v>
      </c>
      <c r="E14" s="73">
        <v>439124</v>
      </c>
      <c r="F14" s="73"/>
      <c r="G14" s="73"/>
      <c r="H14" s="73"/>
      <c r="I14" s="76">
        <f t="shared" si="0"/>
        <v>2.9772755641005073E-2</v>
      </c>
      <c r="J14" s="76">
        <f t="shared" si="1"/>
        <v>5.4210489673335048E-2</v>
      </c>
      <c r="K14" s="73">
        <f t="shared" si="2"/>
        <v>22581</v>
      </c>
      <c r="L14" s="77">
        <f t="shared" si="3"/>
        <v>3.5869958889573707E-2</v>
      </c>
      <c r="M14" s="74">
        <f t="shared" si="4"/>
        <v>3281</v>
      </c>
    </row>
    <row r="15" spans="1:13" s="15" customFormat="1">
      <c r="A15" s="78">
        <v>14</v>
      </c>
      <c r="B15" s="75" t="s">
        <v>13</v>
      </c>
      <c r="C15" s="73">
        <v>547347</v>
      </c>
      <c r="D15" s="73">
        <v>588341</v>
      </c>
      <c r="E15" s="73">
        <v>598097</v>
      </c>
      <c r="F15" s="73"/>
      <c r="G15" s="73"/>
      <c r="H15" s="73"/>
      <c r="I15" s="76">
        <f t="shared" si="0"/>
        <v>4.0551178780067164E-2</v>
      </c>
      <c r="J15" s="76">
        <f t="shared" si="1"/>
        <v>9.2719974714395068E-2</v>
      </c>
      <c r="K15" s="73">
        <f t="shared" si="2"/>
        <v>50750</v>
      </c>
      <c r="L15" s="77">
        <f t="shared" si="3"/>
        <v>8.0616465774140458E-2</v>
      </c>
      <c r="M15" s="74">
        <f t="shared" si="4"/>
        <v>9756</v>
      </c>
    </row>
    <row r="16" spans="1:13">
      <c r="A16" s="78">
        <v>15</v>
      </c>
      <c r="B16" s="75" t="s">
        <v>14</v>
      </c>
      <c r="C16" s="73">
        <v>60382</v>
      </c>
      <c r="D16" s="73">
        <v>65035</v>
      </c>
      <c r="E16" s="73">
        <v>65739</v>
      </c>
      <c r="F16" s="73"/>
      <c r="G16" s="73"/>
      <c r="H16" s="73"/>
      <c r="I16" s="76">
        <f t="shared" si="0"/>
        <v>4.4571264223409162E-3</v>
      </c>
      <c r="J16" s="76">
        <f t="shared" si="1"/>
        <v>8.8718492265907056E-2</v>
      </c>
      <c r="K16" s="73">
        <f t="shared" si="2"/>
        <v>5357</v>
      </c>
      <c r="L16" s="77">
        <f t="shared" si="3"/>
        <v>8.5096040818141965E-3</v>
      </c>
      <c r="M16" s="74">
        <f t="shared" si="4"/>
        <v>704</v>
      </c>
    </row>
    <row r="17" spans="1:13">
      <c r="A17" s="78">
        <v>16</v>
      </c>
      <c r="B17" s="75" t="s">
        <v>15</v>
      </c>
      <c r="C17" s="73">
        <v>58864</v>
      </c>
      <c r="D17" s="73">
        <v>62376</v>
      </c>
      <c r="E17" s="73">
        <v>63172</v>
      </c>
      <c r="F17" s="73"/>
      <c r="G17" s="73"/>
      <c r="H17" s="73"/>
      <c r="I17" s="76">
        <f t="shared" si="0"/>
        <v>4.2830829545949948E-3</v>
      </c>
      <c r="J17" s="76">
        <f t="shared" si="1"/>
        <v>7.3185648273987491E-2</v>
      </c>
      <c r="K17" s="73">
        <f t="shared" si="2"/>
        <v>4308</v>
      </c>
      <c r="L17" s="77">
        <f t="shared" si="3"/>
        <v>6.843265705517184E-3</v>
      </c>
      <c r="M17" s="74">
        <f t="shared" si="4"/>
        <v>796</v>
      </c>
    </row>
    <row r="18" spans="1:13">
      <c r="A18" s="78">
        <v>17</v>
      </c>
      <c r="B18" s="75" t="s">
        <v>16</v>
      </c>
      <c r="C18" s="73">
        <v>57871</v>
      </c>
      <c r="D18" s="73">
        <v>63387</v>
      </c>
      <c r="E18" s="73">
        <v>64641</v>
      </c>
      <c r="F18" s="73"/>
      <c r="G18" s="73"/>
      <c r="H18" s="73"/>
      <c r="I18" s="76">
        <f t="shared" si="0"/>
        <v>4.3826816511741765E-3</v>
      </c>
      <c r="J18" s="76">
        <f t="shared" si="1"/>
        <v>0.11698432721051995</v>
      </c>
      <c r="K18" s="73">
        <f t="shared" si="2"/>
        <v>6770</v>
      </c>
      <c r="L18" s="77">
        <f t="shared" si="3"/>
        <v>1.0754157109180904E-2</v>
      </c>
      <c r="M18" s="74">
        <f t="shared" si="4"/>
        <v>1254</v>
      </c>
    </row>
    <row r="19" spans="1:13">
      <c r="A19" s="78">
        <v>18</v>
      </c>
      <c r="B19" s="75" t="s">
        <v>17</v>
      </c>
      <c r="C19" s="73">
        <v>47498</v>
      </c>
      <c r="D19" s="73">
        <v>47155</v>
      </c>
      <c r="E19" s="73">
        <v>47652</v>
      </c>
      <c r="F19" s="73"/>
      <c r="G19" s="73"/>
      <c r="H19" s="73"/>
      <c r="I19" s="76">
        <f t="shared" si="0"/>
        <v>3.2308217082308729E-3</v>
      </c>
      <c r="J19" s="76">
        <f t="shared" si="1"/>
        <v>3.2422417786012042E-3</v>
      </c>
      <c r="K19" s="73">
        <f t="shared" si="2"/>
        <v>154</v>
      </c>
      <c r="L19" s="77">
        <f t="shared" si="3"/>
        <v>2.4462927545256414E-4</v>
      </c>
      <c r="M19" s="74">
        <f t="shared" si="4"/>
        <v>497</v>
      </c>
    </row>
    <row r="20" spans="1:13">
      <c r="A20" s="78">
        <v>19</v>
      </c>
      <c r="B20" s="75" t="s">
        <v>18</v>
      </c>
      <c r="C20" s="73">
        <v>8902</v>
      </c>
      <c r="D20" s="73">
        <v>9003</v>
      </c>
      <c r="E20" s="73">
        <v>9096</v>
      </c>
      <c r="F20" s="73"/>
      <c r="G20" s="73"/>
      <c r="H20" s="73"/>
      <c r="I20" s="76">
        <f t="shared" si="0"/>
        <v>6.1671187480206535E-4</v>
      </c>
      <c r="J20" s="76">
        <f t="shared" si="1"/>
        <v>2.1792855538081329E-2</v>
      </c>
      <c r="K20" s="73">
        <f t="shared" si="2"/>
        <v>194</v>
      </c>
      <c r="L20" s="77">
        <f t="shared" si="3"/>
        <v>3.0816934699868473E-4</v>
      </c>
      <c r="M20" s="74">
        <f t="shared" si="4"/>
        <v>93</v>
      </c>
    </row>
    <row r="21" spans="1:13">
      <c r="A21" s="78">
        <v>20</v>
      </c>
      <c r="B21" s="75" t="s">
        <v>19</v>
      </c>
      <c r="C21" s="73">
        <v>85487</v>
      </c>
      <c r="D21" s="73">
        <v>94579</v>
      </c>
      <c r="E21" s="73">
        <v>96064</v>
      </c>
      <c r="F21" s="73"/>
      <c r="G21" s="73"/>
      <c r="H21" s="73"/>
      <c r="I21" s="76">
        <f t="shared" si="0"/>
        <v>6.5131716733713291E-3</v>
      </c>
      <c r="J21" s="76">
        <f t="shared" si="1"/>
        <v>0.12372641454256203</v>
      </c>
      <c r="K21" s="73">
        <f t="shared" si="2"/>
        <v>10577</v>
      </c>
      <c r="L21" s="77">
        <f t="shared" si="3"/>
        <v>1.6801583418582931E-2</v>
      </c>
      <c r="M21" s="74">
        <f t="shared" si="4"/>
        <v>1485</v>
      </c>
    </row>
    <row r="22" spans="1:13">
      <c r="A22" s="78">
        <v>21</v>
      </c>
      <c r="B22" s="75" t="s">
        <v>20</v>
      </c>
      <c r="C22" s="73">
        <v>26004</v>
      </c>
      <c r="D22" s="73">
        <v>30000</v>
      </c>
      <c r="E22" s="73">
        <v>30250</v>
      </c>
      <c r="F22" s="73"/>
      <c r="G22" s="73"/>
      <c r="H22" s="73"/>
      <c r="I22" s="76">
        <f t="shared" si="0"/>
        <v>2.0509602256774933E-3</v>
      </c>
      <c r="J22" s="76">
        <f t="shared" si="1"/>
        <v>0.16328257191201354</v>
      </c>
      <c r="K22" s="73">
        <f t="shared" si="2"/>
        <v>4246</v>
      </c>
      <c r="L22" s="77">
        <f t="shared" si="3"/>
        <v>6.7447785946206972E-3</v>
      </c>
      <c r="M22" s="74">
        <f t="shared" si="4"/>
        <v>250</v>
      </c>
    </row>
    <row r="23" spans="1:13">
      <c r="A23" s="78">
        <v>22</v>
      </c>
      <c r="B23" s="75" t="s">
        <v>21</v>
      </c>
      <c r="C23" s="73">
        <v>207892</v>
      </c>
      <c r="D23" s="73">
        <v>219801</v>
      </c>
      <c r="E23" s="73">
        <v>223877</v>
      </c>
      <c r="F23" s="73"/>
      <c r="G23" s="73"/>
      <c r="H23" s="73"/>
      <c r="I23" s="76">
        <f t="shared" si="0"/>
        <v>1.5178936279140501E-2</v>
      </c>
      <c r="J23" s="76">
        <f t="shared" si="1"/>
        <v>7.689088565216555E-2</v>
      </c>
      <c r="K23" s="73">
        <f t="shared" si="2"/>
        <v>15985</v>
      </c>
      <c r="L23" s="77">
        <f t="shared" si="3"/>
        <v>2.5392201091618428E-2</v>
      </c>
      <c r="M23" s="74">
        <f t="shared" si="4"/>
        <v>4076</v>
      </c>
    </row>
    <row r="24" spans="1:13">
      <c r="A24" s="78">
        <v>23</v>
      </c>
      <c r="B24" s="75" t="s">
        <v>22</v>
      </c>
      <c r="C24" s="73">
        <v>203694</v>
      </c>
      <c r="D24" s="73">
        <v>209963</v>
      </c>
      <c r="E24" s="73">
        <v>213734</v>
      </c>
      <c r="F24" s="73"/>
      <c r="G24" s="73"/>
      <c r="H24" s="73"/>
      <c r="I24" s="76">
        <f t="shared" si="0"/>
        <v>1.4491237450411681E-2</v>
      </c>
      <c r="J24" s="76">
        <f t="shared" si="1"/>
        <v>4.9289620705568159E-2</v>
      </c>
      <c r="K24" s="73">
        <f t="shared" si="2"/>
        <v>10040</v>
      </c>
      <c r="L24" s="77">
        <f t="shared" si="3"/>
        <v>1.5948557958076259E-2</v>
      </c>
      <c r="M24" s="74">
        <f t="shared" si="4"/>
        <v>3771</v>
      </c>
    </row>
    <row r="25" spans="1:13">
      <c r="A25" s="78">
        <v>24</v>
      </c>
      <c r="B25" s="75" t="s">
        <v>23</v>
      </c>
      <c r="C25" s="73">
        <v>160004</v>
      </c>
      <c r="D25" s="73">
        <v>166608</v>
      </c>
      <c r="E25" s="73">
        <v>170019</v>
      </c>
      <c r="F25" s="73"/>
      <c r="G25" s="73"/>
      <c r="H25" s="73"/>
      <c r="I25" s="76">
        <f t="shared" si="0"/>
        <v>1.1527345673040057E-2</v>
      </c>
      <c r="J25" s="76">
        <f t="shared" si="1"/>
        <v>6.2592185195370117E-2</v>
      </c>
      <c r="K25" s="73">
        <f t="shared" si="2"/>
        <v>10015</v>
      </c>
      <c r="L25" s="77">
        <f t="shared" si="3"/>
        <v>1.5908845413359934E-2</v>
      </c>
      <c r="M25" s="74">
        <f t="shared" si="4"/>
        <v>3411</v>
      </c>
    </row>
    <row r="26" spans="1:13">
      <c r="A26" s="78">
        <v>25</v>
      </c>
      <c r="B26" s="75" t="s">
        <v>24</v>
      </c>
      <c r="C26" s="73">
        <v>360858</v>
      </c>
      <c r="D26" s="73">
        <v>373009</v>
      </c>
      <c r="E26" s="73">
        <v>381085</v>
      </c>
      <c r="F26" s="73"/>
      <c r="G26" s="73"/>
      <c r="H26" s="73"/>
      <c r="I26" s="76">
        <f t="shared" si="0"/>
        <v>2.5837691821563882E-2</v>
      </c>
      <c r="J26" s="76">
        <f t="shared" si="1"/>
        <v>5.6052519273509245E-2</v>
      </c>
      <c r="K26" s="73">
        <f t="shared" si="2"/>
        <v>20227</v>
      </c>
      <c r="L26" s="77">
        <f t="shared" si="3"/>
        <v>3.2130625679084514E-2</v>
      </c>
      <c r="M26" s="74">
        <f t="shared" si="4"/>
        <v>8076</v>
      </c>
    </row>
    <row r="27" spans="1:13">
      <c r="A27" s="78">
        <v>26</v>
      </c>
      <c r="B27" s="75" t="s">
        <v>25</v>
      </c>
      <c r="C27" s="73">
        <v>36201</v>
      </c>
      <c r="D27" s="73">
        <v>40420</v>
      </c>
      <c r="E27" s="73">
        <v>41535</v>
      </c>
      <c r="F27" s="73"/>
      <c r="G27" s="73"/>
      <c r="H27" s="73"/>
      <c r="I27" s="76">
        <f t="shared" si="0"/>
        <v>2.8160870404467663E-3</v>
      </c>
      <c r="J27" s="76">
        <f t="shared" si="1"/>
        <v>0.14734399602220932</v>
      </c>
      <c r="K27" s="73">
        <f t="shared" si="2"/>
        <v>5334</v>
      </c>
      <c r="L27" s="77">
        <f t="shared" si="3"/>
        <v>8.4730685406751768E-3</v>
      </c>
      <c r="M27" s="74">
        <f t="shared" si="4"/>
        <v>1115</v>
      </c>
    </row>
    <row r="28" spans="1:13">
      <c r="A28" s="78">
        <v>27</v>
      </c>
      <c r="B28" s="75" t="s">
        <v>26</v>
      </c>
      <c r="C28" s="73">
        <v>148341</v>
      </c>
      <c r="D28" s="73">
        <v>157610</v>
      </c>
      <c r="E28" s="73">
        <v>163941</v>
      </c>
      <c r="F28" s="73"/>
      <c r="G28" s="73"/>
      <c r="H28" s="73"/>
      <c r="I28" s="76">
        <f t="shared" si="0"/>
        <v>1.1115255218439469E-2</v>
      </c>
      <c r="J28" s="76">
        <f t="shared" si="1"/>
        <v>0.10516310392945982</v>
      </c>
      <c r="K28" s="73">
        <f t="shared" si="2"/>
        <v>15600</v>
      </c>
      <c r="L28" s="77">
        <f t="shared" si="3"/>
        <v>2.4780627902987018E-2</v>
      </c>
      <c r="M28" s="74">
        <f t="shared" si="4"/>
        <v>6331</v>
      </c>
    </row>
    <row r="29" spans="1:13">
      <c r="A29" s="78">
        <v>28</v>
      </c>
      <c r="B29" s="75" t="s">
        <v>27</v>
      </c>
      <c r="C29" s="73">
        <v>157277</v>
      </c>
      <c r="D29" s="73">
        <v>169654</v>
      </c>
      <c r="E29" s="73">
        <v>173472</v>
      </c>
      <c r="F29" s="73"/>
      <c r="G29" s="73"/>
      <c r="H29" s="73"/>
      <c r="I29" s="76">
        <f t="shared" si="0"/>
        <v>1.1761460240288466E-2</v>
      </c>
      <c r="J29" s="76">
        <f t="shared" si="1"/>
        <v>0.10297119095608386</v>
      </c>
      <c r="K29" s="73">
        <f t="shared" si="2"/>
        <v>16195</v>
      </c>
      <c r="L29" s="77">
        <f t="shared" si="3"/>
        <v>2.5725786467235563E-2</v>
      </c>
      <c r="M29" s="74">
        <f t="shared" si="4"/>
        <v>3818</v>
      </c>
    </row>
    <row r="30" spans="1:13">
      <c r="A30" s="78">
        <v>29</v>
      </c>
      <c r="B30" s="75" t="s">
        <v>28</v>
      </c>
      <c r="C30" s="73">
        <v>198552</v>
      </c>
      <c r="D30" s="73">
        <v>207480</v>
      </c>
      <c r="E30" s="73">
        <v>210539</v>
      </c>
      <c r="F30" s="73"/>
      <c r="G30" s="73"/>
      <c r="H30" s="73"/>
      <c r="I30" s="76">
        <f t="shared" si="0"/>
        <v>1.4274615370377313E-2</v>
      </c>
      <c r="J30" s="76">
        <f t="shared" si="1"/>
        <v>6.037209396027237E-2</v>
      </c>
      <c r="K30" s="73">
        <f t="shared" si="2"/>
        <v>11987</v>
      </c>
      <c r="L30" s="77">
        <f t="shared" si="3"/>
        <v>1.9041370940583679E-2</v>
      </c>
      <c r="M30" s="74">
        <f t="shared" si="4"/>
        <v>3059</v>
      </c>
    </row>
    <row r="31" spans="1:13">
      <c r="A31" s="78">
        <v>30</v>
      </c>
      <c r="B31" s="75" t="s">
        <v>29</v>
      </c>
      <c r="C31" s="73">
        <v>64562</v>
      </c>
      <c r="D31" s="73">
        <v>69383</v>
      </c>
      <c r="E31" s="73">
        <v>72043</v>
      </c>
      <c r="F31" s="73"/>
      <c r="G31" s="73"/>
      <c r="H31" s="73"/>
      <c r="I31" s="76">
        <f t="shared" si="0"/>
        <v>4.8845397533383026E-3</v>
      </c>
      <c r="J31" s="76">
        <f t="shared" si="1"/>
        <v>0.11587311421579258</v>
      </c>
      <c r="K31" s="73">
        <f t="shared" si="2"/>
        <v>7481</v>
      </c>
      <c r="L31" s="77">
        <f t="shared" si="3"/>
        <v>1.1883581880913197E-2</v>
      </c>
      <c r="M31" s="74">
        <f t="shared" si="4"/>
        <v>2660</v>
      </c>
    </row>
    <row r="32" spans="1:13">
      <c r="A32" s="78">
        <v>31</v>
      </c>
      <c r="B32" s="75" t="s">
        <v>30</v>
      </c>
      <c r="C32" s="73">
        <v>147961</v>
      </c>
      <c r="D32" s="73">
        <v>161872</v>
      </c>
      <c r="E32" s="73">
        <v>165124</v>
      </c>
      <c r="F32" s="73"/>
      <c r="G32" s="73"/>
      <c r="H32" s="73"/>
      <c r="I32" s="76">
        <f t="shared" si="0"/>
        <v>1.1195463018339517E-2</v>
      </c>
      <c r="J32" s="76">
        <f t="shared" si="1"/>
        <v>0.11599678293604396</v>
      </c>
      <c r="K32" s="73">
        <f t="shared" si="2"/>
        <v>17163</v>
      </c>
      <c r="L32" s="77">
        <f t="shared" si="3"/>
        <v>2.726345619865168E-2</v>
      </c>
      <c r="M32" s="74">
        <f t="shared" si="4"/>
        <v>3252</v>
      </c>
    </row>
    <row r="33" spans="1:13">
      <c r="A33" s="78">
        <v>32</v>
      </c>
      <c r="B33" s="75" t="s">
        <v>31</v>
      </c>
      <c r="C33" s="73">
        <v>62198</v>
      </c>
      <c r="D33" s="73">
        <v>69548</v>
      </c>
      <c r="E33" s="73">
        <v>70860</v>
      </c>
      <c r="F33" s="73"/>
      <c r="G33" s="73"/>
      <c r="H33" s="73"/>
      <c r="I33" s="76">
        <f t="shared" si="0"/>
        <v>4.8043319534382531E-3</v>
      </c>
      <c r="J33" s="76">
        <f t="shared" si="1"/>
        <v>0.13926492813273739</v>
      </c>
      <c r="K33" s="73">
        <f t="shared" si="2"/>
        <v>8662</v>
      </c>
      <c r="L33" s="77">
        <f t="shared" si="3"/>
        <v>1.3759602493312408E-2</v>
      </c>
      <c r="M33" s="74">
        <f t="shared" si="4"/>
        <v>1312</v>
      </c>
    </row>
    <row r="34" spans="1:13">
      <c r="A34" s="78">
        <v>33</v>
      </c>
      <c r="B34" s="75" t="s">
        <v>32</v>
      </c>
      <c r="C34" s="73">
        <v>138523</v>
      </c>
      <c r="D34" s="73">
        <v>141814</v>
      </c>
      <c r="E34" s="73">
        <v>144529</v>
      </c>
      <c r="F34" s="73"/>
      <c r="G34" s="73"/>
      <c r="H34" s="73"/>
      <c r="I34" s="76">
        <f t="shared" si="0"/>
        <v>9.7991150564278491E-3</v>
      </c>
      <c r="J34" s="76">
        <f t="shared" si="1"/>
        <v>4.3357420789327403E-2</v>
      </c>
      <c r="K34" s="73">
        <f t="shared" si="2"/>
        <v>6006</v>
      </c>
      <c r="L34" s="77">
        <f t="shared" si="3"/>
        <v>9.5405417426500019E-3</v>
      </c>
      <c r="M34" s="74">
        <f t="shared" si="4"/>
        <v>2715</v>
      </c>
    </row>
    <row r="35" spans="1:13">
      <c r="A35" s="78">
        <v>35</v>
      </c>
      <c r="B35" s="75" t="s">
        <v>33</v>
      </c>
      <c r="C35" s="73">
        <v>107644</v>
      </c>
      <c r="D35" s="73">
        <v>111077</v>
      </c>
      <c r="E35" s="73">
        <v>113314</v>
      </c>
      <c r="F35" s="73"/>
      <c r="G35" s="73"/>
      <c r="H35" s="73"/>
      <c r="I35" s="76">
        <f t="shared" ref="I35:I66" si="5">E35/$E$92</f>
        <v>7.6827275045427924E-3</v>
      </c>
      <c r="J35" s="76">
        <f t="shared" ref="J35:J66" si="6">(E35-C35)/C35</f>
        <v>5.2673627884508196E-2</v>
      </c>
      <c r="K35" s="73">
        <f t="shared" ref="K35:K66" si="7">E35-C35</f>
        <v>5670</v>
      </c>
      <c r="L35" s="77">
        <f t="shared" si="3"/>
        <v>9.0068051416625893E-3</v>
      </c>
      <c r="M35" s="74">
        <f t="shared" si="4"/>
        <v>2237</v>
      </c>
    </row>
    <row r="36" spans="1:13">
      <c r="A36" s="78">
        <v>36</v>
      </c>
      <c r="B36" s="75" t="s">
        <v>34</v>
      </c>
      <c r="C36" s="73">
        <v>14424</v>
      </c>
      <c r="D36" s="73">
        <v>13462</v>
      </c>
      <c r="E36" s="73">
        <v>13407</v>
      </c>
      <c r="F36" s="73"/>
      <c r="G36" s="73"/>
      <c r="H36" s="73"/>
      <c r="I36" s="76">
        <f t="shared" si="5"/>
        <v>9.0899913208787272E-4</v>
      </c>
      <c r="J36" s="76">
        <f t="shared" si="6"/>
        <v>-7.0507487520798676E-2</v>
      </c>
      <c r="K36" s="73">
        <f t="shared" si="7"/>
        <v>-1017</v>
      </c>
      <c r="L36" s="77">
        <f t="shared" si="3"/>
        <v>-1.6155063190601152E-3</v>
      </c>
      <c r="M36" s="74">
        <f t="shared" si="4"/>
        <v>-55</v>
      </c>
    </row>
    <row r="37" spans="1:13">
      <c r="A37" s="78">
        <v>37</v>
      </c>
      <c r="B37" s="75" t="s">
        <v>35</v>
      </c>
      <c r="C37" s="73">
        <v>14268</v>
      </c>
      <c r="D37" s="73">
        <v>16999</v>
      </c>
      <c r="E37" s="73">
        <v>18429</v>
      </c>
      <c r="F37" s="73"/>
      <c r="G37" s="73"/>
      <c r="H37" s="73"/>
      <c r="I37" s="76">
        <f t="shared" si="5"/>
        <v>1.2494924297193561E-3</v>
      </c>
      <c r="J37" s="76">
        <f t="shared" si="6"/>
        <v>0.29163162321278385</v>
      </c>
      <c r="K37" s="73">
        <f t="shared" si="7"/>
        <v>4161</v>
      </c>
      <c r="L37" s="77">
        <f t="shared" si="3"/>
        <v>6.6097559425851915E-3</v>
      </c>
      <c r="M37" s="74">
        <f t="shared" si="4"/>
        <v>1430</v>
      </c>
    </row>
    <row r="38" spans="1:13">
      <c r="A38" s="78">
        <v>38</v>
      </c>
      <c r="B38" s="75" t="s">
        <v>36</v>
      </c>
      <c r="C38" s="73">
        <v>83246</v>
      </c>
      <c r="D38" s="73">
        <v>81291</v>
      </c>
      <c r="E38" s="73">
        <v>81546</v>
      </c>
      <c r="F38" s="73"/>
      <c r="G38" s="73"/>
      <c r="H38" s="73"/>
      <c r="I38" s="76">
        <f t="shared" si="5"/>
        <v>5.5288463657222099E-3</v>
      </c>
      <c r="J38" s="76">
        <f t="shared" si="6"/>
        <v>-2.0421401628907095E-2</v>
      </c>
      <c r="K38" s="73">
        <f t="shared" si="7"/>
        <v>-1700</v>
      </c>
      <c r="L38" s="77">
        <f t="shared" si="3"/>
        <v>-2.7004530407101239E-3</v>
      </c>
      <c r="M38" s="74">
        <f t="shared" si="4"/>
        <v>255</v>
      </c>
    </row>
    <row r="39" spans="1:13">
      <c r="A39" s="78">
        <v>39</v>
      </c>
      <c r="B39" s="75" t="s">
        <v>37</v>
      </c>
      <c r="C39" s="73">
        <v>2982</v>
      </c>
      <c r="D39" s="73">
        <v>3112</v>
      </c>
      <c r="E39" s="73">
        <v>3235</v>
      </c>
      <c r="F39" s="73"/>
      <c r="G39" s="73"/>
      <c r="H39" s="73"/>
      <c r="I39" s="76">
        <f t="shared" si="5"/>
        <v>2.1933409355592365E-4</v>
      </c>
      <c r="J39" s="76">
        <f t="shared" si="6"/>
        <v>8.4842387659289073E-2</v>
      </c>
      <c r="K39" s="73">
        <f t="shared" si="7"/>
        <v>253</v>
      </c>
      <c r="L39" s="77">
        <f t="shared" si="3"/>
        <v>4.0189095252921253E-4</v>
      </c>
      <c r="M39" s="74">
        <f t="shared" si="4"/>
        <v>123</v>
      </c>
    </row>
    <row r="40" spans="1:13" s="15" customFormat="1">
      <c r="A40" s="78">
        <v>41</v>
      </c>
      <c r="B40" s="75" t="s">
        <v>38</v>
      </c>
      <c r="C40" s="73">
        <v>760058</v>
      </c>
      <c r="D40" s="73">
        <v>835453</v>
      </c>
      <c r="E40" s="73">
        <v>881486</v>
      </c>
      <c r="F40" s="73"/>
      <c r="G40" s="73"/>
      <c r="H40" s="73"/>
      <c r="I40" s="76">
        <f t="shared" si="5"/>
        <v>5.976504877658019E-2</v>
      </c>
      <c r="J40" s="76">
        <f t="shared" si="6"/>
        <v>0.15976149188614552</v>
      </c>
      <c r="K40" s="73">
        <f t="shared" si="7"/>
        <v>121428</v>
      </c>
      <c r="L40" s="77">
        <f t="shared" si="3"/>
        <v>0.19288859519255819</v>
      </c>
      <c r="M40" s="74">
        <f t="shared" si="4"/>
        <v>46033</v>
      </c>
    </row>
    <row r="41" spans="1:13">
      <c r="A41" s="78">
        <v>42</v>
      </c>
      <c r="B41" s="75" t="s">
        <v>39</v>
      </c>
      <c r="C41" s="73">
        <v>321747</v>
      </c>
      <c r="D41" s="73">
        <v>310241</v>
      </c>
      <c r="E41" s="73">
        <v>325918</v>
      </c>
      <c r="F41" s="73"/>
      <c r="G41" s="73"/>
      <c r="H41" s="73"/>
      <c r="I41" s="76">
        <f t="shared" si="5"/>
        <v>2.2097350572970485E-2</v>
      </c>
      <c r="J41" s="76">
        <f t="shared" si="6"/>
        <v>1.2963601836225358E-2</v>
      </c>
      <c r="K41" s="73">
        <f t="shared" si="7"/>
        <v>4171</v>
      </c>
      <c r="L41" s="77">
        <f t="shared" si="3"/>
        <v>6.6256409604717216E-3</v>
      </c>
      <c r="M41" s="74">
        <f t="shared" si="4"/>
        <v>15677</v>
      </c>
    </row>
    <row r="42" spans="1:13">
      <c r="A42" s="78">
        <v>43</v>
      </c>
      <c r="B42" s="75" t="s">
        <v>40</v>
      </c>
      <c r="C42" s="73">
        <v>267555</v>
      </c>
      <c r="D42" s="73">
        <v>270317</v>
      </c>
      <c r="E42" s="73">
        <v>277295</v>
      </c>
      <c r="F42" s="73"/>
      <c r="G42" s="73"/>
      <c r="H42" s="73"/>
      <c r="I42" s="76">
        <f t="shared" si="5"/>
        <v>1.8800694736503816E-2</v>
      </c>
      <c r="J42" s="76">
        <f t="shared" si="6"/>
        <v>3.6403730074190351E-2</v>
      </c>
      <c r="K42" s="73">
        <f t="shared" si="7"/>
        <v>9740</v>
      </c>
      <c r="L42" s="77">
        <f t="shared" si="3"/>
        <v>1.5472007421480357E-2</v>
      </c>
      <c r="M42" s="74">
        <f t="shared" si="4"/>
        <v>6978</v>
      </c>
    </row>
    <row r="43" spans="1:13" s="15" customFormat="1">
      <c r="A43" s="78">
        <v>45</v>
      </c>
      <c r="B43" s="75" t="s">
        <v>41</v>
      </c>
      <c r="C43" s="73">
        <v>212056</v>
      </c>
      <c r="D43" s="73">
        <v>227206</v>
      </c>
      <c r="E43" s="73">
        <v>230200</v>
      </c>
      <c r="F43" s="73"/>
      <c r="G43" s="73"/>
      <c r="H43" s="73"/>
      <c r="I43" s="76">
        <f t="shared" si="5"/>
        <v>1.5607637816560625E-2</v>
      </c>
      <c r="J43" s="76">
        <f t="shared" si="6"/>
        <v>8.5562304296978156E-2</v>
      </c>
      <c r="K43" s="73">
        <f t="shared" si="7"/>
        <v>18144</v>
      </c>
      <c r="L43" s="77">
        <f t="shared" si="3"/>
        <v>2.8821776453320288E-2</v>
      </c>
      <c r="M43" s="74">
        <f t="shared" si="4"/>
        <v>2994</v>
      </c>
    </row>
    <row r="44" spans="1:13" s="15" customFormat="1">
      <c r="A44" s="78">
        <v>46</v>
      </c>
      <c r="B44" s="75" t="s">
        <v>42</v>
      </c>
      <c r="C44" s="73">
        <v>710080</v>
      </c>
      <c r="D44" s="73">
        <v>737730</v>
      </c>
      <c r="E44" s="73">
        <v>747866</v>
      </c>
      <c r="F44" s="73"/>
      <c r="G44" s="73"/>
      <c r="H44" s="73"/>
      <c r="I44" s="76">
        <f t="shared" si="5"/>
        <v>5.0705567607818976E-2</v>
      </c>
      <c r="J44" s="76">
        <f t="shared" si="6"/>
        <v>5.3213722397476342E-2</v>
      </c>
      <c r="K44" s="73">
        <f t="shared" si="7"/>
        <v>37786</v>
      </c>
      <c r="L44" s="77">
        <f t="shared" si="3"/>
        <v>6.0023128586042786E-2</v>
      </c>
      <c r="M44" s="74">
        <f t="shared" si="4"/>
        <v>10136</v>
      </c>
    </row>
    <row r="45" spans="1:13" s="15" customFormat="1">
      <c r="A45" s="78">
        <v>47</v>
      </c>
      <c r="B45" s="75" t="s">
        <v>43</v>
      </c>
      <c r="C45" s="73">
        <v>1336620</v>
      </c>
      <c r="D45" s="73">
        <v>1365395</v>
      </c>
      <c r="E45" s="73">
        <v>1373985</v>
      </c>
      <c r="F45" s="73"/>
      <c r="G45" s="73"/>
      <c r="H45" s="73"/>
      <c r="I45" s="76">
        <f t="shared" si="5"/>
        <v>9.3156647460412911E-2</v>
      </c>
      <c r="J45" s="76">
        <f t="shared" si="6"/>
        <v>2.7954841316155676E-2</v>
      </c>
      <c r="K45" s="73">
        <f t="shared" si="7"/>
        <v>37365</v>
      </c>
      <c r="L45" s="77">
        <f t="shared" si="3"/>
        <v>5.9354369333019866E-2</v>
      </c>
      <c r="M45" s="74">
        <f t="shared" si="4"/>
        <v>8590</v>
      </c>
    </row>
    <row r="46" spans="1:13">
      <c r="A46" s="78">
        <v>49</v>
      </c>
      <c r="B46" s="75" t="s">
        <v>44</v>
      </c>
      <c r="C46" s="73">
        <v>498948</v>
      </c>
      <c r="D46" s="73">
        <v>524730</v>
      </c>
      <c r="E46" s="73">
        <v>530907</v>
      </c>
      <c r="F46" s="73"/>
      <c r="G46" s="73"/>
      <c r="H46" s="73"/>
      <c r="I46" s="76">
        <f t="shared" si="5"/>
        <v>3.5995674067231767E-2</v>
      </c>
      <c r="J46" s="76">
        <f t="shared" si="6"/>
        <v>6.4052767021813894E-2</v>
      </c>
      <c r="K46" s="73">
        <f t="shared" si="7"/>
        <v>31959</v>
      </c>
      <c r="L46" s="77">
        <f t="shared" si="3"/>
        <v>5.0766928663561674E-2</v>
      </c>
      <c r="M46" s="74">
        <f t="shared" si="4"/>
        <v>6177</v>
      </c>
    </row>
    <row r="47" spans="1:13">
      <c r="A47" s="78">
        <v>50</v>
      </c>
      <c r="B47" s="75" t="s">
        <v>45</v>
      </c>
      <c r="C47" s="73">
        <v>17756</v>
      </c>
      <c r="D47" s="73">
        <v>17135</v>
      </c>
      <c r="E47" s="73">
        <v>17257</v>
      </c>
      <c r="F47" s="73"/>
      <c r="G47" s="73"/>
      <c r="H47" s="73"/>
      <c r="I47" s="76">
        <f t="shared" si="5"/>
        <v>1.1700304335377355E-3</v>
      </c>
      <c r="J47" s="76">
        <f t="shared" si="6"/>
        <v>-2.8103176391079072E-2</v>
      </c>
      <c r="K47" s="73">
        <f t="shared" si="7"/>
        <v>-499</v>
      </c>
      <c r="L47" s="77">
        <f t="shared" si="3"/>
        <v>-7.9266239253785397E-4</v>
      </c>
      <c r="M47" s="74">
        <f t="shared" si="4"/>
        <v>122</v>
      </c>
    </row>
    <row r="48" spans="1:13">
      <c r="A48" s="78">
        <v>51</v>
      </c>
      <c r="B48" s="75" t="s">
        <v>46</v>
      </c>
      <c r="C48" s="73">
        <v>29299</v>
      </c>
      <c r="D48" s="73">
        <v>29065</v>
      </c>
      <c r="E48" s="73">
        <v>29013</v>
      </c>
      <c r="F48" s="73"/>
      <c r="G48" s="73"/>
      <c r="H48" s="73"/>
      <c r="I48" s="76">
        <f t="shared" si="5"/>
        <v>1.9670912075233425E-3</v>
      </c>
      <c r="J48" s="76">
        <f t="shared" si="6"/>
        <v>-9.7614253046179045E-3</v>
      </c>
      <c r="K48" s="73">
        <f t="shared" si="7"/>
        <v>-286</v>
      </c>
      <c r="L48" s="77">
        <f t="shared" si="3"/>
        <v>-4.5431151155476203E-4</v>
      </c>
      <c r="M48" s="74">
        <f t="shared" si="4"/>
        <v>-52</v>
      </c>
    </row>
    <row r="49" spans="1:13">
      <c r="A49" s="78">
        <v>52</v>
      </c>
      <c r="B49" s="75" t="s">
        <v>47</v>
      </c>
      <c r="C49" s="73">
        <v>258761</v>
      </c>
      <c r="D49" s="73">
        <v>268617</v>
      </c>
      <c r="E49" s="73">
        <v>275382</v>
      </c>
      <c r="F49" s="73"/>
      <c r="G49" s="73"/>
      <c r="H49" s="73"/>
      <c r="I49" s="76">
        <f t="shared" si="5"/>
        <v>1.8670992689835353E-2</v>
      </c>
      <c r="J49" s="76">
        <f t="shared" si="6"/>
        <v>6.4233018113239629E-2</v>
      </c>
      <c r="K49" s="73">
        <f t="shared" si="7"/>
        <v>16621</v>
      </c>
      <c r="L49" s="77">
        <f t="shared" si="3"/>
        <v>2.6402488229201746E-2</v>
      </c>
      <c r="M49" s="74">
        <f t="shared" si="4"/>
        <v>6765</v>
      </c>
    </row>
    <row r="50" spans="1:13">
      <c r="A50" s="78">
        <v>53</v>
      </c>
      <c r="B50" s="75" t="s">
        <v>48</v>
      </c>
      <c r="C50" s="73">
        <v>48636</v>
      </c>
      <c r="D50" s="73">
        <v>59839</v>
      </c>
      <c r="E50" s="73">
        <v>62168</v>
      </c>
      <c r="F50" s="73"/>
      <c r="G50" s="73"/>
      <c r="H50" s="73"/>
      <c r="I50" s="76">
        <f t="shared" si="5"/>
        <v>4.2150114152039141E-3</v>
      </c>
      <c r="J50" s="76">
        <f t="shared" si="6"/>
        <v>0.27823011760835598</v>
      </c>
      <c r="K50" s="73">
        <f t="shared" si="7"/>
        <v>13532</v>
      </c>
      <c r="L50" s="77">
        <f t="shared" si="3"/>
        <v>2.1495606204052584E-2</v>
      </c>
      <c r="M50" s="74">
        <f t="shared" si="4"/>
        <v>2329</v>
      </c>
    </row>
    <row r="51" spans="1:13" s="15" customFormat="1">
      <c r="A51" s="78">
        <v>55</v>
      </c>
      <c r="B51" s="75" t="s">
        <v>49</v>
      </c>
      <c r="C51" s="73">
        <v>434839</v>
      </c>
      <c r="D51" s="73">
        <v>296139</v>
      </c>
      <c r="E51" s="73">
        <v>331702</v>
      </c>
      <c r="F51" s="73"/>
      <c r="G51" s="73"/>
      <c r="H51" s="73"/>
      <c r="I51" s="76">
        <f t="shared" si="5"/>
        <v>2.2489507728187631E-2</v>
      </c>
      <c r="J51" s="76">
        <f t="shared" si="6"/>
        <v>-0.23718433719146625</v>
      </c>
      <c r="K51" s="73">
        <f t="shared" si="7"/>
        <v>-103137</v>
      </c>
      <c r="L51" s="77">
        <f t="shared" si="3"/>
        <v>-0.16383330897630591</v>
      </c>
      <c r="M51" s="74">
        <f t="shared" si="4"/>
        <v>35563</v>
      </c>
    </row>
    <row r="52" spans="1:13" s="15" customFormat="1">
      <c r="A52" s="78">
        <v>56</v>
      </c>
      <c r="B52" s="75" t="s">
        <v>50</v>
      </c>
      <c r="C52" s="73">
        <v>664836</v>
      </c>
      <c r="D52" s="73">
        <v>653635</v>
      </c>
      <c r="E52" s="73">
        <v>667081</v>
      </c>
      <c r="F52" s="73"/>
      <c r="G52" s="73"/>
      <c r="H52" s="73"/>
      <c r="I52" s="76">
        <f t="shared" si="5"/>
        <v>4.5228317299344394E-2</v>
      </c>
      <c r="J52" s="76">
        <f t="shared" si="6"/>
        <v>3.3767726176079514E-3</v>
      </c>
      <c r="K52" s="73">
        <f t="shared" si="7"/>
        <v>2245</v>
      </c>
      <c r="L52" s="77">
        <f t="shared" si="3"/>
        <v>3.5661865155260167E-3</v>
      </c>
      <c r="M52" s="74">
        <f t="shared" si="4"/>
        <v>13446</v>
      </c>
    </row>
    <row r="53" spans="1:13">
      <c r="A53" s="78">
        <v>58</v>
      </c>
      <c r="B53" s="75" t="s">
        <v>51</v>
      </c>
      <c r="C53" s="73">
        <v>23871</v>
      </c>
      <c r="D53" s="73">
        <v>22456</v>
      </c>
      <c r="E53" s="73">
        <v>22791</v>
      </c>
      <c r="F53" s="73"/>
      <c r="G53" s="73"/>
      <c r="H53" s="73"/>
      <c r="I53" s="76">
        <f t="shared" si="5"/>
        <v>1.5452375042451488E-3</v>
      </c>
      <c r="J53" s="76">
        <f t="shared" si="6"/>
        <v>-4.5243182103807969E-2</v>
      </c>
      <c r="K53" s="73">
        <f t="shared" si="7"/>
        <v>-1080</v>
      </c>
      <c r="L53" s="77">
        <f t="shared" si="3"/>
        <v>-1.715581931745255E-3</v>
      </c>
      <c r="M53" s="74">
        <f t="shared" si="4"/>
        <v>335</v>
      </c>
    </row>
    <row r="54" spans="1:13">
      <c r="A54" s="78">
        <v>59</v>
      </c>
      <c r="B54" s="75" t="s">
        <v>52</v>
      </c>
      <c r="C54" s="73">
        <v>19055</v>
      </c>
      <c r="D54" s="73">
        <v>20766</v>
      </c>
      <c r="E54" s="73">
        <v>21254</v>
      </c>
      <c r="F54" s="73"/>
      <c r="G54" s="73"/>
      <c r="H54" s="73"/>
      <c r="I54" s="76">
        <f t="shared" si="5"/>
        <v>1.4410283846793203E-3</v>
      </c>
      <c r="J54" s="76">
        <f t="shared" si="6"/>
        <v>0.1154027814221989</v>
      </c>
      <c r="K54" s="73">
        <f t="shared" si="7"/>
        <v>2199</v>
      </c>
      <c r="L54" s="77">
        <f t="shared" si="3"/>
        <v>3.4931154332479781E-3</v>
      </c>
      <c r="M54" s="74">
        <f t="shared" si="4"/>
        <v>488</v>
      </c>
    </row>
    <row r="55" spans="1:13">
      <c r="A55" s="78">
        <v>60</v>
      </c>
      <c r="B55" s="75" t="s">
        <v>53</v>
      </c>
      <c r="C55" s="73">
        <v>9477</v>
      </c>
      <c r="D55" s="73">
        <v>9514</v>
      </c>
      <c r="E55" s="73">
        <v>9577</v>
      </c>
      <c r="F55" s="73"/>
      <c r="G55" s="73"/>
      <c r="H55" s="73"/>
      <c r="I55" s="76">
        <f t="shared" si="5"/>
        <v>6.4932383739878848E-4</v>
      </c>
      <c r="J55" s="76">
        <f t="shared" si="6"/>
        <v>1.0551862403714255E-2</v>
      </c>
      <c r="K55" s="73">
        <f t="shared" si="7"/>
        <v>100</v>
      </c>
      <c r="L55" s="77">
        <f t="shared" si="3"/>
        <v>1.5885017886530141E-4</v>
      </c>
      <c r="M55" s="74">
        <f t="shared" si="4"/>
        <v>63</v>
      </c>
    </row>
    <row r="56" spans="1:13">
      <c r="A56" s="78">
        <v>61</v>
      </c>
      <c r="B56" s="75" t="s">
        <v>54</v>
      </c>
      <c r="C56" s="73">
        <v>24641</v>
      </c>
      <c r="D56" s="73">
        <v>24529</v>
      </c>
      <c r="E56" s="73">
        <v>24942</v>
      </c>
      <c r="F56" s="73"/>
      <c r="G56" s="73"/>
      <c r="H56" s="73"/>
      <c r="I56" s="76">
        <f t="shared" si="5"/>
        <v>1.6910760313668771E-3</v>
      </c>
      <c r="J56" s="76">
        <f t="shared" si="6"/>
        <v>1.2215413335497747E-2</v>
      </c>
      <c r="K56" s="73">
        <f t="shared" si="7"/>
        <v>301</v>
      </c>
      <c r="L56" s="77">
        <f t="shared" si="3"/>
        <v>4.7813903838455724E-4</v>
      </c>
      <c r="M56" s="74">
        <f t="shared" si="4"/>
        <v>413</v>
      </c>
    </row>
    <row r="57" spans="1:13">
      <c r="A57" s="78">
        <v>62</v>
      </c>
      <c r="B57" s="75" t="s">
        <v>55</v>
      </c>
      <c r="C57" s="73">
        <v>92641</v>
      </c>
      <c r="D57" s="73">
        <v>106773</v>
      </c>
      <c r="E57" s="73">
        <v>108472</v>
      </c>
      <c r="F57" s="73"/>
      <c r="G57" s="73"/>
      <c r="H57" s="73"/>
      <c r="I57" s="76">
        <f t="shared" si="5"/>
        <v>7.3544382677583151E-3</v>
      </c>
      <c r="J57" s="76">
        <f t="shared" si="6"/>
        <v>0.17088546108094688</v>
      </c>
      <c r="K57" s="73">
        <f t="shared" si="7"/>
        <v>15831</v>
      </c>
      <c r="L57" s="77">
        <f t="shared" si="3"/>
        <v>2.5147571816165865E-2</v>
      </c>
      <c r="M57" s="74">
        <f t="shared" si="4"/>
        <v>1699</v>
      </c>
    </row>
    <row r="58" spans="1:13">
      <c r="A58" s="78">
        <v>63</v>
      </c>
      <c r="B58" s="75" t="s">
        <v>56</v>
      </c>
      <c r="C58" s="73">
        <v>43614</v>
      </c>
      <c r="D58" s="73">
        <v>43942</v>
      </c>
      <c r="E58" s="73">
        <v>43854</v>
      </c>
      <c r="F58" s="73"/>
      <c r="G58" s="73"/>
      <c r="H58" s="73"/>
      <c r="I58" s="76">
        <f t="shared" si="5"/>
        <v>2.973316024359034E-3</v>
      </c>
      <c r="J58" s="76">
        <f t="shared" si="6"/>
        <v>5.5028201953501166E-3</v>
      </c>
      <c r="K58" s="73">
        <f t="shared" si="7"/>
        <v>240</v>
      </c>
      <c r="L58" s="77">
        <f t="shared" si="3"/>
        <v>3.8124042927672336E-4</v>
      </c>
      <c r="M58" s="74">
        <f t="shared" si="4"/>
        <v>-88</v>
      </c>
    </row>
    <row r="59" spans="1:13">
      <c r="A59" s="78">
        <v>64</v>
      </c>
      <c r="B59" s="75" t="s">
        <v>57</v>
      </c>
      <c r="C59" s="73">
        <v>86617</v>
      </c>
      <c r="D59" s="73">
        <v>85640</v>
      </c>
      <c r="E59" s="73">
        <v>85681</v>
      </c>
      <c r="F59" s="73"/>
      <c r="G59" s="73"/>
      <c r="H59" s="73"/>
      <c r="I59" s="76">
        <f t="shared" si="5"/>
        <v>5.8092007635131664E-3</v>
      </c>
      <c r="J59" s="76">
        <f t="shared" si="6"/>
        <v>-1.0806192779708372E-2</v>
      </c>
      <c r="K59" s="73">
        <f t="shared" si="7"/>
        <v>-936</v>
      </c>
      <c r="L59" s="77">
        <f t="shared" si="3"/>
        <v>-1.4868376741792211E-3</v>
      </c>
      <c r="M59" s="74">
        <f t="shared" si="4"/>
        <v>41</v>
      </c>
    </row>
    <row r="60" spans="1:13">
      <c r="A60" s="78">
        <v>65</v>
      </c>
      <c r="B60" s="75" t="s">
        <v>58</v>
      </c>
      <c r="C60" s="73">
        <v>22728</v>
      </c>
      <c r="D60" s="73">
        <v>22312</v>
      </c>
      <c r="E60" s="73">
        <v>23128</v>
      </c>
      <c r="F60" s="73"/>
      <c r="G60" s="73"/>
      <c r="H60" s="73"/>
      <c r="I60" s="76">
        <f t="shared" si="5"/>
        <v>1.5680862181642666E-3</v>
      </c>
      <c r="J60" s="76">
        <f t="shared" si="6"/>
        <v>1.7599436818021823E-2</v>
      </c>
      <c r="K60" s="73">
        <f t="shared" si="7"/>
        <v>400</v>
      </c>
      <c r="L60" s="77">
        <f t="shared" si="3"/>
        <v>6.3540071546120563E-4</v>
      </c>
      <c r="M60" s="74">
        <f t="shared" si="4"/>
        <v>816</v>
      </c>
    </row>
    <row r="61" spans="1:13">
      <c r="A61" s="78">
        <v>66</v>
      </c>
      <c r="B61" s="75" t="s">
        <v>59</v>
      </c>
      <c r="C61" s="73">
        <v>49916</v>
      </c>
      <c r="D61" s="73">
        <v>51451</v>
      </c>
      <c r="E61" s="73">
        <v>52089</v>
      </c>
      <c r="F61" s="73"/>
      <c r="G61" s="73"/>
      <c r="H61" s="73"/>
      <c r="I61" s="76">
        <f t="shared" si="5"/>
        <v>3.5316518081095847E-3</v>
      </c>
      <c r="J61" s="76">
        <f t="shared" si="6"/>
        <v>4.3533135667922107E-2</v>
      </c>
      <c r="K61" s="73">
        <f t="shared" si="7"/>
        <v>2173</v>
      </c>
      <c r="L61" s="77">
        <f t="shared" si="3"/>
        <v>3.4518143867429993E-3</v>
      </c>
      <c r="M61" s="74">
        <f t="shared" si="4"/>
        <v>638</v>
      </c>
    </row>
    <row r="62" spans="1:13">
      <c r="A62" s="78">
        <v>68</v>
      </c>
      <c r="B62" s="75" t="s">
        <v>60</v>
      </c>
      <c r="C62" s="73">
        <v>135819</v>
      </c>
      <c r="D62" s="73">
        <v>151006</v>
      </c>
      <c r="E62" s="73">
        <v>155340</v>
      </c>
      <c r="F62" s="73"/>
      <c r="G62" s="73"/>
      <c r="H62" s="73"/>
      <c r="I62" s="76">
        <f t="shared" si="5"/>
        <v>1.053210451096667E-2</v>
      </c>
      <c r="J62" s="76">
        <f t="shared" si="6"/>
        <v>0.14372804983102511</v>
      </c>
      <c r="K62" s="73">
        <f t="shared" si="7"/>
        <v>19521</v>
      </c>
      <c r="L62" s="77">
        <f t="shared" si="3"/>
        <v>3.1009143416295487E-2</v>
      </c>
      <c r="M62" s="74">
        <f t="shared" si="4"/>
        <v>4334</v>
      </c>
    </row>
    <row r="63" spans="1:13">
      <c r="A63" s="78">
        <v>69</v>
      </c>
      <c r="B63" s="75" t="s">
        <v>61</v>
      </c>
      <c r="C63" s="73">
        <v>152499</v>
      </c>
      <c r="D63" s="73">
        <v>156777</v>
      </c>
      <c r="E63" s="73">
        <v>158020</v>
      </c>
      <c r="F63" s="73"/>
      <c r="G63" s="73"/>
      <c r="H63" s="73"/>
      <c r="I63" s="76">
        <f t="shared" si="5"/>
        <v>1.0713809416910991E-2</v>
      </c>
      <c r="J63" s="76">
        <f t="shared" si="6"/>
        <v>3.6203516088630087E-2</v>
      </c>
      <c r="K63" s="73">
        <f t="shared" si="7"/>
        <v>5521</v>
      </c>
      <c r="L63" s="77">
        <f t="shared" si="3"/>
        <v>8.7701183751532907E-3</v>
      </c>
      <c r="M63" s="74">
        <f t="shared" si="4"/>
        <v>1243</v>
      </c>
    </row>
    <row r="64" spans="1:13">
      <c r="A64" s="78">
        <v>70</v>
      </c>
      <c r="B64" s="75" t="s">
        <v>62</v>
      </c>
      <c r="C64" s="73">
        <v>229765</v>
      </c>
      <c r="D64" s="73">
        <v>216213</v>
      </c>
      <c r="E64" s="73">
        <v>214571</v>
      </c>
      <c r="F64" s="73"/>
      <c r="G64" s="73"/>
      <c r="H64" s="73"/>
      <c r="I64" s="76">
        <f t="shared" si="5"/>
        <v>1.4547986333350261E-2</v>
      </c>
      <c r="J64" s="76">
        <f t="shared" si="6"/>
        <v>-6.6128435575479289E-2</v>
      </c>
      <c r="K64" s="73">
        <f t="shared" si="7"/>
        <v>-15194</v>
      </c>
      <c r="L64" s="77">
        <f t="shared" si="3"/>
        <v>-2.4135696176793894E-2</v>
      </c>
      <c r="M64" s="74">
        <f t="shared" si="4"/>
        <v>-1642</v>
      </c>
    </row>
    <row r="65" spans="1:13">
      <c r="A65" s="78">
        <v>71</v>
      </c>
      <c r="B65" s="75" t="s">
        <v>63</v>
      </c>
      <c r="C65" s="73">
        <v>146470</v>
      </c>
      <c r="D65" s="73">
        <v>149771</v>
      </c>
      <c r="E65" s="73">
        <v>151592</v>
      </c>
      <c r="F65" s="73"/>
      <c r="G65" s="73"/>
      <c r="H65" s="73"/>
      <c r="I65" s="76">
        <f t="shared" si="5"/>
        <v>1.0277988843996779E-2</v>
      </c>
      <c r="J65" s="76">
        <f t="shared" si="6"/>
        <v>3.4969618351880928E-2</v>
      </c>
      <c r="K65" s="73">
        <f t="shared" si="7"/>
        <v>5122</v>
      </c>
      <c r="L65" s="77">
        <f t="shared" si="3"/>
        <v>8.1363061614807379E-3</v>
      </c>
      <c r="M65" s="74">
        <f t="shared" si="4"/>
        <v>1821</v>
      </c>
    </row>
    <row r="66" spans="1:13">
      <c r="A66" s="78">
        <v>72</v>
      </c>
      <c r="B66" s="75" t="s">
        <v>64</v>
      </c>
      <c r="C66" s="73">
        <v>14249</v>
      </c>
      <c r="D66" s="73">
        <v>14751</v>
      </c>
      <c r="E66" s="73">
        <v>14975</v>
      </c>
      <c r="F66" s="73"/>
      <c r="G66" s="73"/>
      <c r="H66" s="73"/>
      <c r="I66" s="76">
        <f t="shared" si="5"/>
        <v>1.0153100621329077E-3</v>
      </c>
      <c r="J66" s="76">
        <f t="shared" si="6"/>
        <v>5.0950943925889537E-2</v>
      </c>
      <c r="K66" s="73">
        <f t="shared" si="7"/>
        <v>726</v>
      </c>
      <c r="L66" s="77">
        <f t="shared" si="3"/>
        <v>1.1532522985620883E-3</v>
      </c>
      <c r="M66" s="74">
        <f t="shared" si="4"/>
        <v>224</v>
      </c>
    </row>
    <row r="67" spans="1:13">
      <c r="A67" s="78">
        <v>73</v>
      </c>
      <c r="B67" s="75" t="s">
        <v>65</v>
      </c>
      <c r="C67" s="73">
        <v>58140</v>
      </c>
      <c r="D67" s="73">
        <v>55456</v>
      </c>
      <c r="E67" s="73">
        <v>54897</v>
      </c>
      <c r="F67" s="73"/>
      <c r="G67" s="73"/>
      <c r="H67" s="73"/>
      <c r="I67" s="76">
        <f t="shared" ref="I67:I92" si="8">E67/$E$92</f>
        <v>3.7220351573228872E-3</v>
      </c>
      <c r="J67" s="76">
        <f t="shared" ref="J67:J92" si="9">(E67-C67)/C67</f>
        <v>-5.5779153766769868E-2</v>
      </c>
      <c r="K67" s="73">
        <f t="shared" ref="K67:K92" si="10">E67-C67</f>
        <v>-3243</v>
      </c>
      <c r="L67" s="77">
        <f t="shared" si="3"/>
        <v>-5.1515113006017242E-3</v>
      </c>
      <c r="M67" s="74">
        <f t="shared" si="4"/>
        <v>-559</v>
      </c>
    </row>
    <row r="68" spans="1:13">
      <c r="A68" s="78">
        <v>74</v>
      </c>
      <c r="B68" s="75" t="s">
        <v>66</v>
      </c>
      <c r="C68" s="73">
        <v>45286</v>
      </c>
      <c r="D68" s="73">
        <v>44858</v>
      </c>
      <c r="E68" s="73">
        <v>46240</v>
      </c>
      <c r="F68" s="73"/>
      <c r="G68" s="73"/>
      <c r="H68" s="73"/>
      <c r="I68" s="76">
        <f t="shared" si="8"/>
        <v>3.1350876309199104E-3</v>
      </c>
      <c r="J68" s="76">
        <f t="shared" si="9"/>
        <v>2.1066113147551118E-2</v>
      </c>
      <c r="K68" s="73">
        <f t="shared" si="10"/>
        <v>954</v>
      </c>
      <c r="L68" s="77">
        <f t="shared" ref="L68:L92" si="11">K68/$K$92</f>
        <v>1.5154307063749753E-3</v>
      </c>
      <c r="M68" s="74">
        <f t="shared" ref="M68:M92" si="12">E68-D68</f>
        <v>1382</v>
      </c>
    </row>
    <row r="69" spans="1:13">
      <c r="A69" s="78">
        <v>75</v>
      </c>
      <c r="B69" s="75" t="s">
        <v>67</v>
      </c>
      <c r="C69" s="73">
        <v>8669</v>
      </c>
      <c r="D69" s="73">
        <v>9561</v>
      </c>
      <c r="E69" s="73">
        <v>9255</v>
      </c>
      <c r="F69" s="73"/>
      <c r="G69" s="73"/>
      <c r="H69" s="73"/>
      <c r="I69" s="76">
        <f t="shared" si="8"/>
        <v>6.2749212855025454E-4</v>
      </c>
      <c r="J69" s="76">
        <f t="shared" si="9"/>
        <v>6.7597185373168764E-2</v>
      </c>
      <c r="K69" s="73">
        <f t="shared" si="10"/>
        <v>586</v>
      </c>
      <c r="L69" s="77">
        <f t="shared" si="11"/>
        <v>9.3086204815066625E-4</v>
      </c>
      <c r="M69" s="74">
        <f t="shared" si="12"/>
        <v>-306</v>
      </c>
    </row>
    <row r="70" spans="1:13">
      <c r="A70" s="78">
        <v>77</v>
      </c>
      <c r="B70" s="75" t="s">
        <v>68</v>
      </c>
      <c r="C70" s="73">
        <v>25448</v>
      </c>
      <c r="D70" s="73">
        <v>26814</v>
      </c>
      <c r="E70" s="73">
        <v>27652</v>
      </c>
      <c r="F70" s="73"/>
      <c r="G70" s="73"/>
      <c r="H70" s="73"/>
      <c r="I70" s="76">
        <f t="shared" si="8"/>
        <v>1.8748149474523651E-3</v>
      </c>
      <c r="J70" s="76">
        <f t="shared" si="9"/>
        <v>8.6607984910405528E-2</v>
      </c>
      <c r="K70" s="73">
        <f t="shared" si="10"/>
        <v>2204</v>
      </c>
      <c r="L70" s="77">
        <f t="shared" si="11"/>
        <v>3.5010579421912431E-3</v>
      </c>
      <c r="M70" s="74">
        <f t="shared" si="12"/>
        <v>838</v>
      </c>
    </row>
    <row r="71" spans="1:13">
      <c r="A71" s="78">
        <v>78</v>
      </c>
      <c r="B71" s="75" t="s">
        <v>69</v>
      </c>
      <c r="C71" s="73">
        <v>65526</v>
      </c>
      <c r="D71" s="73">
        <v>68771</v>
      </c>
      <c r="E71" s="73">
        <v>75820</v>
      </c>
      <c r="F71" s="73"/>
      <c r="G71" s="73"/>
      <c r="H71" s="73"/>
      <c r="I71" s="76">
        <f t="shared" si="8"/>
        <v>5.1406216301113231E-3</v>
      </c>
      <c r="J71" s="76">
        <f t="shared" si="9"/>
        <v>0.15709794585355433</v>
      </c>
      <c r="K71" s="73">
        <f t="shared" si="10"/>
        <v>10294</v>
      </c>
      <c r="L71" s="77">
        <f t="shared" si="11"/>
        <v>1.6352037412394126E-2</v>
      </c>
      <c r="M71" s="74">
        <f t="shared" si="12"/>
        <v>7049</v>
      </c>
    </row>
    <row r="72" spans="1:13">
      <c r="A72" s="78">
        <v>79</v>
      </c>
      <c r="B72" s="75" t="s">
        <v>70</v>
      </c>
      <c r="C72" s="73">
        <v>62651</v>
      </c>
      <c r="D72" s="73">
        <v>49518</v>
      </c>
      <c r="E72" s="73">
        <v>50867</v>
      </c>
      <c r="F72" s="73"/>
      <c r="G72" s="73"/>
      <c r="H72" s="73"/>
      <c r="I72" s="76">
        <f t="shared" si="8"/>
        <v>3.4487997950260179E-3</v>
      </c>
      <c r="J72" s="76">
        <f t="shared" si="9"/>
        <v>-0.18808957558538572</v>
      </c>
      <c r="K72" s="73">
        <f t="shared" si="10"/>
        <v>-11784</v>
      </c>
      <c r="L72" s="77">
        <f t="shared" si="11"/>
        <v>-1.8718905077487118E-2</v>
      </c>
      <c r="M72" s="74">
        <f t="shared" si="12"/>
        <v>1349</v>
      </c>
    </row>
    <row r="73" spans="1:13">
      <c r="A73" s="78">
        <v>80</v>
      </c>
      <c r="B73" s="75" t="s">
        <v>71</v>
      </c>
      <c r="C73" s="73">
        <v>308895</v>
      </c>
      <c r="D73" s="73">
        <v>282108</v>
      </c>
      <c r="E73" s="73">
        <v>280339</v>
      </c>
      <c r="F73" s="73"/>
      <c r="G73" s="73"/>
      <c r="H73" s="73"/>
      <c r="I73" s="76">
        <f t="shared" si="8"/>
        <v>1.9007078965494306E-2</v>
      </c>
      <c r="J73" s="76">
        <f t="shared" si="9"/>
        <v>-9.2445653053626634E-2</v>
      </c>
      <c r="K73" s="73">
        <f t="shared" si="10"/>
        <v>-28556</v>
      </c>
      <c r="L73" s="77">
        <f t="shared" si="11"/>
        <v>-4.536125707677547E-2</v>
      </c>
      <c r="M73" s="74">
        <f t="shared" si="12"/>
        <v>-1769</v>
      </c>
    </row>
    <row r="74" spans="1:13" s="15" customFormat="1">
      <c r="A74" s="78">
        <v>81</v>
      </c>
      <c r="B74" s="75" t="s">
        <v>72</v>
      </c>
      <c r="C74" s="73">
        <v>614490</v>
      </c>
      <c r="D74" s="73">
        <v>558027</v>
      </c>
      <c r="E74" s="73">
        <v>584688</v>
      </c>
      <c r="F74" s="73"/>
      <c r="G74" s="73"/>
      <c r="H74" s="73"/>
      <c r="I74" s="76">
        <f t="shared" si="8"/>
        <v>3.9642044047303211E-2</v>
      </c>
      <c r="J74" s="76">
        <f t="shared" si="9"/>
        <v>-4.8498755065176001E-2</v>
      </c>
      <c r="K74" s="73">
        <f t="shared" si="10"/>
        <v>-29802</v>
      </c>
      <c r="L74" s="77">
        <f t="shared" si="11"/>
        <v>-4.7340530305437126E-2</v>
      </c>
      <c r="M74" s="74">
        <f t="shared" si="12"/>
        <v>26661</v>
      </c>
    </row>
    <row r="75" spans="1:13" s="15" customFormat="1">
      <c r="A75" s="78">
        <v>82</v>
      </c>
      <c r="B75" s="75" t="s">
        <v>73</v>
      </c>
      <c r="C75" s="73">
        <v>448828</v>
      </c>
      <c r="D75" s="73">
        <v>435611</v>
      </c>
      <c r="E75" s="73">
        <v>442290</v>
      </c>
      <c r="F75" s="73"/>
      <c r="G75" s="73"/>
      <c r="H75" s="73"/>
      <c r="I75" s="76">
        <f t="shared" si="8"/>
        <v>2.9987411511236312E-2</v>
      </c>
      <c r="J75" s="76">
        <f t="shared" si="9"/>
        <v>-1.4566827381535911E-2</v>
      </c>
      <c r="K75" s="73">
        <f t="shared" si="10"/>
        <v>-6538</v>
      </c>
      <c r="L75" s="77">
        <f t="shared" si="11"/>
        <v>-1.0385624694213405E-2</v>
      </c>
      <c r="M75" s="74">
        <f t="shared" si="12"/>
        <v>6679</v>
      </c>
    </row>
    <row r="76" spans="1:13">
      <c r="A76" s="78">
        <v>84</v>
      </c>
      <c r="B76" s="75" t="s">
        <v>74</v>
      </c>
      <c r="C76" s="73">
        <v>206065</v>
      </c>
      <c r="D76" s="73">
        <v>230630</v>
      </c>
      <c r="E76" s="73">
        <v>240116</v>
      </c>
      <c r="F76" s="73"/>
      <c r="G76" s="73"/>
      <c r="H76" s="73"/>
      <c r="I76" s="76">
        <f t="shared" si="8"/>
        <v>1.6279945968554609E-2</v>
      </c>
      <c r="J76" s="76">
        <f t="shared" si="9"/>
        <v>0.1652439764152088</v>
      </c>
      <c r="K76" s="73">
        <f t="shared" si="10"/>
        <v>34051</v>
      </c>
      <c r="L76" s="77">
        <f t="shared" si="11"/>
        <v>5.409007440542378E-2</v>
      </c>
      <c r="M76" s="74">
        <f t="shared" si="12"/>
        <v>9486</v>
      </c>
    </row>
    <row r="77" spans="1:13">
      <c r="A77" s="78">
        <v>85</v>
      </c>
      <c r="B77" s="75" t="s">
        <v>75</v>
      </c>
      <c r="C77" s="73">
        <v>468072</v>
      </c>
      <c r="D77" s="73">
        <v>482859</v>
      </c>
      <c r="E77" s="73">
        <v>484793</v>
      </c>
      <c r="F77" s="73"/>
      <c r="G77" s="73"/>
      <c r="H77" s="73"/>
      <c r="I77" s="76">
        <f t="shared" si="8"/>
        <v>3.2869129278904757E-2</v>
      </c>
      <c r="J77" s="76">
        <f t="shared" si="9"/>
        <v>3.5723136611461481E-2</v>
      </c>
      <c r="K77" s="73">
        <f t="shared" si="10"/>
        <v>16721</v>
      </c>
      <c r="L77" s="77">
        <f t="shared" si="11"/>
        <v>2.6561338408067049E-2</v>
      </c>
      <c r="M77" s="74">
        <f t="shared" si="12"/>
        <v>1934</v>
      </c>
    </row>
    <row r="78" spans="1:13">
      <c r="A78" s="78">
        <v>86</v>
      </c>
      <c r="B78" s="75" t="s">
        <v>76</v>
      </c>
      <c r="C78" s="73">
        <v>520359</v>
      </c>
      <c r="D78" s="73">
        <v>627321</v>
      </c>
      <c r="E78" s="73">
        <v>637536</v>
      </c>
      <c r="F78" s="73"/>
      <c r="G78" s="73"/>
      <c r="H78" s="73"/>
      <c r="I78" s="76">
        <f t="shared" si="8"/>
        <v>4.3225156311984342E-2</v>
      </c>
      <c r="J78" s="76">
        <f t="shared" si="9"/>
        <v>0.22518492041071644</v>
      </c>
      <c r="K78" s="73">
        <f t="shared" si="10"/>
        <v>117177</v>
      </c>
      <c r="L78" s="77">
        <f t="shared" si="11"/>
        <v>0.18613587408899424</v>
      </c>
      <c r="M78" s="74">
        <f t="shared" si="12"/>
        <v>10215</v>
      </c>
    </row>
    <row r="79" spans="1:13">
      <c r="A79" s="78">
        <v>87</v>
      </c>
      <c r="B79" s="75" t="s">
        <v>77</v>
      </c>
      <c r="C79" s="73">
        <v>34028</v>
      </c>
      <c r="D79" s="73">
        <v>36719</v>
      </c>
      <c r="E79" s="73">
        <v>37037</v>
      </c>
      <c r="F79" s="73"/>
      <c r="G79" s="73"/>
      <c r="H79" s="73"/>
      <c r="I79" s="76">
        <f t="shared" si="8"/>
        <v>2.5111211199476797E-3</v>
      </c>
      <c r="J79" s="76">
        <f t="shared" si="9"/>
        <v>8.8427177618431885E-2</v>
      </c>
      <c r="K79" s="73">
        <f t="shared" si="10"/>
        <v>3009</v>
      </c>
      <c r="L79" s="77">
        <f t="shared" si="11"/>
        <v>4.779801882056919E-3</v>
      </c>
      <c r="M79" s="74">
        <f t="shared" si="12"/>
        <v>318</v>
      </c>
    </row>
    <row r="80" spans="1:13">
      <c r="A80" s="78">
        <v>88</v>
      </c>
      <c r="B80" s="75" t="s">
        <v>78</v>
      </c>
      <c r="C80" s="73">
        <v>54635</v>
      </c>
      <c r="D80" s="73">
        <v>59885</v>
      </c>
      <c r="E80" s="73">
        <v>60865</v>
      </c>
      <c r="F80" s="73"/>
      <c r="G80" s="73"/>
      <c r="H80" s="73"/>
      <c r="I80" s="76">
        <f t="shared" si="8"/>
        <v>4.1266675747391943E-3</v>
      </c>
      <c r="J80" s="76">
        <f t="shared" si="9"/>
        <v>0.11402946828955797</v>
      </c>
      <c r="K80" s="73">
        <f t="shared" si="10"/>
        <v>6230</v>
      </c>
      <c r="L80" s="77">
        <f t="shared" si="11"/>
        <v>9.8963661433082769E-3</v>
      </c>
      <c r="M80" s="74">
        <f t="shared" si="12"/>
        <v>980</v>
      </c>
    </row>
    <row r="81" spans="1:13">
      <c r="A81" s="78">
        <v>90</v>
      </c>
      <c r="B81" s="75" t="s">
        <v>79</v>
      </c>
      <c r="C81" s="73">
        <v>13687</v>
      </c>
      <c r="D81" s="73">
        <v>12797</v>
      </c>
      <c r="E81" s="73">
        <v>12493</v>
      </c>
      <c r="F81" s="73"/>
      <c r="G81" s="73"/>
      <c r="H81" s="73"/>
      <c r="I81" s="76">
        <f t="shared" si="8"/>
        <v>8.4702962312029496E-4</v>
      </c>
      <c r="J81" s="76">
        <f t="shared" si="9"/>
        <v>-8.723606341784175E-2</v>
      </c>
      <c r="K81" s="73">
        <f t="shared" si="10"/>
        <v>-1194</v>
      </c>
      <c r="L81" s="77">
        <f t="shared" si="11"/>
        <v>-1.8966711356516988E-3</v>
      </c>
      <c r="M81" s="74">
        <f t="shared" si="12"/>
        <v>-304</v>
      </c>
    </row>
    <row r="82" spans="1:13">
      <c r="A82" s="78">
        <v>91</v>
      </c>
      <c r="B82" s="75" t="s">
        <v>80</v>
      </c>
      <c r="C82" s="73">
        <v>5710</v>
      </c>
      <c r="D82" s="73">
        <v>3947</v>
      </c>
      <c r="E82" s="73">
        <v>4102</v>
      </c>
      <c r="F82" s="73"/>
      <c r="G82" s="73"/>
      <c r="H82" s="73"/>
      <c r="I82" s="76">
        <f t="shared" si="8"/>
        <v>2.7811698663567194E-4</v>
      </c>
      <c r="J82" s="76">
        <f t="shared" si="9"/>
        <v>-0.28161120840630471</v>
      </c>
      <c r="K82" s="73">
        <f t="shared" si="10"/>
        <v>-1608</v>
      </c>
      <c r="L82" s="77">
        <f t="shared" si="11"/>
        <v>-2.5543108761540466E-3</v>
      </c>
      <c r="M82" s="74">
        <f t="shared" si="12"/>
        <v>155</v>
      </c>
    </row>
    <row r="83" spans="1:13">
      <c r="A83" s="78">
        <v>92</v>
      </c>
      <c r="B83" s="75" t="s">
        <v>81</v>
      </c>
      <c r="C83" s="73">
        <v>6560</v>
      </c>
      <c r="D83" s="73">
        <v>5619</v>
      </c>
      <c r="E83" s="73">
        <v>5675</v>
      </c>
      <c r="F83" s="73"/>
      <c r="G83" s="73"/>
      <c r="H83" s="73"/>
      <c r="I83" s="76">
        <f t="shared" si="8"/>
        <v>3.8476691837090161E-4</v>
      </c>
      <c r="J83" s="76">
        <f t="shared" si="9"/>
        <v>-0.13490853658536586</v>
      </c>
      <c r="K83" s="73">
        <f t="shared" si="10"/>
        <v>-885</v>
      </c>
      <c r="L83" s="77">
        <f t="shared" si="11"/>
        <v>-1.4058240829579174E-3</v>
      </c>
      <c r="M83" s="74">
        <f t="shared" si="12"/>
        <v>56</v>
      </c>
    </row>
    <row r="84" spans="1:13">
      <c r="A84" s="78">
        <v>93</v>
      </c>
      <c r="B84" s="75" t="s">
        <v>82</v>
      </c>
      <c r="C84" s="73">
        <v>60707</v>
      </c>
      <c r="D84" s="73">
        <v>54175</v>
      </c>
      <c r="E84" s="73">
        <v>55099</v>
      </c>
      <c r="F84" s="73"/>
      <c r="G84" s="73"/>
      <c r="H84" s="73"/>
      <c r="I84" s="76">
        <f t="shared" si="8"/>
        <v>3.7357308256067501E-3</v>
      </c>
      <c r="J84" s="76">
        <f t="shared" si="9"/>
        <v>-9.2378144200833512E-2</v>
      </c>
      <c r="K84" s="73">
        <f t="shared" si="10"/>
        <v>-5608</v>
      </c>
      <c r="L84" s="77">
        <f t="shared" si="11"/>
        <v>-8.9083180307661033E-3</v>
      </c>
      <c r="M84" s="74">
        <f t="shared" si="12"/>
        <v>924</v>
      </c>
    </row>
    <row r="85" spans="1:13">
      <c r="A85" s="78">
        <v>94</v>
      </c>
      <c r="B85" s="75" t="s">
        <v>83</v>
      </c>
      <c r="C85" s="73">
        <v>58488</v>
      </c>
      <c r="D85" s="73">
        <v>56802</v>
      </c>
      <c r="E85" s="73">
        <v>56798</v>
      </c>
      <c r="F85" s="73"/>
      <c r="G85" s="73"/>
      <c r="H85" s="73"/>
      <c r="I85" s="76">
        <f t="shared" si="8"/>
        <v>3.8509235999348843E-3</v>
      </c>
      <c r="J85" s="76">
        <f t="shared" si="9"/>
        <v>-2.8894816030638763E-2</v>
      </c>
      <c r="K85" s="73">
        <f t="shared" si="10"/>
        <v>-1690</v>
      </c>
      <c r="L85" s="77">
        <f t="shared" si="11"/>
        <v>-2.6845680228235937E-3</v>
      </c>
      <c r="M85" s="74">
        <f t="shared" si="12"/>
        <v>-4</v>
      </c>
    </row>
    <row r="86" spans="1:13">
      <c r="A86" s="78">
        <v>95</v>
      </c>
      <c r="B86" s="75" t="s">
        <v>84</v>
      </c>
      <c r="C86" s="73">
        <v>55154</v>
      </c>
      <c r="D86" s="73">
        <v>56059</v>
      </c>
      <c r="E86" s="73">
        <v>56540</v>
      </c>
      <c r="F86" s="73"/>
      <c r="G86" s="73"/>
      <c r="H86" s="73"/>
      <c r="I86" s="76">
        <f t="shared" si="8"/>
        <v>3.8334311127208418E-3</v>
      </c>
      <c r="J86" s="76">
        <f t="shared" si="9"/>
        <v>2.5129637016354209E-2</v>
      </c>
      <c r="K86" s="73">
        <f t="shared" si="10"/>
        <v>1386</v>
      </c>
      <c r="L86" s="77">
        <f t="shared" si="11"/>
        <v>2.2016634790730776E-3</v>
      </c>
      <c r="M86" s="74">
        <f t="shared" si="12"/>
        <v>481</v>
      </c>
    </row>
    <row r="87" spans="1:13">
      <c r="A87" s="78">
        <v>96</v>
      </c>
      <c r="B87" s="75" t="s">
        <v>85</v>
      </c>
      <c r="C87" s="73">
        <v>115259</v>
      </c>
      <c r="D87" s="73">
        <v>111950</v>
      </c>
      <c r="E87" s="73">
        <v>115012</v>
      </c>
      <c r="F87" s="73"/>
      <c r="G87" s="73"/>
      <c r="H87" s="73"/>
      <c r="I87" s="76">
        <f t="shared" si="8"/>
        <v>7.7978524785328879E-3</v>
      </c>
      <c r="J87" s="76">
        <f t="shared" si="9"/>
        <v>-2.1429996789838535E-3</v>
      </c>
      <c r="K87" s="73">
        <f t="shared" si="10"/>
        <v>-247</v>
      </c>
      <c r="L87" s="77">
        <f t="shared" si="11"/>
        <v>-3.9235994179729445E-4</v>
      </c>
      <c r="M87" s="74">
        <f t="shared" si="12"/>
        <v>3062</v>
      </c>
    </row>
    <row r="88" spans="1:13">
      <c r="A88" s="78">
        <v>97</v>
      </c>
      <c r="B88" s="75" t="s">
        <v>86</v>
      </c>
      <c r="C88" s="73">
        <v>12624</v>
      </c>
      <c r="D88" s="73">
        <v>6300</v>
      </c>
      <c r="E88" s="73">
        <v>6219</v>
      </c>
      <c r="F88" s="73"/>
      <c r="G88" s="73"/>
      <c r="H88" s="73"/>
      <c r="I88" s="76">
        <f t="shared" si="8"/>
        <v>4.2165030226407703E-4</v>
      </c>
      <c r="J88" s="76">
        <f t="shared" si="9"/>
        <v>-0.50736692015209128</v>
      </c>
      <c r="K88" s="73">
        <f t="shared" si="10"/>
        <v>-6405</v>
      </c>
      <c r="L88" s="77">
        <f t="shared" si="11"/>
        <v>-1.0174353956322555E-2</v>
      </c>
      <c r="M88" s="74">
        <f t="shared" si="12"/>
        <v>-81</v>
      </c>
    </row>
    <row r="89" spans="1:13">
      <c r="A89" s="78">
        <v>98</v>
      </c>
      <c r="B89" s="75" t="s">
        <v>87</v>
      </c>
      <c r="C89" s="73">
        <v>748</v>
      </c>
      <c r="D89" s="73">
        <v>577</v>
      </c>
      <c r="E89" s="73">
        <v>582</v>
      </c>
      <c r="F89" s="73"/>
      <c r="G89" s="73"/>
      <c r="H89" s="73"/>
      <c r="I89" s="76">
        <f t="shared" si="8"/>
        <v>3.945979673865458E-5</v>
      </c>
      <c r="J89" s="76">
        <f t="shared" si="9"/>
        <v>-0.22192513368983957</v>
      </c>
      <c r="K89" s="73">
        <f t="shared" si="10"/>
        <v>-166</v>
      </c>
      <c r="L89" s="77">
        <f t="shared" si="11"/>
        <v>-2.6369129691640035E-4</v>
      </c>
      <c r="M89" s="74">
        <f t="shared" si="12"/>
        <v>5</v>
      </c>
    </row>
    <row r="90" spans="1:13">
      <c r="A90" s="78">
        <v>99</v>
      </c>
      <c r="B90" s="75" t="s">
        <v>88</v>
      </c>
      <c r="C90" s="73">
        <v>4535</v>
      </c>
      <c r="D90" s="73">
        <v>4593</v>
      </c>
      <c r="E90" s="73">
        <v>4568</v>
      </c>
      <c r="F90" s="73"/>
      <c r="G90" s="73"/>
      <c r="H90" s="73"/>
      <c r="I90" s="76">
        <f t="shared" si="8"/>
        <v>3.0971194416181118E-4</v>
      </c>
      <c r="J90" s="76">
        <f t="shared" si="9"/>
        <v>7.2767364939360533E-3</v>
      </c>
      <c r="K90" s="73">
        <f t="shared" si="10"/>
        <v>33</v>
      </c>
      <c r="L90" s="77">
        <f t="shared" si="11"/>
        <v>5.242055902554946E-5</v>
      </c>
      <c r="M90" s="74">
        <f t="shared" si="12"/>
        <v>-25</v>
      </c>
    </row>
    <row r="91" spans="1:13">
      <c r="A91" s="78"/>
      <c r="B91" s="75" t="s">
        <v>277</v>
      </c>
      <c r="C91" s="73">
        <v>48002</v>
      </c>
      <c r="D91" s="73">
        <v>57609</v>
      </c>
      <c r="E91" s="73">
        <v>60781</v>
      </c>
      <c r="F91" s="73"/>
      <c r="G91" s="73"/>
      <c r="H91" s="73"/>
      <c r="I91" s="76">
        <f t="shared" si="8"/>
        <v>4.1209723463439245E-3</v>
      </c>
      <c r="J91" s="76">
        <f t="shared" si="9"/>
        <v>0.26621807424690636</v>
      </c>
      <c r="K91" s="73">
        <f t="shared" si="10"/>
        <v>12779</v>
      </c>
      <c r="L91" s="77">
        <f t="shared" si="11"/>
        <v>2.0299464357196866E-2</v>
      </c>
      <c r="M91" s="74">
        <f t="shared" si="12"/>
        <v>3172</v>
      </c>
    </row>
    <row r="92" spans="1:13" s="85" customFormat="1">
      <c r="A92" s="155" t="s">
        <v>89</v>
      </c>
      <c r="B92" s="155"/>
      <c r="C92" s="40">
        <v>14119665</v>
      </c>
      <c r="D92" s="40">
        <v>14432781</v>
      </c>
      <c r="E92" s="40">
        <v>14749189</v>
      </c>
      <c r="F92" s="40"/>
      <c r="G92" s="40"/>
      <c r="H92" s="40"/>
      <c r="I92" s="45">
        <f t="shared" si="8"/>
        <v>1</v>
      </c>
      <c r="J92" s="45">
        <f t="shared" si="9"/>
        <v>4.4584910477691926E-2</v>
      </c>
      <c r="K92" s="40">
        <f t="shared" si="10"/>
        <v>629524</v>
      </c>
      <c r="L92" s="46">
        <f t="shared" si="11"/>
        <v>1</v>
      </c>
      <c r="M92" s="39">
        <f t="shared" si="12"/>
        <v>316408</v>
      </c>
    </row>
    <row r="93" spans="1:13">
      <c r="A93" s="15"/>
      <c r="B93" s="15"/>
      <c r="C93" s="7"/>
      <c r="D93" s="7"/>
      <c r="E93" s="7"/>
      <c r="F93" s="7"/>
      <c r="G93" s="7"/>
      <c r="H93" s="7"/>
      <c r="I93" s="15"/>
      <c r="J93" s="15"/>
      <c r="K93" s="15"/>
      <c r="L93" s="15"/>
    </row>
    <row r="94" spans="1:13">
      <c r="D94" s="102"/>
      <c r="E94" s="102"/>
      <c r="F94" s="116"/>
      <c r="G94" s="133"/>
      <c r="H94" s="133"/>
    </row>
    <row r="95" spans="1:13">
      <c r="E95" s="116"/>
      <c r="F95" s="116"/>
    </row>
    <row r="96" spans="1:13">
      <c r="E96" s="116"/>
      <c r="F96" s="116"/>
      <c r="G96" s="116"/>
      <c r="H96" s="116"/>
      <c r="I96" s="4"/>
      <c r="K96" s="8"/>
    </row>
    <row r="97" spans="3:9">
      <c r="E97" s="116"/>
      <c r="F97" s="116"/>
      <c r="G97" s="116"/>
      <c r="H97" s="116"/>
      <c r="I97" s="19"/>
    </row>
    <row r="98" spans="3:9">
      <c r="I98" s="19"/>
    </row>
    <row r="100" spans="3:9">
      <c r="C100" s="18"/>
      <c r="D100" s="18"/>
      <c r="E100" s="18"/>
      <c r="F100" s="18"/>
      <c r="G100" s="18"/>
      <c r="H100" s="18"/>
      <c r="I100" s="19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S37"/>
  <sheetViews>
    <sheetView zoomScale="50" zoomScaleNormal="50" workbookViewId="0">
      <pane ySplit="2" topLeftCell="A3" activePane="bottomLeft" state="frozen"/>
      <selection pane="bottomLeft" activeCell="P5" sqref="P5"/>
    </sheetView>
  </sheetViews>
  <sheetFormatPr defaultColWidth="8.88671875" defaultRowHeight="14.4"/>
  <cols>
    <col min="1" max="1" width="17.33203125" style="3" bestFit="1" customWidth="1"/>
    <col min="2" max="2" width="34.44140625" style="3" bestFit="1" customWidth="1"/>
    <col min="3" max="3" width="15.6640625" style="98" customWidth="1"/>
    <col min="4" max="4" width="13.6640625" customWidth="1"/>
    <col min="5" max="5" width="13.33203125" style="98" customWidth="1"/>
    <col min="6" max="7" width="10.109375" style="132" customWidth="1"/>
    <col min="8" max="8" width="14.33203125" style="132" customWidth="1"/>
    <col min="9" max="9" width="17.88671875" style="3" customWidth="1"/>
    <col min="10" max="10" width="28.44140625" style="3" customWidth="1"/>
    <col min="11" max="11" width="26.6640625" style="3" customWidth="1"/>
    <col min="12" max="12" width="22" style="3" customWidth="1"/>
    <col min="13" max="13" width="22.44140625" style="3" customWidth="1"/>
    <col min="14" max="19" width="8.88671875" style="4"/>
    <col min="20" max="16384" width="8.88671875" style="3"/>
  </cols>
  <sheetData>
    <row r="1" spans="1:16" ht="15" thickBot="1">
      <c r="C1" s="156" t="s">
        <v>274</v>
      </c>
      <c r="D1" s="156"/>
      <c r="E1" s="157"/>
      <c r="F1" s="158" t="s">
        <v>273</v>
      </c>
      <c r="G1" s="156"/>
      <c r="H1" s="157"/>
    </row>
    <row r="2" spans="1:16" ht="43.2">
      <c r="A2" s="2" t="s">
        <v>1</v>
      </c>
      <c r="B2" s="2" t="s">
        <v>90</v>
      </c>
      <c r="C2" s="69">
        <v>43678</v>
      </c>
      <c r="D2" s="69">
        <v>44013</v>
      </c>
      <c r="E2" s="69">
        <v>44044</v>
      </c>
      <c r="F2" s="69">
        <v>43678</v>
      </c>
      <c r="G2" s="69">
        <v>44013</v>
      </c>
      <c r="H2" s="69">
        <v>44044</v>
      </c>
      <c r="I2" s="68" t="s">
        <v>300</v>
      </c>
      <c r="J2" s="68" t="s">
        <v>301</v>
      </c>
      <c r="K2" s="68" t="s">
        <v>302</v>
      </c>
      <c r="L2" s="68" t="s">
        <v>303</v>
      </c>
      <c r="M2" s="72" t="s">
        <v>304</v>
      </c>
    </row>
    <row r="3" spans="1:16">
      <c r="A3" s="25">
        <v>10</v>
      </c>
      <c r="B3" s="23" t="s">
        <v>9</v>
      </c>
      <c r="C3" s="73">
        <v>463794</v>
      </c>
      <c r="D3" s="73">
        <v>485805</v>
      </c>
      <c r="E3" s="73">
        <v>494710</v>
      </c>
      <c r="F3" s="73"/>
      <c r="G3" s="73"/>
      <c r="H3" s="73"/>
      <c r="I3" s="67">
        <f t="shared" ref="I3:I26" si="0">E3/$E$27</f>
        <v>0.12485346355990486</v>
      </c>
      <c r="J3" s="67">
        <f t="shared" ref="J3:J26" si="1">(E3-C3)/C3</f>
        <v>6.665890459988702E-2</v>
      </c>
      <c r="K3" s="31">
        <f t="shared" ref="K3:K26" si="2">E3-C3</f>
        <v>30916</v>
      </c>
      <c r="L3" s="24">
        <f>K3/$K$27</f>
        <v>0.10963470465369463</v>
      </c>
      <c r="M3" s="44">
        <f t="shared" ref="M3:M26" si="3">E3-D3</f>
        <v>8905</v>
      </c>
      <c r="N3" s="35"/>
      <c r="O3" s="36"/>
      <c r="P3" s="35"/>
    </row>
    <row r="4" spans="1:16">
      <c r="A4" s="25">
        <v>11</v>
      </c>
      <c r="B4" s="23" t="s">
        <v>10</v>
      </c>
      <c r="C4" s="73">
        <v>16917</v>
      </c>
      <c r="D4" s="73">
        <v>17245</v>
      </c>
      <c r="E4" s="73">
        <v>17485</v>
      </c>
      <c r="F4" s="73"/>
      <c r="G4" s="73"/>
      <c r="H4" s="73"/>
      <c r="I4" s="67">
        <f t="shared" si="0"/>
        <v>4.4128131841784813E-3</v>
      </c>
      <c r="J4" s="67">
        <f t="shared" si="1"/>
        <v>3.3575693089791331E-2</v>
      </c>
      <c r="K4" s="31">
        <f t="shared" si="2"/>
        <v>568</v>
      </c>
      <c r="L4" s="24">
        <f t="shared" ref="L4:L27" si="4">K4/$K$27</f>
        <v>2.0142486816955153E-3</v>
      </c>
      <c r="M4" s="44">
        <f t="shared" si="3"/>
        <v>240</v>
      </c>
      <c r="N4" s="35"/>
      <c r="O4" s="36"/>
      <c r="P4" s="35"/>
    </row>
    <row r="5" spans="1:16" ht="17.25" customHeight="1">
      <c r="A5" s="25">
        <v>12</v>
      </c>
      <c r="B5" s="23" t="s">
        <v>11</v>
      </c>
      <c r="C5" s="73">
        <v>4662</v>
      </c>
      <c r="D5" s="73">
        <v>6000</v>
      </c>
      <c r="E5" s="73">
        <v>5537</v>
      </c>
      <c r="F5" s="73"/>
      <c r="G5" s="73"/>
      <c r="H5" s="73"/>
      <c r="I5" s="67">
        <f t="shared" si="0"/>
        <v>1.3974118730795682E-3</v>
      </c>
      <c r="J5" s="67">
        <f t="shared" si="1"/>
        <v>0.18768768768768768</v>
      </c>
      <c r="K5" s="31">
        <f t="shared" si="2"/>
        <v>875</v>
      </c>
      <c r="L5" s="24">
        <f t="shared" si="4"/>
        <v>3.1029359093020701E-3</v>
      </c>
      <c r="M5" s="44">
        <f t="shared" si="3"/>
        <v>-463</v>
      </c>
      <c r="N5" s="35"/>
      <c r="O5" s="36"/>
      <c r="P5" s="35"/>
    </row>
    <row r="6" spans="1:16">
      <c r="A6" s="25">
        <v>13</v>
      </c>
      <c r="B6" s="23" t="s">
        <v>12</v>
      </c>
      <c r="C6" s="73">
        <v>416543</v>
      </c>
      <c r="D6" s="73">
        <v>435843</v>
      </c>
      <c r="E6" s="73">
        <v>439124</v>
      </c>
      <c r="F6" s="73"/>
      <c r="G6" s="73"/>
      <c r="H6" s="73"/>
      <c r="I6" s="67">
        <f t="shared" si="0"/>
        <v>0.1108248313805657</v>
      </c>
      <c r="J6" s="67">
        <f t="shared" si="1"/>
        <v>5.4210489673335048E-2</v>
      </c>
      <c r="K6" s="31">
        <f t="shared" si="2"/>
        <v>22581</v>
      </c>
      <c r="L6" s="24">
        <f t="shared" si="4"/>
        <v>8.0077023734800051E-2</v>
      </c>
      <c r="M6" s="44">
        <f t="shared" si="3"/>
        <v>3281</v>
      </c>
      <c r="N6" s="35"/>
      <c r="O6" s="36"/>
      <c r="P6" s="35"/>
    </row>
    <row r="7" spans="1:16">
      <c r="A7" s="25">
        <v>14</v>
      </c>
      <c r="B7" s="23" t="s">
        <v>13</v>
      </c>
      <c r="C7" s="73">
        <v>547347</v>
      </c>
      <c r="D7" s="73">
        <v>588341</v>
      </c>
      <c r="E7" s="73">
        <v>598097</v>
      </c>
      <c r="F7" s="73"/>
      <c r="G7" s="73"/>
      <c r="H7" s="73"/>
      <c r="I7" s="67">
        <f t="shared" si="0"/>
        <v>0.15094597237732896</v>
      </c>
      <c r="J7" s="67">
        <f t="shared" si="1"/>
        <v>9.2719974714395068E-2</v>
      </c>
      <c r="K7" s="31">
        <f t="shared" si="2"/>
        <v>50750</v>
      </c>
      <c r="L7" s="24">
        <f t="shared" si="4"/>
        <v>0.17997028273952007</v>
      </c>
      <c r="M7" s="44">
        <f t="shared" si="3"/>
        <v>9756</v>
      </c>
      <c r="N7" s="35"/>
      <c r="O7" s="36"/>
      <c r="P7" s="35"/>
    </row>
    <row r="8" spans="1:16">
      <c r="A8" s="25">
        <v>15</v>
      </c>
      <c r="B8" s="23" t="s">
        <v>14</v>
      </c>
      <c r="C8" s="73">
        <v>60382</v>
      </c>
      <c r="D8" s="73">
        <v>65035</v>
      </c>
      <c r="E8" s="73">
        <v>65739</v>
      </c>
      <c r="F8" s="73"/>
      <c r="G8" s="73"/>
      <c r="H8" s="73"/>
      <c r="I8" s="67">
        <f t="shared" si="0"/>
        <v>1.6591016637958773E-2</v>
      </c>
      <c r="J8" s="67">
        <f t="shared" si="1"/>
        <v>8.8718492265907056E-2</v>
      </c>
      <c r="K8" s="31">
        <f t="shared" si="2"/>
        <v>5357</v>
      </c>
      <c r="L8" s="24">
        <f t="shared" si="4"/>
        <v>1.8997060189864214E-2</v>
      </c>
      <c r="M8" s="44">
        <f t="shared" si="3"/>
        <v>704</v>
      </c>
      <c r="N8" s="35"/>
      <c r="O8" s="36"/>
      <c r="P8" s="35"/>
    </row>
    <row r="9" spans="1:16">
      <c r="A9" s="25">
        <v>16</v>
      </c>
      <c r="B9" s="23" t="s">
        <v>15</v>
      </c>
      <c r="C9" s="73">
        <v>58864</v>
      </c>
      <c r="D9" s="73">
        <v>62376</v>
      </c>
      <c r="E9" s="73">
        <v>63172</v>
      </c>
      <c r="F9" s="73"/>
      <c r="G9" s="73"/>
      <c r="H9" s="73"/>
      <c r="I9" s="67">
        <f t="shared" si="0"/>
        <v>1.5943164682351903E-2</v>
      </c>
      <c r="J9" s="67">
        <f t="shared" si="1"/>
        <v>7.3185648273987491E-2</v>
      </c>
      <c r="K9" s="31">
        <f t="shared" si="2"/>
        <v>4308</v>
      </c>
      <c r="L9" s="24">
        <f t="shared" si="4"/>
        <v>1.5277083311169505E-2</v>
      </c>
      <c r="M9" s="44">
        <f t="shared" si="3"/>
        <v>796</v>
      </c>
      <c r="N9" s="35"/>
      <c r="O9" s="36"/>
      <c r="P9" s="35"/>
    </row>
    <row r="10" spans="1:16">
      <c r="A10" s="25">
        <v>17</v>
      </c>
      <c r="B10" s="23" t="s">
        <v>16</v>
      </c>
      <c r="C10" s="73">
        <v>57871</v>
      </c>
      <c r="D10" s="73">
        <v>63387</v>
      </c>
      <c r="E10" s="73">
        <v>64641</v>
      </c>
      <c r="F10" s="73"/>
      <c r="G10" s="73"/>
      <c r="H10" s="73"/>
      <c r="I10" s="67">
        <f t="shared" si="0"/>
        <v>1.6313906607862808E-2</v>
      </c>
      <c r="J10" s="67">
        <f t="shared" si="1"/>
        <v>0.11698432721051995</v>
      </c>
      <c r="K10" s="31">
        <f t="shared" si="2"/>
        <v>6770</v>
      </c>
      <c r="L10" s="24">
        <f t="shared" si="4"/>
        <v>2.4007858406828588E-2</v>
      </c>
      <c r="M10" s="44">
        <f t="shared" si="3"/>
        <v>1254</v>
      </c>
      <c r="N10" s="35"/>
      <c r="O10" s="36"/>
      <c r="P10" s="35"/>
    </row>
    <row r="11" spans="1:16">
      <c r="A11" s="25">
        <v>18</v>
      </c>
      <c r="B11" s="23" t="s">
        <v>17</v>
      </c>
      <c r="C11" s="73">
        <v>47498</v>
      </c>
      <c r="D11" s="73">
        <v>47155</v>
      </c>
      <c r="E11" s="73">
        <v>47652</v>
      </c>
      <c r="F11" s="73"/>
      <c r="G11" s="73"/>
      <c r="H11" s="73"/>
      <c r="I11" s="67">
        <f t="shared" si="0"/>
        <v>1.2026272453673032E-2</v>
      </c>
      <c r="J11" s="67">
        <f t="shared" si="1"/>
        <v>3.2422417786012042E-3</v>
      </c>
      <c r="K11" s="31">
        <f t="shared" si="2"/>
        <v>154</v>
      </c>
      <c r="L11" s="24">
        <f t="shared" si="4"/>
        <v>5.4611672003716436E-4</v>
      </c>
      <c r="M11" s="44">
        <f t="shared" si="3"/>
        <v>497</v>
      </c>
      <c r="N11" s="35"/>
      <c r="O11" s="36"/>
      <c r="P11" s="35"/>
    </row>
    <row r="12" spans="1:16">
      <c r="A12" s="25">
        <v>19</v>
      </c>
      <c r="B12" s="23" t="s">
        <v>18</v>
      </c>
      <c r="C12" s="73">
        <v>8902</v>
      </c>
      <c r="D12" s="73">
        <v>9003</v>
      </c>
      <c r="E12" s="73">
        <v>9096</v>
      </c>
      <c r="F12" s="73"/>
      <c r="G12" s="73"/>
      <c r="H12" s="73"/>
      <c r="I12" s="67">
        <f t="shared" si="0"/>
        <v>2.2956218886638529E-3</v>
      </c>
      <c r="J12" s="67">
        <f t="shared" si="1"/>
        <v>2.1792855538081329E-2</v>
      </c>
      <c r="K12" s="31">
        <f t="shared" si="2"/>
        <v>194</v>
      </c>
      <c r="L12" s="24">
        <f t="shared" si="4"/>
        <v>6.879652187481161E-4</v>
      </c>
      <c r="M12" s="44">
        <f t="shared" si="3"/>
        <v>93</v>
      </c>
      <c r="N12" s="35"/>
      <c r="O12" s="36"/>
      <c r="P12" s="35"/>
    </row>
    <row r="13" spans="1:16">
      <c r="A13" s="25">
        <v>20</v>
      </c>
      <c r="B13" s="23" t="s">
        <v>19</v>
      </c>
      <c r="C13" s="73">
        <v>85487</v>
      </c>
      <c r="D13" s="73">
        <v>94579</v>
      </c>
      <c r="E13" s="73">
        <v>96064</v>
      </c>
      <c r="F13" s="73"/>
      <c r="G13" s="73"/>
      <c r="H13" s="73"/>
      <c r="I13" s="67">
        <f t="shared" si="0"/>
        <v>2.4244351485554566E-2</v>
      </c>
      <c r="J13" s="67">
        <f t="shared" si="1"/>
        <v>0.12372641454256203</v>
      </c>
      <c r="K13" s="31">
        <f t="shared" si="2"/>
        <v>10577</v>
      </c>
      <c r="L13" s="24">
        <f t="shared" si="4"/>
        <v>3.7508289271643423E-2</v>
      </c>
      <c r="M13" s="44">
        <f t="shared" si="3"/>
        <v>1485</v>
      </c>
    </row>
    <row r="14" spans="1:16">
      <c r="A14" s="25">
        <v>21</v>
      </c>
      <c r="B14" s="23" t="s">
        <v>20</v>
      </c>
      <c r="C14" s="73">
        <v>26004</v>
      </c>
      <c r="D14" s="73">
        <v>30000</v>
      </c>
      <c r="E14" s="73">
        <v>30250</v>
      </c>
      <c r="F14" s="73"/>
      <c r="G14" s="73"/>
      <c r="H14" s="73"/>
      <c r="I14" s="67">
        <f t="shared" si="0"/>
        <v>7.6344065668515326E-3</v>
      </c>
      <c r="J14" s="67">
        <f t="shared" si="1"/>
        <v>0.16328257191201354</v>
      </c>
      <c r="K14" s="31">
        <f t="shared" si="2"/>
        <v>4246</v>
      </c>
      <c r="L14" s="24">
        <f t="shared" si="4"/>
        <v>1.505721813816753E-2</v>
      </c>
      <c r="M14" s="44">
        <f t="shared" si="3"/>
        <v>250</v>
      </c>
      <c r="N14" s="35"/>
    </row>
    <row r="15" spans="1:16">
      <c r="A15" s="25">
        <v>22</v>
      </c>
      <c r="B15" s="23" t="s">
        <v>21</v>
      </c>
      <c r="C15" s="73">
        <v>207892</v>
      </c>
      <c r="D15" s="73">
        <v>219801</v>
      </c>
      <c r="E15" s="73">
        <v>223877</v>
      </c>
      <c r="F15" s="73"/>
      <c r="G15" s="73"/>
      <c r="H15" s="73"/>
      <c r="I15" s="67">
        <f t="shared" si="0"/>
        <v>5.6501422775769278E-2</v>
      </c>
      <c r="J15" s="67">
        <f t="shared" si="1"/>
        <v>7.689088565216555E-2</v>
      </c>
      <c r="K15" s="31">
        <f t="shared" si="2"/>
        <v>15985</v>
      </c>
      <c r="L15" s="24">
        <f t="shared" si="4"/>
        <v>5.6686206297364101E-2</v>
      </c>
      <c r="M15" s="44">
        <f t="shared" si="3"/>
        <v>4076</v>
      </c>
      <c r="N15" s="35"/>
    </row>
    <row r="16" spans="1:16">
      <c r="A16" s="25">
        <v>23</v>
      </c>
      <c r="B16" s="23" t="s">
        <v>22</v>
      </c>
      <c r="C16" s="73">
        <v>203694</v>
      </c>
      <c r="D16" s="73">
        <v>209963</v>
      </c>
      <c r="E16" s="73">
        <v>213734</v>
      </c>
      <c r="F16" s="73"/>
      <c r="G16" s="73"/>
      <c r="H16" s="73"/>
      <c r="I16" s="67">
        <f t="shared" si="0"/>
        <v>5.3941562087915555E-2</v>
      </c>
      <c r="J16" s="67">
        <f t="shared" si="1"/>
        <v>4.9289620705568159E-2</v>
      </c>
      <c r="K16" s="31">
        <f t="shared" si="2"/>
        <v>10040</v>
      </c>
      <c r="L16" s="24">
        <f t="shared" si="4"/>
        <v>3.5603973176448894E-2</v>
      </c>
      <c r="M16" s="44">
        <f t="shared" si="3"/>
        <v>3771</v>
      </c>
      <c r="N16" s="35"/>
    </row>
    <row r="17" spans="1:19">
      <c r="A17" s="25">
        <v>24</v>
      </c>
      <c r="B17" s="23" t="s">
        <v>23</v>
      </c>
      <c r="C17" s="73">
        <v>160004</v>
      </c>
      <c r="D17" s="73">
        <v>166608</v>
      </c>
      <c r="E17" s="73">
        <v>170019</v>
      </c>
      <c r="F17" s="73"/>
      <c r="G17" s="73"/>
      <c r="H17" s="73"/>
      <c r="I17" s="67">
        <f t="shared" si="0"/>
        <v>4.2908898184777874E-2</v>
      </c>
      <c r="J17" s="67">
        <f t="shared" si="1"/>
        <v>6.2592185195370117E-2</v>
      </c>
      <c r="K17" s="31">
        <f t="shared" si="2"/>
        <v>10015</v>
      </c>
      <c r="L17" s="24">
        <f t="shared" si="4"/>
        <v>3.551531786475455E-2</v>
      </c>
      <c r="M17" s="44">
        <f t="shared" si="3"/>
        <v>3411</v>
      </c>
      <c r="N17" s="35"/>
    </row>
    <row r="18" spans="1:19">
      <c r="A18" s="25">
        <v>25</v>
      </c>
      <c r="B18" s="23" t="s">
        <v>24</v>
      </c>
      <c r="C18" s="73">
        <v>360858</v>
      </c>
      <c r="D18" s="73">
        <v>373009</v>
      </c>
      <c r="E18" s="73">
        <v>381085</v>
      </c>
      <c r="F18" s="73"/>
      <c r="G18" s="73"/>
      <c r="H18" s="73"/>
      <c r="I18" s="67">
        <f t="shared" si="0"/>
        <v>9.617711823235095E-2</v>
      </c>
      <c r="J18" s="67">
        <f t="shared" si="1"/>
        <v>5.6052519273509245E-2</v>
      </c>
      <c r="K18" s="31">
        <f t="shared" si="2"/>
        <v>20227</v>
      </c>
      <c r="L18" s="24">
        <f t="shared" si="4"/>
        <v>7.1729239585660534E-2</v>
      </c>
      <c r="M18" s="44">
        <f t="shared" si="3"/>
        <v>8076</v>
      </c>
      <c r="N18" s="35"/>
    </row>
    <row r="19" spans="1:19">
      <c r="A19" s="25">
        <v>26</v>
      </c>
      <c r="B19" s="23" t="s">
        <v>25</v>
      </c>
      <c r="C19" s="73">
        <v>36201</v>
      </c>
      <c r="D19" s="73">
        <v>40420</v>
      </c>
      <c r="E19" s="73">
        <v>41535</v>
      </c>
      <c r="F19" s="73"/>
      <c r="G19" s="73"/>
      <c r="H19" s="73"/>
      <c r="I19" s="67">
        <f t="shared" si="0"/>
        <v>1.0482481876171188E-2</v>
      </c>
      <c r="J19" s="67">
        <f t="shared" si="1"/>
        <v>0.14734399602220932</v>
      </c>
      <c r="K19" s="31">
        <f t="shared" si="2"/>
        <v>5334</v>
      </c>
      <c r="L19" s="24">
        <f t="shared" si="4"/>
        <v>1.8915497303105419E-2</v>
      </c>
      <c r="M19" s="44">
        <f t="shared" si="3"/>
        <v>1115</v>
      </c>
      <c r="N19" s="35"/>
    </row>
    <row r="20" spans="1:19">
      <c r="A20" s="25">
        <v>27</v>
      </c>
      <c r="B20" s="23" t="s">
        <v>26</v>
      </c>
      <c r="C20" s="73">
        <v>148341</v>
      </c>
      <c r="D20" s="73">
        <v>157610</v>
      </c>
      <c r="E20" s="73">
        <v>163941</v>
      </c>
      <c r="F20" s="73"/>
      <c r="G20" s="73"/>
      <c r="H20" s="73"/>
      <c r="I20" s="67">
        <f t="shared" si="0"/>
        <v>4.1374950313263048E-2</v>
      </c>
      <c r="J20" s="67">
        <f t="shared" si="1"/>
        <v>0.10516310392945982</v>
      </c>
      <c r="K20" s="31">
        <f t="shared" si="2"/>
        <v>15600</v>
      </c>
      <c r="L20" s="24">
        <f t="shared" si="4"/>
        <v>5.5320914497271188E-2</v>
      </c>
      <c r="M20" s="44">
        <f t="shared" si="3"/>
        <v>6331</v>
      </c>
      <c r="N20" s="35"/>
    </row>
    <row r="21" spans="1:19">
      <c r="A21" s="25">
        <v>28</v>
      </c>
      <c r="B21" s="23" t="s">
        <v>27</v>
      </c>
      <c r="C21" s="73">
        <v>157277</v>
      </c>
      <c r="D21" s="73">
        <v>169654</v>
      </c>
      <c r="E21" s="73">
        <v>173472</v>
      </c>
      <c r="F21" s="73"/>
      <c r="G21" s="73"/>
      <c r="H21" s="73"/>
      <c r="I21" s="67">
        <f t="shared" si="0"/>
        <v>4.3780356230243608E-2</v>
      </c>
      <c r="J21" s="67">
        <f t="shared" si="1"/>
        <v>0.10297119095608386</v>
      </c>
      <c r="K21" s="31">
        <f t="shared" si="2"/>
        <v>16195</v>
      </c>
      <c r="L21" s="24">
        <f t="shared" si="4"/>
        <v>5.74309109155966E-2</v>
      </c>
      <c r="M21" s="44">
        <f t="shared" si="3"/>
        <v>3818</v>
      </c>
      <c r="N21" s="35"/>
    </row>
    <row r="22" spans="1:19">
      <c r="A22" s="25">
        <v>29</v>
      </c>
      <c r="B22" s="23" t="s">
        <v>28</v>
      </c>
      <c r="C22" s="73">
        <v>198552</v>
      </c>
      <c r="D22" s="73">
        <v>207480</v>
      </c>
      <c r="E22" s="73">
        <v>210539</v>
      </c>
      <c r="F22" s="73"/>
      <c r="G22" s="73"/>
      <c r="H22" s="73"/>
      <c r="I22" s="67">
        <f t="shared" si="0"/>
        <v>5.3135217328210076E-2</v>
      </c>
      <c r="J22" s="67">
        <f t="shared" si="1"/>
        <v>6.037209396027237E-2</v>
      </c>
      <c r="K22" s="31">
        <f t="shared" si="2"/>
        <v>11987</v>
      </c>
      <c r="L22" s="24">
        <f t="shared" si="4"/>
        <v>4.2508448851204472E-2</v>
      </c>
      <c r="M22" s="44">
        <f t="shared" si="3"/>
        <v>3059</v>
      </c>
      <c r="N22" s="35"/>
    </row>
    <row r="23" spans="1:19">
      <c r="A23" s="25">
        <v>30</v>
      </c>
      <c r="B23" s="23" t="s">
        <v>29</v>
      </c>
      <c r="C23" s="73">
        <v>64562</v>
      </c>
      <c r="D23" s="73">
        <v>69383</v>
      </c>
      <c r="E23" s="73">
        <v>72043</v>
      </c>
      <c r="F23" s="73"/>
      <c r="G23" s="73"/>
      <c r="H23" s="73"/>
      <c r="I23" s="67">
        <f t="shared" si="0"/>
        <v>1.8182001728782975E-2</v>
      </c>
      <c r="J23" s="67">
        <f t="shared" si="1"/>
        <v>0.11587311421579258</v>
      </c>
      <c r="K23" s="31">
        <f t="shared" si="2"/>
        <v>7481</v>
      </c>
      <c r="L23" s="24">
        <f t="shared" si="4"/>
        <v>2.6529215471415755E-2</v>
      </c>
      <c r="M23" s="44">
        <f t="shared" si="3"/>
        <v>2660</v>
      </c>
      <c r="N23" s="35"/>
    </row>
    <row r="24" spans="1:19">
      <c r="A24" s="25">
        <v>31</v>
      </c>
      <c r="B24" s="23" t="s">
        <v>30</v>
      </c>
      <c r="C24" s="73">
        <v>147961</v>
      </c>
      <c r="D24" s="73">
        <v>161872</v>
      </c>
      <c r="E24" s="73">
        <v>165124</v>
      </c>
      <c r="F24" s="73"/>
      <c r="G24" s="73"/>
      <c r="H24" s="73"/>
      <c r="I24" s="67">
        <f t="shared" si="0"/>
        <v>4.1673512394869175E-2</v>
      </c>
      <c r="J24" s="67">
        <f t="shared" si="1"/>
        <v>0.11599678293604396</v>
      </c>
      <c r="K24" s="31">
        <f t="shared" si="2"/>
        <v>17163</v>
      </c>
      <c r="L24" s="24">
        <f t="shared" si="4"/>
        <v>6.0863644584401633E-2</v>
      </c>
      <c r="M24" s="44">
        <f t="shared" si="3"/>
        <v>3252</v>
      </c>
      <c r="N24" s="17"/>
    </row>
    <row r="25" spans="1:19">
      <c r="A25" s="25">
        <v>32</v>
      </c>
      <c r="B25" s="23" t="s">
        <v>31</v>
      </c>
      <c r="C25" s="73">
        <v>62198</v>
      </c>
      <c r="D25" s="73">
        <v>69548</v>
      </c>
      <c r="E25" s="73">
        <v>70860</v>
      </c>
      <c r="F25" s="73"/>
      <c r="G25" s="73"/>
      <c r="H25" s="73"/>
      <c r="I25" s="67">
        <f t="shared" si="0"/>
        <v>1.7883439647176848E-2</v>
      </c>
      <c r="J25" s="67">
        <f t="shared" si="1"/>
        <v>0.13926492813273739</v>
      </c>
      <c r="K25" s="31">
        <f t="shared" si="2"/>
        <v>8662</v>
      </c>
      <c r="L25" s="24">
        <f t="shared" si="4"/>
        <v>3.0717292395856605E-2</v>
      </c>
      <c r="M25" s="44">
        <f t="shared" si="3"/>
        <v>1312</v>
      </c>
      <c r="N25" s="5"/>
    </row>
    <row r="26" spans="1:19">
      <c r="A26" s="25">
        <v>33</v>
      </c>
      <c r="B26" s="23" t="s">
        <v>32</v>
      </c>
      <c r="C26" s="73">
        <v>138523</v>
      </c>
      <c r="D26" s="73">
        <v>141814</v>
      </c>
      <c r="E26" s="73">
        <v>144529</v>
      </c>
      <c r="F26" s="73"/>
      <c r="G26" s="73"/>
      <c r="H26" s="73"/>
      <c r="I26" s="67">
        <f t="shared" si="0"/>
        <v>3.6475806502495378E-2</v>
      </c>
      <c r="J26" s="67">
        <f t="shared" si="1"/>
        <v>4.3357420789327403E-2</v>
      </c>
      <c r="K26" s="31">
        <f t="shared" si="2"/>
        <v>6006</v>
      </c>
      <c r="L26" s="24">
        <f t="shared" si="4"/>
        <v>2.1298552081449408E-2</v>
      </c>
      <c r="M26" s="44">
        <f t="shared" si="3"/>
        <v>2715</v>
      </c>
      <c r="N26" s="5"/>
    </row>
    <row r="27" spans="1:19" s="85" customFormat="1">
      <c r="A27" s="155" t="s">
        <v>254</v>
      </c>
      <c r="B27" s="155"/>
      <c r="C27" s="40">
        <f>SUM(C3:C26)</f>
        <v>3680334</v>
      </c>
      <c r="D27" s="40">
        <f t="shared" ref="D27:E27" si="5">SUM(D3:D26)</f>
        <v>3891931</v>
      </c>
      <c r="E27" s="40">
        <f t="shared" si="5"/>
        <v>3962325</v>
      </c>
      <c r="F27" s="40"/>
      <c r="G27" s="40"/>
      <c r="H27" s="40"/>
      <c r="I27" s="76">
        <f t="shared" ref="I27" si="6">E27/$E$27</f>
        <v>1</v>
      </c>
      <c r="J27" s="76">
        <f t="shared" ref="J27" si="7">(E27-C27)/C27</f>
        <v>7.6621034938676766E-2</v>
      </c>
      <c r="K27" s="73">
        <f t="shared" ref="K27" si="8">E27-C27</f>
        <v>281991</v>
      </c>
      <c r="L27" s="77">
        <f t="shared" si="4"/>
        <v>1</v>
      </c>
      <c r="M27" s="73">
        <f t="shared" ref="M27" si="9">E27-D27</f>
        <v>70394</v>
      </c>
      <c r="N27" s="35"/>
      <c r="O27" s="86"/>
      <c r="P27" s="86"/>
      <c r="Q27" s="86"/>
      <c r="R27" s="86"/>
      <c r="S27" s="86"/>
    </row>
    <row r="28" spans="1:19">
      <c r="I28" s="35"/>
      <c r="K28" s="13"/>
      <c r="L28" s="12"/>
      <c r="N28" s="5"/>
    </row>
    <row r="29" spans="1:19">
      <c r="C29" s="99"/>
      <c r="D29" s="84"/>
      <c r="E29" s="99"/>
      <c r="F29" s="103"/>
      <c r="G29" s="103"/>
      <c r="H29" s="103"/>
      <c r="N29" s="5"/>
    </row>
    <row r="30" spans="1:19">
      <c r="E30" s="133"/>
      <c r="F30" s="133"/>
      <c r="N30" s="5"/>
    </row>
    <row r="31" spans="1:19">
      <c r="B31" s="4"/>
    </row>
    <row r="32" spans="1:19">
      <c r="B32" s="4"/>
    </row>
    <row r="33" spans="2:2">
      <c r="B33" s="4"/>
    </row>
    <row r="34" spans="2:2">
      <c r="B34" s="34"/>
    </row>
    <row r="35" spans="2:2">
      <c r="B35" s="4"/>
    </row>
    <row r="36" spans="2:2">
      <c r="B36" s="4"/>
    </row>
    <row r="37" spans="2:2">
      <c r="B37" s="4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  <ignoredErrors>
    <ignoredError sqref="C27:E27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88"/>
  <sheetViews>
    <sheetView zoomScale="60" zoomScaleNormal="60" workbookViewId="0">
      <pane ySplit="2" topLeftCell="A3" activePane="bottomLeft" state="frozen"/>
      <selection activeCell="W1" sqref="W1"/>
      <selection pane="bottomLeft" activeCell="U10" sqref="U10"/>
    </sheetView>
  </sheetViews>
  <sheetFormatPr defaultColWidth="9.109375" defaultRowHeight="14.4"/>
  <cols>
    <col min="1" max="1" width="11.88671875" style="3" customWidth="1"/>
    <col min="2" max="2" width="16.44140625" style="3" bestFit="1" customWidth="1"/>
    <col min="3" max="8" width="12" style="3" customWidth="1"/>
    <col min="9" max="9" width="18.109375" style="3" customWidth="1"/>
    <col min="10" max="10" width="30.44140625" style="3" customWidth="1"/>
    <col min="11" max="11" width="27.44140625" style="3" customWidth="1"/>
    <col min="12" max="12" width="22.33203125" style="3" customWidth="1"/>
    <col min="13" max="13" width="29.6640625" style="3" customWidth="1"/>
    <col min="14" max="16384" width="9.109375" style="3"/>
  </cols>
  <sheetData>
    <row r="1" spans="1:13" ht="15" thickBot="1">
      <c r="C1" s="156" t="s">
        <v>274</v>
      </c>
      <c r="D1" s="156"/>
      <c r="E1" s="157"/>
      <c r="F1" s="158" t="s">
        <v>273</v>
      </c>
      <c r="G1" s="156"/>
      <c r="H1" s="157"/>
    </row>
    <row r="2" spans="1:13" ht="28.8">
      <c r="A2" s="69" t="s">
        <v>91</v>
      </c>
      <c r="B2" s="69" t="s">
        <v>174</v>
      </c>
      <c r="C2" s="69">
        <v>43678</v>
      </c>
      <c r="D2" s="69">
        <v>44013</v>
      </c>
      <c r="E2" s="69">
        <v>44044</v>
      </c>
      <c r="F2" s="69">
        <v>43678</v>
      </c>
      <c r="G2" s="69">
        <v>44013</v>
      </c>
      <c r="H2" s="69">
        <v>44044</v>
      </c>
      <c r="I2" s="68" t="s">
        <v>305</v>
      </c>
      <c r="J2" s="68" t="s">
        <v>301</v>
      </c>
      <c r="K2" s="68" t="s">
        <v>302</v>
      </c>
      <c r="L2" s="68" t="s">
        <v>306</v>
      </c>
      <c r="M2" s="97" t="s">
        <v>304</v>
      </c>
    </row>
    <row r="3" spans="1:13">
      <c r="A3" s="26">
        <v>1</v>
      </c>
      <c r="B3" s="79" t="s">
        <v>92</v>
      </c>
      <c r="C3" s="74">
        <v>286797</v>
      </c>
      <c r="D3" s="74">
        <v>300448</v>
      </c>
      <c r="E3" s="74">
        <v>304214</v>
      </c>
      <c r="F3" s="74"/>
      <c r="G3" s="73"/>
      <c r="H3" s="74"/>
      <c r="I3" s="76">
        <f t="shared" ref="I3:I66" si="0">E3/$E$84</f>
        <v>2.0625812036173651E-2</v>
      </c>
      <c r="J3" s="76">
        <f t="shared" ref="J3:J66" si="1">(E3-C3)/C3</f>
        <v>6.0729366067288015E-2</v>
      </c>
      <c r="K3" s="73">
        <f t="shared" ref="K3:K66" si="2">E3-C3</f>
        <v>17417</v>
      </c>
      <c r="L3" s="77">
        <f>K3/$K$84</f>
        <v>2.7666935652969547E-2</v>
      </c>
      <c r="M3" s="74">
        <f t="shared" ref="M3:M66" si="3">E3-D3</f>
        <v>3766</v>
      </c>
    </row>
    <row r="4" spans="1:13">
      <c r="A4" s="26">
        <v>2</v>
      </c>
      <c r="B4" s="79" t="s">
        <v>93</v>
      </c>
      <c r="C4" s="74">
        <v>53126</v>
      </c>
      <c r="D4" s="74">
        <v>55629</v>
      </c>
      <c r="E4" s="74">
        <v>56580</v>
      </c>
      <c r="F4" s="74"/>
      <c r="G4" s="73"/>
      <c r="H4" s="74"/>
      <c r="I4" s="76">
        <f t="shared" si="0"/>
        <v>3.8361431262423987E-3</v>
      </c>
      <c r="J4" s="76">
        <f t="shared" si="1"/>
        <v>6.5015246771825477E-2</v>
      </c>
      <c r="K4" s="73">
        <f t="shared" si="2"/>
        <v>3454</v>
      </c>
      <c r="L4" s="77">
        <f t="shared" ref="L4:L67" si="4">K4/$K$84</f>
        <v>5.4866851780075105E-3</v>
      </c>
      <c r="M4" s="74">
        <f t="shared" si="3"/>
        <v>951</v>
      </c>
    </row>
    <row r="5" spans="1:13">
      <c r="A5" s="26">
        <v>3</v>
      </c>
      <c r="B5" s="79" t="s">
        <v>94</v>
      </c>
      <c r="C5" s="74">
        <v>88289</v>
      </c>
      <c r="D5" s="74">
        <v>91368</v>
      </c>
      <c r="E5" s="74">
        <v>93673</v>
      </c>
      <c r="F5" s="74"/>
      <c r="G5" s="73"/>
      <c r="H5" s="74"/>
      <c r="I5" s="76">
        <f t="shared" si="0"/>
        <v>6.3510610651202589E-3</v>
      </c>
      <c r="J5" s="76">
        <f t="shared" si="1"/>
        <v>6.0981549230368449E-2</v>
      </c>
      <c r="K5" s="73">
        <f t="shared" si="2"/>
        <v>5384</v>
      </c>
      <c r="L5" s="77">
        <f t="shared" si="4"/>
        <v>8.5524936301078283E-3</v>
      </c>
      <c r="M5" s="74">
        <f t="shared" si="3"/>
        <v>2305</v>
      </c>
    </row>
    <row r="6" spans="1:13">
      <c r="A6" s="26">
        <v>4</v>
      </c>
      <c r="B6" s="79" t="s">
        <v>95</v>
      </c>
      <c r="C6" s="74">
        <v>28475</v>
      </c>
      <c r="D6" s="74">
        <v>31047</v>
      </c>
      <c r="E6" s="74">
        <v>30278</v>
      </c>
      <c r="F6" s="74"/>
      <c r="G6" s="73"/>
      <c r="H6" s="74"/>
      <c r="I6" s="76">
        <f t="shared" si="0"/>
        <v>2.0528586351425829E-3</v>
      </c>
      <c r="J6" s="76">
        <f t="shared" si="1"/>
        <v>6.3318700614574189E-2</v>
      </c>
      <c r="K6" s="73">
        <f t="shared" si="2"/>
        <v>1803</v>
      </c>
      <c r="L6" s="77">
        <f t="shared" si="4"/>
        <v>2.8640687249413843E-3</v>
      </c>
      <c r="M6" s="74">
        <f t="shared" si="3"/>
        <v>-769</v>
      </c>
    </row>
    <row r="7" spans="1:13">
      <c r="A7" s="26">
        <v>5</v>
      </c>
      <c r="B7" s="79" t="s">
        <v>96</v>
      </c>
      <c r="C7" s="74">
        <v>38055</v>
      </c>
      <c r="D7" s="74">
        <v>39304</v>
      </c>
      <c r="E7" s="74">
        <v>39965</v>
      </c>
      <c r="F7" s="74"/>
      <c r="G7" s="73"/>
      <c r="H7" s="74"/>
      <c r="I7" s="76">
        <f t="shared" si="0"/>
        <v>2.7096405097256533E-3</v>
      </c>
      <c r="J7" s="76">
        <f t="shared" si="1"/>
        <v>5.0190513730127444E-2</v>
      </c>
      <c r="K7" s="73">
        <f t="shared" si="2"/>
        <v>1910</v>
      </c>
      <c r="L7" s="77">
        <f t="shared" si="4"/>
        <v>3.0340384163272567E-3</v>
      </c>
      <c r="M7" s="74">
        <f t="shared" si="3"/>
        <v>661</v>
      </c>
    </row>
    <row r="8" spans="1:13">
      <c r="A8" s="26">
        <v>6</v>
      </c>
      <c r="B8" s="79" t="s">
        <v>97</v>
      </c>
      <c r="C8" s="74">
        <v>1089403</v>
      </c>
      <c r="D8" s="74">
        <v>1113807</v>
      </c>
      <c r="E8" s="74">
        <v>1130490</v>
      </c>
      <c r="F8" s="74"/>
      <c r="G8" s="73"/>
      <c r="H8" s="74"/>
      <c r="I8" s="76">
        <f t="shared" si="0"/>
        <v>7.6647604149624765E-2</v>
      </c>
      <c r="J8" s="76">
        <f t="shared" si="1"/>
        <v>3.7715152243935443E-2</v>
      </c>
      <c r="K8" s="73">
        <f t="shared" si="2"/>
        <v>41087</v>
      </c>
      <c r="L8" s="77">
        <f t="shared" si="4"/>
        <v>6.5266772990386385E-2</v>
      </c>
      <c r="M8" s="74">
        <f t="shared" si="3"/>
        <v>16683</v>
      </c>
    </row>
    <row r="9" spans="1:13">
      <c r="A9" s="26">
        <v>7</v>
      </c>
      <c r="B9" s="79" t="s">
        <v>98</v>
      </c>
      <c r="C9" s="74">
        <v>641036</v>
      </c>
      <c r="D9" s="74">
        <v>523222</v>
      </c>
      <c r="E9" s="74">
        <v>569327</v>
      </c>
      <c r="F9" s="74"/>
      <c r="G9" s="73"/>
      <c r="H9" s="74"/>
      <c r="I9" s="76">
        <f t="shared" si="0"/>
        <v>3.860056305468728E-2</v>
      </c>
      <c r="J9" s="76">
        <f t="shared" si="1"/>
        <v>-0.11186423227400645</v>
      </c>
      <c r="K9" s="73">
        <f t="shared" si="2"/>
        <v>-71709</v>
      </c>
      <c r="L9" s="77">
        <f t="shared" si="4"/>
        <v>-0.11390987476251899</v>
      </c>
      <c r="M9" s="74">
        <f t="shared" si="3"/>
        <v>46105</v>
      </c>
    </row>
    <row r="10" spans="1:13">
      <c r="A10" s="26">
        <v>8</v>
      </c>
      <c r="B10" s="79" t="s">
        <v>99</v>
      </c>
      <c r="C10" s="74">
        <v>26631</v>
      </c>
      <c r="D10" s="74">
        <v>26479</v>
      </c>
      <c r="E10" s="74">
        <v>27833</v>
      </c>
      <c r="F10" s="74"/>
      <c r="G10" s="73"/>
      <c r="H10" s="74"/>
      <c r="I10" s="76">
        <f t="shared" si="0"/>
        <v>1.8870868086374106E-3</v>
      </c>
      <c r="J10" s="76">
        <f t="shared" si="1"/>
        <v>4.5135368555442902E-2</v>
      </c>
      <c r="K10" s="73">
        <f t="shared" si="2"/>
        <v>1202</v>
      </c>
      <c r="L10" s="77">
        <f t="shared" si="4"/>
        <v>1.9093791499609229E-3</v>
      </c>
      <c r="M10" s="74">
        <f t="shared" si="3"/>
        <v>1354</v>
      </c>
    </row>
    <row r="11" spans="1:13">
      <c r="A11" s="26">
        <v>9</v>
      </c>
      <c r="B11" s="79" t="s">
        <v>100</v>
      </c>
      <c r="C11" s="74">
        <v>157784</v>
      </c>
      <c r="D11" s="74">
        <v>154637</v>
      </c>
      <c r="E11" s="74">
        <v>157978</v>
      </c>
      <c r="F11" s="74"/>
      <c r="G11" s="73"/>
      <c r="H11" s="74"/>
      <c r="I11" s="76">
        <f t="shared" si="0"/>
        <v>1.0710961802713356E-2</v>
      </c>
      <c r="J11" s="76">
        <f t="shared" si="1"/>
        <v>1.2295289763220604E-3</v>
      </c>
      <c r="K11" s="73">
        <f t="shared" si="2"/>
        <v>194</v>
      </c>
      <c r="L11" s="77">
        <f t="shared" si="4"/>
        <v>3.0816934699868473E-4</v>
      </c>
      <c r="M11" s="74">
        <f t="shared" si="3"/>
        <v>3341</v>
      </c>
    </row>
    <row r="12" spans="1:13">
      <c r="A12" s="26">
        <v>10</v>
      </c>
      <c r="B12" s="79" t="s">
        <v>101</v>
      </c>
      <c r="C12" s="74">
        <v>177484</v>
      </c>
      <c r="D12" s="74">
        <v>189796</v>
      </c>
      <c r="E12" s="74">
        <v>192668</v>
      </c>
      <c r="F12" s="74"/>
      <c r="G12" s="73"/>
      <c r="H12" s="74"/>
      <c r="I12" s="76">
        <f t="shared" si="0"/>
        <v>1.3062955529283679E-2</v>
      </c>
      <c r="J12" s="76">
        <f t="shared" si="1"/>
        <v>8.5551373644948275E-2</v>
      </c>
      <c r="K12" s="73">
        <f t="shared" si="2"/>
        <v>15184</v>
      </c>
      <c r="L12" s="77">
        <f t="shared" si="4"/>
        <v>2.4119811158907364E-2</v>
      </c>
      <c r="M12" s="74">
        <f t="shared" si="3"/>
        <v>2872</v>
      </c>
    </row>
    <row r="13" spans="1:13">
      <c r="A13" s="26">
        <v>11</v>
      </c>
      <c r="B13" s="79" t="s">
        <v>102</v>
      </c>
      <c r="C13" s="74">
        <v>44028</v>
      </c>
      <c r="D13" s="74">
        <v>45156</v>
      </c>
      <c r="E13" s="74">
        <v>46518</v>
      </c>
      <c r="F13" s="74"/>
      <c r="G13" s="73"/>
      <c r="H13" s="74"/>
      <c r="I13" s="76">
        <f t="shared" si="0"/>
        <v>3.1539361248947317E-3</v>
      </c>
      <c r="J13" s="76">
        <f t="shared" si="1"/>
        <v>5.6554919596620332E-2</v>
      </c>
      <c r="K13" s="73">
        <f t="shared" si="2"/>
        <v>2490</v>
      </c>
      <c r="L13" s="77">
        <f t="shared" si="4"/>
        <v>3.9553694537460046E-3</v>
      </c>
      <c r="M13" s="74">
        <f t="shared" si="3"/>
        <v>1362</v>
      </c>
    </row>
    <row r="14" spans="1:13">
      <c r="A14" s="26">
        <v>12</v>
      </c>
      <c r="B14" s="79" t="s">
        <v>103</v>
      </c>
      <c r="C14" s="74">
        <v>29992</v>
      </c>
      <c r="D14" s="74">
        <v>28858</v>
      </c>
      <c r="E14" s="74">
        <v>29434</v>
      </c>
      <c r="F14" s="74"/>
      <c r="G14" s="73"/>
      <c r="H14" s="74"/>
      <c r="I14" s="76">
        <f t="shared" si="0"/>
        <v>1.9956351498377303E-3</v>
      </c>
      <c r="J14" s="76">
        <f t="shared" si="1"/>
        <v>-1.8604961323019472E-2</v>
      </c>
      <c r="K14" s="73">
        <f t="shared" si="2"/>
        <v>-558</v>
      </c>
      <c r="L14" s="77">
        <f t="shared" si="4"/>
        <v>-8.8638399806838188E-4</v>
      </c>
      <c r="M14" s="74">
        <f t="shared" si="3"/>
        <v>576</v>
      </c>
    </row>
    <row r="15" spans="1:13">
      <c r="A15" s="26">
        <v>13</v>
      </c>
      <c r="B15" s="79" t="s">
        <v>104</v>
      </c>
      <c r="C15" s="74">
        <v>30629</v>
      </c>
      <c r="D15" s="74">
        <v>32195</v>
      </c>
      <c r="E15" s="74">
        <v>34071</v>
      </c>
      <c r="F15" s="74"/>
      <c r="G15" s="73"/>
      <c r="H15" s="74"/>
      <c r="I15" s="76">
        <f t="shared" si="0"/>
        <v>2.3100253173242271E-3</v>
      </c>
      <c r="J15" s="76">
        <f t="shared" si="1"/>
        <v>0.11237715890169447</v>
      </c>
      <c r="K15" s="73">
        <f t="shared" si="2"/>
        <v>3442</v>
      </c>
      <c r="L15" s="77">
        <f t="shared" si="4"/>
        <v>5.4676231565436743E-3</v>
      </c>
      <c r="M15" s="74">
        <f t="shared" si="3"/>
        <v>1876</v>
      </c>
    </row>
    <row r="16" spans="1:13">
      <c r="A16" s="26">
        <v>14</v>
      </c>
      <c r="B16" s="79" t="s">
        <v>105</v>
      </c>
      <c r="C16" s="74">
        <v>57070</v>
      </c>
      <c r="D16" s="74">
        <v>59766</v>
      </c>
      <c r="E16" s="74">
        <v>61185</v>
      </c>
      <c r="F16" s="74"/>
      <c r="G16" s="73"/>
      <c r="H16" s="74"/>
      <c r="I16" s="76">
        <f t="shared" si="0"/>
        <v>4.1483636829116504E-3</v>
      </c>
      <c r="J16" s="76">
        <f t="shared" si="1"/>
        <v>7.2104433152269137E-2</v>
      </c>
      <c r="K16" s="73">
        <f t="shared" si="2"/>
        <v>4115</v>
      </c>
      <c r="L16" s="77">
        <f t="shared" si="4"/>
        <v>6.5366848603071528E-3</v>
      </c>
      <c r="M16" s="74">
        <f t="shared" si="3"/>
        <v>1419</v>
      </c>
    </row>
    <row r="17" spans="1:13">
      <c r="A17" s="26">
        <v>15</v>
      </c>
      <c r="B17" s="79" t="s">
        <v>106</v>
      </c>
      <c r="C17" s="74">
        <v>31866</v>
      </c>
      <c r="D17" s="74">
        <v>32209</v>
      </c>
      <c r="E17" s="74">
        <v>32933</v>
      </c>
      <c r="F17" s="74"/>
      <c r="G17" s="73"/>
      <c r="H17" s="74"/>
      <c r="I17" s="76">
        <f t="shared" si="0"/>
        <v>2.23286853263593E-3</v>
      </c>
      <c r="J17" s="76">
        <f t="shared" si="1"/>
        <v>3.3483964099667356E-2</v>
      </c>
      <c r="K17" s="73">
        <f t="shared" si="2"/>
        <v>1067</v>
      </c>
      <c r="L17" s="77">
        <f t="shared" si="4"/>
        <v>1.6949314084927659E-3</v>
      </c>
      <c r="M17" s="74">
        <f t="shared" si="3"/>
        <v>724</v>
      </c>
    </row>
    <row r="18" spans="1:13">
      <c r="A18" s="26">
        <v>16</v>
      </c>
      <c r="B18" s="79" t="s">
        <v>107</v>
      </c>
      <c r="C18" s="74">
        <v>662934</v>
      </c>
      <c r="D18" s="74">
        <v>684367</v>
      </c>
      <c r="E18" s="74">
        <v>696652</v>
      </c>
      <c r="F18" s="74"/>
      <c r="G18" s="73"/>
      <c r="H18" s="74"/>
      <c r="I18" s="76">
        <f t="shared" si="0"/>
        <v>4.7233241095493456E-2</v>
      </c>
      <c r="J18" s="76">
        <f t="shared" si="1"/>
        <v>5.0861775078665447E-2</v>
      </c>
      <c r="K18" s="73">
        <f t="shared" si="2"/>
        <v>33718</v>
      </c>
      <c r="L18" s="77">
        <f t="shared" si="4"/>
        <v>5.3561103309802328E-2</v>
      </c>
      <c r="M18" s="74">
        <f t="shared" si="3"/>
        <v>12285</v>
      </c>
    </row>
    <row r="19" spans="1:13">
      <c r="A19" s="26">
        <v>17</v>
      </c>
      <c r="B19" s="79" t="s">
        <v>108</v>
      </c>
      <c r="C19" s="74">
        <v>86021</v>
      </c>
      <c r="D19" s="74">
        <v>89591</v>
      </c>
      <c r="E19" s="74">
        <v>91708</v>
      </c>
      <c r="F19" s="74"/>
      <c r="G19" s="73"/>
      <c r="H19" s="74"/>
      <c r="I19" s="76">
        <f t="shared" si="0"/>
        <v>6.2178334008737698E-3</v>
      </c>
      <c r="J19" s="76">
        <f t="shared" si="1"/>
        <v>6.6111763406610013E-2</v>
      </c>
      <c r="K19" s="73">
        <f t="shared" si="2"/>
        <v>5687</v>
      </c>
      <c r="L19" s="77">
        <f t="shared" si="4"/>
        <v>9.0338096720696901E-3</v>
      </c>
      <c r="M19" s="74">
        <f t="shared" si="3"/>
        <v>2117</v>
      </c>
    </row>
    <row r="20" spans="1:13">
      <c r="A20" s="26">
        <v>18</v>
      </c>
      <c r="B20" s="79" t="s">
        <v>109</v>
      </c>
      <c r="C20" s="74">
        <v>25761</v>
      </c>
      <c r="D20" s="74">
        <v>26250</v>
      </c>
      <c r="E20" s="74">
        <v>27367</v>
      </c>
      <c r="F20" s="74"/>
      <c r="G20" s="73"/>
      <c r="H20" s="74"/>
      <c r="I20" s="76">
        <f t="shared" si="0"/>
        <v>1.8554918511112712E-3</v>
      </c>
      <c r="J20" s="76">
        <f t="shared" si="1"/>
        <v>6.2342300376538179E-2</v>
      </c>
      <c r="K20" s="73">
        <f t="shared" si="2"/>
        <v>1606</v>
      </c>
      <c r="L20" s="77">
        <f t="shared" si="4"/>
        <v>2.5511338725767406E-3</v>
      </c>
      <c r="M20" s="74">
        <f t="shared" si="3"/>
        <v>1117</v>
      </c>
    </row>
    <row r="21" spans="1:13">
      <c r="A21" s="26">
        <v>19</v>
      </c>
      <c r="B21" s="79" t="s">
        <v>110</v>
      </c>
      <c r="C21" s="74">
        <v>54713</v>
      </c>
      <c r="D21" s="74">
        <v>60282</v>
      </c>
      <c r="E21" s="74">
        <v>61299</v>
      </c>
      <c r="F21" s="74"/>
      <c r="G21" s="73"/>
      <c r="H21" s="74"/>
      <c r="I21" s="76">
        <f t="shared" si="0"/>
        <v>4.1560929214480881E-3</v>
      </c>
      <c r="J21" s="76">
        <f t="shared" si="1"/>
        <v>0.12037358580227733</v>
      </c>
      <c r="K21" s="73">
        <f t="shared" si="2"/>
        <v>6586</v>
      </c>
      <c r="L21" s="77">
        <f t="shared" si="4"/>
        <v>1.046187278006875E-2</v>
      </c>
      <c r="M21" s="74">
        <f t="shared" si="3"/>
        <v>1017</v>
      </c>
    </row>
    <row r="22" spans="1:13">
      <c r="A22" s="26">
        <v>20</v>
      </c>
      <c r="B22" s="79" t="s">
        <v>111</v>
      </c>
      <c r="C22" s="74">
        <v>180380</v>
      </c>
      <c r="D22" s="74">
        <v>189092</v>
      </c>
      <c r="E22" s="74">
        <v>192606</v>
      </c>
      <c r="F22" s="74"/>
      <c r="G22" s="73"/>
      <c r="H22" s="74"/>
      <c r="I22" s="76">
        <f t="shared" si="0"/>
        <v>1.3058751908325264E-2</v>
      </c>
      <c r="J22" s="76">
        <f t="shared" si="1"/>
        <v>6.7779132941567802E-2</v>
      </c>
      <c r="K22" s="73">
        <f t="shared" si="2"/>
        <v>12226</v>
      </c>
      <c r="L22" s="77">
        <f t="shared" si="4"/>
        <v>1.9421022868071749E-2</v>
      </c>
      <c r="M22" s="74">
        <f t="shared" si="3"/>
        <v>3514</v>
      </c>
    </row>
    <row r="23" spans="1:13">
      <c r="A23" s="26">
        <v>21</v>
      </c>
      <c r="B23" s="79" t="s">
        <v>112</v>
      </c>
      <c r="C23" s="74">
        <v>142629</v>
      </c>
      <c r="D23" s="74">
        <v>148907</v>
      </c>
      <c r="E23" s="74">
        <v>151653</v>
      </c>
      <c r="F23" s="74"/>
      <c r="G23" s="73"/>
      <c r="H23" s="74"/>
      <c r="I23" s="76">
        <f t="shared" si="0"/>
        <v>1.0282124664617153E-2</v>
      </c>
      <c r="J23" s="76">
        <f t="shared" si="1"/>
        <v>6.3269040657930709E-2</v>
      </c>
      <c r="K23" s="73">
        <f t="shared" si="2"/>
        <v>9024</v>
      </c>
      <c r="L23" s="77">
        <f t="shared" si="4"/>
        <v>1.4334640140804799E-2</v>
      </c>
      <c r="M23" s="74">
        <f t="shared" si="3"/>
        <v>2746</v>
      </c>
    </row>
    <row r="24" spans="1:13">
      <c r="A24" s="26">
        <v>22</v>
      </c>
      <c r="B24" s="79" t="s">
        <v>113</v>
      </c>
      <c r="C24" s="74">
        <v>59795</v>
      </c>
      <c r="D24" s="74">
        <v>61075</v>
      </c>
      <c r="E24" s="74">
        <v>61928</v>
      </c>
      <c r="F24" s="74"/>
      <c r="G24" s="73"/>
      <c r="H24" s="74"/>
      <c r="I24" s="76">
        <f t="shared" si="0"/>
        <v>4.1987393340745718E-3</v>
      </c>
      <c r="J24" s="76">
        <f t="shared" si="1"/>
        <v>3.567187891964211E-2</v>
      </c>
      <c r="K24" s="73">
        <f t="shared" si="2"/>
        <v>2133</v>
      </c>
      <c r="L24" s="77">
        <f t="shared" si="4"/>
        <v>3.3882743151968787E-3</v>
      </c>
      <c r="M24" s="74">
        <f t="shared" si="3"/>
        <v>853</v>
      </c>
    </row>
    <row r="25" spans="1:13">
      <c r="A25" s="26">
        <v>23</v>
      </c>
      <c r="B25" s="79" t="s">
        <v>114</v>
      </c>
      <c r="C25" s="74">
        <v>65861</v>
      </c>
      <c r="D25" s="74">
        <v>77613</v>
      </c>
      <c r="E25" s="74">
        <v>83218</v>
      </c>
      <c r="F25" s="74"/>
      <c r="G25" s="73"/>
      <c r="H25" s="74"/>
      <c r="I25" s="76">
        <f t="shared" si="0"/>
        <v>5.6422085309232933E-3</v>
      </c>
      <c r="J25" s="76">
        <f t="shared" si="1"/>
        <v>0.2635398794430695</v>
      </c>
      <c r="K25" s="73">
        <f t="shared" si="2"/>
        <v>17357</v>
      </c>
      <c r="L25" s="77">
        <f t="shared" si="4"/>
        <v>2.7571625545650364E-2</v>
      </c>
      <c r="M25" s="74">
        <f t="shared" si="3"/>
        <v>5605</v>
      </c>
    </row>
    <row r="26" spans="1:13">
      <c r="A26" s="26">
        <v>24</v>
      </c>
      <c r="B26" s="79" t="s">
        <v>115</v>
      </c>
      <c r="C26" s="74">
        <v>30206</v>
      </c>
      <c r="D26" s="74">
        <v>31434</v>
      </c>
      <c r="E26" s="74">
        <v>32227</v>
      </c>
      <c r="F26" s="74"/>
      <c r="G26" s="73"/>
      <c r="H26" s="74"/>
      <c r="I26" s="76">
        <f t="shared" si="0"/>
        <v>2.1850014939804488E-3</v>
      </c>
      <c r="J26" s="76">
        <f t="shared" si="1"/>
        <v>6.690723697278686E-2</v>
      </c>
      <c r="K26" s="73">
        <f t="shared" si="2"/>
        <v>2021</v>
      </c>
      <c r="L26" s="77">
        <f t="shared" si="4"/>
        <v>3.2103621148677412E-3</v>
      </c>
      <c r="M26" s="74">
        <f t="shared" si="3"/>
        <v>793</v>
      </c>
    </row>
    <row r="27" spans="1:13">
      <c r="A27" s="26">
        <v>25</v>
      </c>
      <c r="B27" s="79" t="s">
        <v>116</v>
      </c>
      <c r="C27" s="74">
        <v>82499</v>
      </c>
      <c r="D27" s="74">
        <v>84693</v>
      </c>
      <c r="E27" s="74">
        <v>87772</v>
      </c>
      <c r="F27" s="74"/>
      <c r="G27" s="73"/>
      <c r="H27" s="74"/>
      <c r="I27" s="76">
        <f t="shared" si="0"/>
        <v>5.95097127035256E-3</v>
      </c>
      <c r="J27" s="76">
        <f t="shared" si="1"/>
        <v>6.3915926253651556E-2</v>
      </c>
      <c r="K27" s="73">
        <f t="shared" si="2"/>
        <v>5273</v>
      </c>
      <c r="L27" s="77">
        <f t="shared" si="4"/>
        <v>8.3761699315673434E-3</v>
      </c>
      <c r="M27" s="74">
        <f t="shared" si="3"/>
        <v>3079</v>
      </c>
    </row>
    <row r="28" spans="1:13">
      <c r="A28" s="26">
        <v>26</v>
      </c>
      <c r="B28" s="79" t="s">
        <v>117</v>
      </c>
      <c r="C28" s="74">
        <v>166728</v>
      </c>
      <c r="D28" s="74">
        <v>169474</v>
      </c>
      <c r="E28" s="74">
        <v>173676</v>
      </c>
      <c r="F28" s="74"/>
      <c r="G28" s="73"/>
      <c r="H28" s="74"/>
      <c r="I28" s="76">
        <f t="shared" si="0"/>
        <v>1.1775291509248408E-2</v>
      </c>
      <c r="J28" s="76">
        <f t="shared" si="1"/>
        <v>4.1672664459478911E-2</v>
      </c>
      <c r="K28" s="73">
        <f t="shared" si="2"/>
        <v>6948</v>
      </c>
      <c r="L28" s="77">
        <f t="shared" si="4"/>
        <v>1.1036910427561141E-2</v>
      </c>
      <c r="M28" s="74">
        <f t="shared" si="3"/>
        <v>4202</v>
      </c>
    </row>
    <row r="29" spans="1:13">
      <c r="A29" s="26">
        <v>27</v>
      </c>
      <c r="B29" s="79" t="s">
        <v>118</v>
      </c>
      <c r="C29" s="74">
        <v>283796</v>
      </c>
      <c r="D29" s="74">
        <v>308158</v>
      </c>
      <c r="E29" s="74">
        <v>315378</v>
      </c>
      <c r="F29" s="74"/>
      <c r="G29" s="73"/>
      <c r="H29" s="74"/>
      <c r="I29" s="76">
        <f t="shared" si="0"/>
        <v>2.1382735010040212E-2</v>
      </c>
      <c r="J29" s="76">
        <f t="shared" si="1"/>
        <v>0.11128416186274648</v>
      </c>
      <c r="K29" s="73">
        <f t="shared" si="2"/>
        <v>31582</v>
      </c>
      <c r="L29" s="77">
        <f t="shared" si="4"/>
        <v>5.0168063489239488E-2</v>
      </c>
      <c r="M29" s="74">
        <f t="shared" si="3"/>
        <v>7220</v>
      </c>
    </row>
    <row r="30" spans="1:13">
      <c r="A30" s="26">
        <v>28</v>
      </c>
      <c r="B30" s="79" t="s">
        <v>119</v>
      </c>
      <c r="C30" s="74">
        <v>50278</v>
      </c>
      <c r="D30" s="74">
        <v>52426</v>
      </c>
      <c r="E30" s="74">
        <v>51912</v>
      </c>
      <c r="F30" s="74"/>
      <c r="G30" s="73"/>
      <c r="H30" s="74"/>
      <c r="I30" s="76">
        <f t="shared" si="0"/>
        <v>3.5196511482766951E-3</v>
      </c>
      <c r="J30" s="76">
        <f t="shared" si="1"/>
        <v>3.2499303870480133E-2</v>
      </c>
      <c r="K30" s="73">
        <f t="shared" si="2"/>
        <v>1634</v>
      </c>
      <c r="L30" s="77">
        <f t="shared" si="4"/>
        <v>2.595611922659025E-3</v>
      </c>
      <c r="M30" s="74">
        <f t="shared" si="3"/>
        <v>-514</v>
      </c>
    </row>
    <row r="31" spans="1:13">
      <c r="A31" s="26">
        <v>29</v>
      </c>
      <c r="B31" s="79" t="s">
        <v>120</v>
      </c>
      <c r="C31" s="74">
        <v>14850</v>
      </c>
      <c r="D31" s="74">
        <v>15432</v>
      </c>
      <c r="E31" s="74">
        <v>16102</v>
      </c>
      <c r="F31" s="74"/>
      <c r="G31" s="73"/>
      <c r="H31" s="74"/>
      <c r="I31" s="76">
        <f t="shared" si="0"/>
        <v>1.0917210431027767E-3</v>
      </c>
      <c r="J31" s="76">
        <f t="shared" si="1"/>
        <v>8.4309764309764307E-2</v>
      </c>
      <c r="K31" s="73">
        <f t="shared" si="2"/>
        <v>1252</v>
      </c>
      <c r="L31" s="77">
        <f t="shared" si="4"/>
        <v>1.9888042393935734E-3</v>
      </c>
      <c r="M31" s="74">
        <f t="shared" si="3"/>
        <v>670</v>
      </c>
    </row>
    <row r="32" spans="1:13">
      <c r="A32" s="26">
        <v>30</v>
      </c>
      <c r="B32" s="79" t="s">
        <v>121</v>
      </c>
      <c r="C32" s="74">
        <v>27492</v>
      </c>
      <c r="D32" s="74">
        <v>25879</v>
      </c>
      <c r="E32" s="74">
        <v>26830</v>
      </c>
      <c r="F32" s="74"/>
      <c r="G32" s="73"/>
      <c r="H32" s="74"/>
      <c r="I32" s="76">
        <f t="shared" si="0"/>
        <v>1.8190830695843684E-3</v>
      </c>
      <c r="J32" s="76">
        <f t="shared" si="1"/>
        <v>-2.4079732285755856E-2</v>
      </c>
      <c r="K32" s="73">
        <f t="shared" si="2"/>
        <v>-662</v>
      </c>
      <c r="L32" s="77">
        <f t="shared" si="4"/>
        <v>-1.0515881840882954E-3</v>
      </c>
      <c r="M32" s="74">
        <f t="shared" si="3"/>
        <v>951</v>
      </c>
    </row>
    <row r="33" spans="1:13">
      <c r="A33" s="26">
        <v>31</v>
      </c>
      <c r="B33" s="79" t="s">
        <v>122</v>
      </c>
      <c r="C33" s="74">
        <v>161811</v>
      </c>
      <c r="D33" s="74">
        <v>169403</v>
      </c>
      <c r="E33" s="74">
        <v>171755</v>
      </c>
      <c r="F33" s="74"/>
      <c r="G33" s="73"/>
      <c r="H33" s="74"/>
      <c r="I33" s="76">
        <f t="shared" si="0"/>
        <v>1.1645047059875631E-2</v>
      </c>
      <c r="J33" s="76">
        <f t="shared" si="1"/>
        <v>6.145441286439117E-2</v>
      </c>
      <c r="K33" s="73">
        <f t="shared" si="2"/>
        <v>9944</v>
      </c>
      <c r="L33" s="77">
        <f t="shared" si="4"/>
        <v>1.579606178636557E-2</v>
      </c>
      <c r="M33" s="74">
        <f t="shared" si="3"/>
        <v>2352</v>
      </c>
    </row>
    <row r="34" spans="1:13">
      <c r="A34" s="26">
        <v>32</v>
      </c>
      <c r="B34" s="79" t="s">
        <v>123</v>
      </c>
      <c r="C34" s="74">
        <v>56896</v>
      </c>
      <c r="D34" s="74">
        <v>58300</v>
      </c>
      <c r="E34" s="74">
        <v>59575</v>
      </c>
      <c r="F34" s="74"/>
      <c r="G34" s="73"/>
      <c r="H34" s="74"/>
      <c r="I34" s="76">
        <f t="shared" si="0"/>
        <v>4.0392051386689805E-3</v>
      </c>
      <c r="J34" s="76">
        <f t="shared" si="1"/>
        <v>4.7085911136107987E-2</v>
      </c>
      <c r="K34" s="73">
        <f t="shared" si="2"/>
        <v>2679</v>
      </c>
      <c r="L34" s="77">
        <f t="shared" si="4"/>
        <v>4.2555962918014245E-3</v>
      </c>
      <c r="M34" s="74">
        <f t="shared" si="3"/>
        <v>1275</v>
      </c>
    </row>
    <row r="35" spans="1:13">
      <c r="A35" s="26">
        <v>33</v>
      </c>
      <c r="B35" s="79" t="s">
        <v>124</v>
      </c>
      <c r="C35" s="74">
        <v>240539</v>
      </c>
      <c r="D35" s="74">
        <v>252370</v>
      </c>
      <c r="E35" s="74">
        <v>256355</v>
      </c>
      <c r="F35" s="74"/>
      <c r="G35" s="73"/>
      <c r="H35" s="74"/>
      <c r="I35" s="76">
        <f t="shared" si="0"/>
        <v>1.7380955657968721E-2</v>
      </c>
      <c r="J35" s="76">
        <f t="shared" si="1"/>
        <v>6.5752331222795474E-2</v>
      </c>
      <c r="K35" s="73">
        <f t="shared" si="2"/>
        <v>15816</v>
      </c>
      <c r="L35" s="77">
        <f t="shared" si="4"/>
        <v>2.5123744289336069E-2</v>
      </c>
      <c r="M35" s="74">
        <f t="shared" si="3"/>
        <v>3985</v>
      </c>
    </row>
    <row r="36" spans="1:13">
      <c r="A36" s="26">
        <v>34</v>
      </c>
      <c r="B36" s="79" t="s">
        <v>125</v>
      </c>
      <c r="C36" s="74">
        <v>3957295</v>
      </c>
      <c r="D36" s="74">
        <v>4046308</v>
      </c>
      <c r="E36" s="74">
        <v>4099434</v>
      </c>
      <c r="F36" s="74"/>
      <c r="G36" s="73"/>
      <c r="H36" s="74"/>
      <c r="I36" s="76">
        <f t="shared" si="0"/>
        <v>0.27794301096826407</v>
      </c>
      <c r="J36" s="76">
        <f t="shared" si="1"/>
        <v>3.5918221916738581E-2</v>
      </c>
      <c r="K36" s="73">
        <f t="shared" si="2"/>
        <v>142139</v>
      </c>
      <c r="L36" s="77">
        <f t="shared" si="4"/>
        <v>0.22578805573735075</v>
      </c>
      <c r="M36" s="74">
        <f t="shared" si="3"/>
        <v>53126</v>
      </c>
    </row>
    <row r="37" spans="1:13">
      <c r="A37" s="26">
        <v>35</v>
      </c>
      <c r="B37" s="79" t="s">
        <v>126</v>
      </c>
      <c r="C37" s="74">
        <v>884748</v>
      </c>
      <c r="D37" s="74">
        <v>903636</v>
      </c>
      <c r="E37" s="74">
        <v>921669</v>
      </c>
      <c r="F37" s="74"/>
      <c r="G37" s="73"/>
      <c r="H37" s="74"/>
      <c r="I37" s="76">
        <f t="shared" si="0"/>
        <v>6.2489469759998327E-2</v>
      </c>
      <c r="J37" s="76">
        <f t="shared" si="1"/>
        <v>4.1730526658438336E-2</v>
      </c>
      <c r="K37" s="73">
        <f t="shared" si="2"/>
        <v>36921</v>
      </c>
      <c r="L37" s="77">
        <f t="shared" si="4"/>
        <v>5.8649074538857933E-2</v>
      </c>
      <c r="M37" s="74">
        <f t="shared" si="3"/>
        <v>18033</v>
      </c>
    </row>
    <row r="38" spans="1:13">
      <c r="A38" s="26">
        <v>36</v>
      </c>
      <c r="B38" s="79" t="s">
        <v>127</v>
      </c>
      <c r="C38" s="74">
        <v>25177</v>
      </c>
      <c r="D38" s="74">
        <v>25051</v>
      </c>
      <c r="E38" s="74">
        <v>25832</v>
      </c>
      <c r="F38" s="74"/>
      <c r="G38" s="73"/>
      <c r="H38" s="74"/>
      <c r="I38" s="76">
        <f t="shared" si="0"/>
        <v>1.7514183322215207E-3</v>
      </c>
      <c r="J38" s="76">
        <f t="shared" si="1"/>
        <v>2.6015808078802081E-2</v>
      </c>
      <c r="K38" s="73">
        <f t="shared" si="2"/>
        <v>655</v>
      </c>
      <c r="L38" s="77">
        <f t="shared" si="4"/>
        <v>1.0404686715677241E-3</v>
      </c>
      <c r="M38" s="74">
        <f t="shared" si="3"/>
        <v>781</v>
      </c>
    </row>
    <row r="39" spans="1:13">
      <c r="A39" s="26">
        <v>37</v>
      </c>
      <c r="B39" s="79" t="s">
        <v>128</v>
      </c>
      <c r="C39" s="74">
        <v>47512</v>
      </c>
      <c r="D39" s="74">
        <v>50105</v>
      </c>
      <c r="E39" s="74">
        <v>51130</v>
      </c>
      <c r="F39" s="74"/>
      <c r="G39" s="73"/>
      <c r="H39" s="74"/>
      <c r="I39" s="76">
        <f t="shared" si="0"/>
        <v>3.4666312839302556E-3</v>
      </c>
      <c r="J39" s="76">
        <f t="shared" si="1"/>
        <v>7.6149183364202733E-2</v>
      </c>
      <c r="K39" s="73">
        <f t="shared" si="2"/>
        <v>3618</v>
      </c>
      <c r="L39" s="77">
        <f t="shared" si="4"/>
        <v>5.7471994713466047E-3</v>
      </c>
      <c r="M39" s="74">
        <f t="shared" si="3"/>
        <v>1025</v>
      </c>
    </row>
    <row r="40" spans="1:13">
      <c r="A40" s="26">
        <v>38</v>
      </c>
      <c r="B40" s="79" t="s">
        <v>129</v>
      </c>
      <c r="C40" s="74">
        <v>216626</v>
      </c>
      <c r="D40" s="74">
        <v>224450</v>
      </c>
      <c r="E40" s="74">
        <v>229935</v>
      </c>
      <c r="F40" s="74"/>
      <c r="G40" s="73"/>
      <c r="H40" s="74"/>
      <c r="I40" s="76">
        <f t="shared" si="0"/>
        <v>1.5589670726980311E-2</v>
      </c>
      <c r="J40" s="76">
        <f t="shared" si="1"/>
        <v>6.1437685227073387E-2</v>
      </c>
      <c r="K40" s="73">
        <f t="shared" si="2"/>
        <v>13309</v>
      </c>
      <c r="L40" s="77">
        <f t="shared" si="4"/>
        <v>2.1141370305182965E-2</v>
      </c>
      <c r="M40" s="74">
        <f t="shared" si="3"/>
        <v>5485</v>
      </c>
    </row>
    <row r="41" spans="1:13">
      <c r="A41" s="26">
        <v>39</v>
      </c>
      <c r="B41" s="79" t="s">
        <v>130</v>
      </c>
      <c r="C41" s="74">
        <v>65622</v>
      </c>
      <c r="D41" s="74">
        <v>68202</v>
      </c>
      <c r="E41" s="74">
        <v>70226</v>
      </c>
      <c r="F41" s="74"/>
      <c r="G41" s="73"/>
      <c r="H41" s="74"/>
      <c r="I41" s="76">
        <f t="shared" si="0"/>
        <v>4.7613465391215751E-3</v>
      </c>
      <c r="J41" s="76">
        <f t="shared" si="1"/>
        <v>7.0159397762945358E-2</v>
      </c>
      <c r="K41" s="73">
        <f t="shared" si="2"/>
        <v>4604</v>
      </c>
      <c r="L41" s="77">
        <f t="shared" si="4"/>
        <v>7.3134622349584769E-3</v>
      </c>
      <c r="M41" s="74">
        <f t="shared" si="3"/>
        <v>2024</v>
      </c>
    </row>
    <row r="42" spans="1:13">
      <c r="A42" s="26">
        <v>40</v>
      </c>
      <c r="B42" s="79" t="s">
        <v>131</v>
      </c>
      <c r="C42" s="74">
        <v>24273</v>
      </c>
      <c r="D42" s="74">
        <v>25311</v>
      </c>
      <c r="E42" s="74">
        <v>25682</v>
      </c>
      <c r="F42" s="74"/>
      <c r="G42" s="73"/>
      <c r="H42" s="74"/>
      <c r="I42" s="76">
        <f t="shared" si="0"/>
        <v>1.741248281515682E-3</v>
      </c>
      <c r="J42" s="76">
        <f t="shared" si="1"/>
        <v>5.8048036913442923E-2</v>
      </c>
      <c r="K42" s="73">
        <f t="shared" si="2"/>
        <v>1409</v>
      </c>
      <c r="L42" s="77">
        <f t="shared" si="4"/>
        <v>2.2381990202120969E-3</v>
      </c>
      <c r="M42" s="74">
        <f t="shared" si="3"/>
        <v>371</v>
      </c>
    </row>
    <row r="43" spans="1:13">
      <c r="A43" s="26">
        <v>41</v>
      </c>
      <c r="B43" s="79" t="s">
        <v>132</v>
      </c>
      <c r="C43" s="74">
        <v>486373</v>
      </c>
      <c r="D43" s="74">
        <v>514541</v>
      </c>
      <c r="E43" s="74">
        <v>528275</v>
      </c>
      <c r="F43" s="74"/>
      <c r="G43" s="73"/>
      <c r="H43" s="74"/>
      <c r="I43" s="76">
        <f t="shared" si="0"/>
        <v>3.581722357751331E-2</v>
      </c>
      <c r="J43" s="76">
        <f t="shared" si="1"/>
        <v>8.6151986232788413E-2</v>
      </c>
      <c r="K43" s="73">
        <f t="shared" si="2"/>
        <v>41902</v>
      </c>
      <c r="L43" s="77">
        <f t="shared" si="4"/>
        <v>6.6561401948138588E-2</v>
      </c>
      <c r="M43" s="74">
        <f t="shared" si="3"/>
        <v>13734</v>
      </c>
    </row>
    <row r="44" spans="1:13">
      <c r="A44" s="26">
        <v>42</v>
      </c>
      <c r="B44" s="79" t="s">
        <v>133</v>
      </c>
      <c r="C44" s="74">
        <v>293989</v>
      </c>
      <c r="D44" s="74">
        <v>316015</v>
      </c>
      <c r="E44" s="74">
        <v>321634</v>
      </c>
      <c r="F44" s="74"/>
      <c r="G44" s="73"/>
      <c r="H44" s="74"/>
      <c r="I44" s="76">
        <f t="shared" si="0"/>
        <v>2.1806893924811731E-2</v>
      </c>
      <c r="J44" s="76">
        <f t="shared" si="1"/>
        <v>9.4034130528693249E-2</v>
      </c>
      <c r="K44" s="73">
        <f t="shared" si="2"/>
        <v>27645</v>
      </c>
      <c r="L44" s="77">
        <f t="shared" si="4"/>
        <v>4.3914131947312571E-2</v>
      </c>
      <c r="M44" s="74">
        <f t="shared" si="3"/>
        <v>5619</v>
      </c>
    </row>
    <row r="45" spans="1:13">
      <c r="A45" s="26">
        <v>43</v>
      </c>
      <c r="B45" s="79" t="s">
        <v>134</v>
      </c>
      <c r="C45" s="74">
        <v>79350</v>
      </c>
      <c r="D45" s="74">
        <v>83391</v>
      </c>
      <c r="E45" s="74">
        <v>85681</v>
      </c>
      <c r="F45" s="74"/>
      <c r="G45" s="73"/>
      <c r="H45" s="74"/>
      <c r="I45" s="76">
        <f t="shared" si="0"/>
        <v>5.8092007635131664E-3</v>
      </c>
      <c r="J45" s="76">
        <f t="shared" si="1"/>
        <v>7.9785759294265915E-2</v>
      </c>
      <c r="K45" s="73">
        <f t="shared" si="2"/>
        <v>6331</v>
      </c>
      <c r="L45" s="77">
        <f t="shared" si="4"/>
        <v>1.0056804823962233E-2</v>
      </c>
      <c r="M45" s="74">
        <f t="shared" si="3"/>
        <v>2290</v>
      </c>
    </row>
    <row r="46" spans="1:13">
      <c r="A46" s="26">
        <v>44</v>
      </c>
      <c r="B46" s="79" t="s">
        <v>135</v>
      </c>
      <c r="C46" s="74">
        <v>96042</v>
      </c>
      <c r="D46" s="74">
        <v>106495</v>
      </c>
      <c r="E46" s="74">
        <v>108574</v>
      </c>
      <c r="F46" s="74"/>
      <c r="G46" s="73"/>
      <c r="H46" s="74"/>
      <c r="I46" s="76">
        <f t="shared" si="0"/>
        <v>7.361353902238286E-3</v>
      </c>
      <c r="J46" s="76">
        <f t="shared" si="1"/>
        <v>0.13048457966306407</v>
      </c>
      <c r="K46" s="73">
        <f t="shared" si="2"/>
        <v>12532</v>
      </c>
      <c r="L46" s="77">
        <f t="shared" si="4"/>
        <v>1.9907104415399571E-2</v>
      </c>
      <c r="M46" s="74">
        <f t="shared" si="3"/>
        <v>2079</v>
      </c>
    </row>
    <row r="47" spans="1:13">
      <c r="A47" s="26">
        <v>45</v>
      </c>
      <c r="B47" s="79" t="s">
        <v>136</v>
      </c>
      <c r="C47" s="74">
        <v>236278</v>
      </c>
      <c r="D47" s="74">
        <v>241268</v>
      </c>
      <c r="E47" s="74">
        <v>249455</v>
      </c>
      <c r="F47" s="74"/>
      <c r="G47" s="73"/>
      <c r="H47" s="74"/>
      <c r="I47" s="76">
        <f t="shared" si="0"/>
        <v>1.6913133325500134E-2</v>
      </c>
      <c r="J47" s="76">
        <f t="shared" si="1"/>
        <v>5.5769051710273493E-2</v>
      </c>
      <c r="K47" s="73">
        <f t="shared" si="2"/>
        <v>13177</v>
      </c>
      <c r="L47" s="77">
        <f t="shared" si="4"/>
        <v>2.0931688069080766E-2</v>
      </c>
      <c r="M47" s="74">
        <f t="shared" si="3"/>
        <v>8187</v>
      </c>
    </row>
    <row r="48" spans="1:13">
      <c r="A48" s="26">
        <v>46</v>
      </c>
      <c r="B48" s="79" t="s">
        <v>137</v>
      </c>
      <c r="C48" s="74">
        <v>138009</v>
      </c>
      <c r="D48" s="74">
        <v>146204</v>
      </c>
      <c r="E48" s="74">
        <v>145901</v>
      </c>
      <c r="F48" s="74"/>
      <c r="G48" s="73"/>
      <c r="H48" s="74"/>
      <c r="I48" s="76">
        <f t="shared" si="0"/>
        <v>9.8921371202172533E-3</v>
      </c>
      <c r="J48" s="76">
        <f t="shared" si="1"/>
        <v>5.7184676361686559E-2</v>
      </c>
      <c r="K48" s="73">
        <f t="shared" si="2"/>
        <v>7892</v>
      </c>
      <c r="L48" s="77">
        <f t="shared" si="4"/>
        <v>1.2536456116049586E-2</v>
      </c>
      <c r="M48" s="74">
        <f t="shared" si="3"/>
        <v>-303</v>
      </c>
    </row>
    <row r="49" spans="1:13">
      <c r="A49" s="26">
        <v>47</v>
      </c>
      <c r="B49" s="79" t="s">
        <v>138</v>
      </c>
      <c r="C49" s="74">
        <v>77277</v>
      </c>
      <c r="D49" s="74">
        <v>84991</v>
      </c>
      <c r="E49" s="74">
        <v>86563</v>
      </c>
      <c r="F49" s="74"/>
      <c r="G49" s="73"/>
      <c r="H49" s="74"/>
      <c r="I49" s="76">
        <f t="shared" si="0"/>
        <v>5.8690006616634992E-3</v>
      </c>
      <c r="J49" s="76">
        <f t="shared" si="1"/>
        <v>0.12016512028158444</v>
      </c>
      <c r="K49" s="73">
        <f t="shared" si="2"/>
        <v>9286</v>
      </c>
      <c r="L49" s="77">
        <f t="shared" si="4"/>
        <v>1.4750827609431888E-2</v>
      </c>
      <c r="M49" s="74">
        <f t="shared" si="3"/>
        <v>1572</v>
      </c>
    </row>
    <row r="50" spans="1:13">
      <c r="A50" s="26">
        <v>48</v>
      </c>
      <c r="B50" s="79" t="s">
        <v>139</v>
      </c>
      <c r="C50" s="74">
        <v>251198</v>
      </c>
      <c r="D50" s="74">
        <v>222674</v>
      </c>
      <c r="E50" s="74">
        <v>232428</v>
      </c>
      <c r="F50" s="74"/>
      <c r="G50" s="73"/>
      <c r="H50" s="74"/>
      <c r="I50" s="76">
        <f t="shared" si="0"/>
        <v>1.5758696969711352E-2</v>
      </c>
      <c r="J50" s="76">
        <f t="shared" si="1"/>
        <v>-7.4721932499462573E-2</v>
      </c>
      <c r="K50" s="73">
        <f t="shared" si="2"/>
        <v>-18770</v>
      </c>
      <c r="L50" s="77">
        <f t="shared" si="4"/>
        <v>-2.9816178573017073E-2</v>
      </c>
      <c r="M50" s="74">
        <f t="shared" si="3"/>
        <v>9754</v>
      </c>
    </row>
    <row r="51" spans="1:13">
      <c r="A51" s="26">
        <v>49</v>
      </c>
      <c r="B51" s="79" t="s">
        <v>140</v>
      </c>
      <c r="C51" s="74">
        <v>29469</v>
      </c>
      <c r="D51" s="74">
        <v>29866</v>
      </c>
      <c r="E51" s="74">
        <v>30634</v>
      </c>
      <c r="F51" s="74"/>
      <c r="G51" s="73"/>
      <c r="H51" s="74"/>
      <c r="I51" s="76">
        <f t="shared" si="0"/>
        <v>2.0769955554844404E-3</v>
      </c>
      <c r="J51" s="76">
        <f t="shared" si="1"/>
        <v>3.9533068648410191E-2</v>
      </c>
      <c r="K51" s="73">
        <f t="shared" si="2"/>
        <v>1165</v>
      </c>
      <c r="L51" s="77">
        <f t="shared" si="4"/>
        <v>1.8506045837807614E-3</v>
      </c>
      <c r="M51" s="74">
        <f t="shared" si="3"/>
        <v>768</v>
      </c>
    </row>
    <row r="52" spans="1:13">
      <c r="A52" s="26">
        <v>50</v>
      </c>
      <c r="B52" s="79" t="s">
        <v>141</v>
      </c>
      <c r="C52" s="74">
        <v>41394</v>
      </c>
      <c r="D52" s="74">
        <v>42706</v>
      </c>
      <c r="E52" s="74">
        <v>42106</v>
      </c>
      <c r="F52" s="74"/>
      <c r="G52" s="73"/>
      <c r="H52" s="74"/>
      <c r="I52" s="76">
        <f t="shared" si="0"/>
        <v>2.8548010334669928E-3</v>
      </c>
      <c r="J52" s="76">
        <f t="shared" si="1"/>
        <v>1.7200560467700632E-2</v>
      </c>
      <c r="K52" s="73">
        <f t="shared" si="2"/>
        <v>712</v>
      </c>
      <c r="L52" s="77">
        <f t="shared" si="4"/>
        <v>1.1310132735209461E-3</v>
      </c>
      <c r="M52" s="74">
        <f t="shared" si="3"/>
        <v>-600</v>
      </c>
    </row>
    <row r="53" spans="1:13">
      <c r="A53" s="26">
        <v>51</v>
      </c>
      <c r="B53" s="79" t="s">
        <v>142</v>
      </c>
      <c r="C53" s="74">
        <v>35305</v>
      </c>
      <c r="D53" s="74">
        <v>36201</v>
      </c>
      <c r="E53" s="74">
        <v>36802</v>
      </c>
      <c r="F53" s="74"/>
      <c r="G53" s="73"/>
      <c r="H53" s="74"/>
      <c r="I53" s="76">
        <f t="shared" si="0"/>
        <v>2.4951880405085325E-3</v>
      </c>
      <c r="J53" s="76">
        <f t="shared" si="1"/>
        <v>4.2401926072794222E-2</v>
      </c>
      <c r="K53" s="73">
        <f t="shared" si="2"/>
        <v>1497</v>
      </c>
      <c r="L53" s="77">
        <f t="shared" si="4"/>
        <v>2.3779871776135621E-3</v>
      </c>
      <c r="M53" s="74">
        <f t="shared" si="3"/>
        <v>601</v>
      </c>
    </row>
    <row r="54" spans="1:13">
      <c r="A54" s="26">
        <v>52</v>
      </c>
      <c r="B54" s="79" t="s">
        <v>143</v>
      </c>
      <c r="C54" s="74">
        <v>79384</v>
      </c>
      <c r="D54" s="74">
        <v>84549</v>
      </c>
      <c r="E54" s="74">
        <v>85768</v>
      </c>
      <c r="F54" s="74"/>
      <c r="G54" s="73"/>
      <c r="H54" s="74"/>
      <c r="I54" s="76">
        <f t="shared" si="0"/>
        <v>5.8150993929225537E-3</v>
      </c>
      <c r="J54" s="76">
        <f t="shared" si="1"/>
        <v>8.0419228056031439E-2</v>
      </c>
      <c r="K54" s="73">
        <f t="shared" si="2"/>
        <v>6384</v>
      </c>
      <c r="L54" s="77">
        <f t="shared" si="4"/>
        <v>1.0140995418760842E-2</v>
      </c>
      <c r="M54" s="74">
        <f t="shared" si="3"/>
        <v>1219</v>
      </c>
    </row>
    <row r="55" spans="1:13">
      <c r="A55" s="26">
        <v>53</v>
      </c>
      <c r="B55" s="79" t="s">
        <v>144</v>
      </c>
      <c r="C55" s="74">
        <v>52602</v>
      </c>
      <c r="D55" s="74">
        <v>54122</v>
      </c>
      <c r="E55" s="74">
        <v>55018</v>
      </c>
      <c r="F55" s="74"/>
      <c r="G55" s="73"/>
      <c r="H55" s="74"/>
      <c r="I55" s="76">
        <f t="shared" si="0"/>
        <v>3.7302389982255975E-3</v>
      </c>
      <c r="J55" s="76">
        <f t="shared" si="1"/>
        <v>4.5929812554655718E-2</v>
      </c>
      <c r="K55" s="73">
        <f t="shared" si="2"/>
        <v>2416</v>
      </c>
      <c r="L55" s="77">
        <f t="shared" si="4"/>
        <v>3.837820321385682E-3</v>
      </c>
      <c r="M55" s="74">
        <f t="shared" si="3"/>
        <v>896</v>
      </c>
    </row>
    <row r="56" spans="1:13">
      <c r="A56" s="26">
        <v>54</v>
      </c>
      <c r="B56" s="79" t="s">
        <v>145</v>
      </c>
      <c r="C56" s="74">
        <v>171859</v>
      </c>
      <c r="D56" s="74">
        <v>179915</v>
      </c>
      <c r="E56" s="74">
        <v>183842</v>
      </c>
      <c r="F56" s="74"/>
      <c r="G56" s="73"/>
      <c r="H56" s="74"/>
      <c r="I56" s="76">
        <f t="shared" si="0"/>
        <v>1.2464549745752122E-2</v>
      </c>
      <c r="J56" s="76">
        <f t="shared" si="1"/>
        <v>6.972576356198977E-2</v>
      </c>
      <c r="K56" s="73">
        <f t="shared" si="2"/>
        <v>11983</v>
      </c>
      <c r="L56" s="77">
        <f t="shared" si="4"/>
        <v>1.9035016933429069E-2</v>
      </c>
      <c r="M56" s="74">
        <f t="shared" si="3"/>
        <v>3927</v>
      </c>
    </row>
    <row r="57" spans="1:13">
      <c r="A57" s="26">
        <v>55</v>
      </c>
      <c r="B57" s="79" t="s">
        <v>146</v>
      </c>
      <c r="C57" s="74">
        <v>156603</v>
      </c>
      <c r="D57" s="74">
        <v>165638</v>
      </c>
      <c r="E57" s="74">
        <v>169092</v>
      </c>
      <c r="F57" s="74"/>
      <c r="G57" s="73"/>
      <c r="H57" s="74"/>
      <c r="I57" s="76">
        <f t="shared" si="0"/>
        <v>1.1464494759677972E-2</v>
      </c>
      <c r="J57" s="76">
        <f t="shared" si="1"/>
        <v>7.9749430087546216E-2</v>
      </c>
      <c r="K57" s="73">
        <f t="shared" si="2"/>
        <v>12489</v>
      </c>
      <c r="L57" s="77">
        <f t="shared" si="4"/>
        <v>1.9838798838487492E-2</v>
      </c>
      <c r="M57" s="74">
        <f t="shared" si="3"/>
        <v>3454</v>
      </c>
    </row>
    <row r="58" spans="1:13">
      <c r="A58" s="26">
        <v>56</v>
      </c>
      <c r="B58" s="79" t="s">
        <v>147</v>
      </c>
      <c r="C58" s="74">
        <v>30255</v>
      </c>
      <c r="D58" s="74">
        <v>28988</v>
      </c>
      <c r="E58" s="74">
        <v>29456</v>
      </c>
      <c r="F58" s="74"/>
      <c r="G58" s="73"/>
      <c r="H58" s="74"/>
      <c r="I58" s="76">
        <f t="shared" si="0"/>
        <v>1.9971267572745865E-3</v>
      </c>
      <c r="J58" s="76">
        <f t="shared" si="1"/>
        <v>-2.6408858039993391E-2</v>
      </c>
      <c r="K58" s="73">
        <f t="shared" si="2"/>
        <v>-799</v>
      </c>
      <c r="L58" s="77">
        <f t="shared" si="4"/>
        <v>-1.2692129291337582E-3</v>
      </c>
      <c r="M58" s="74">
        <f t="shared" si="3"/>
        <v>468</v>
      </c>
    </row>
    <row r="59" spans="1:13">
      <c r="A59" s="26">
        <v>57</v>
      </c>
      <c r="B59" s="79" t="s">
        <v>148</v>
      </c>
      <c r="C59" s="74">
        <v>23705</v>
      </c>
      <c r="D59" s="74">
        <v>24461</v>
      </c>
      <c r="E59" s="74">
        <v>25311</v>
      </c>
      <c r="F59" s="74"/>
      <c r="G59" s="73"/>
      <c r="H59" s="74"/>
      <c r="I59" s="76">
        <f t="shared" si="0"/>
        <v>1.7160943561032407E-3</v>
      </c>
      <c r="J59" s="76">
        <f t="shared" si="1"/>
        <v>6.774941995359629E-2</v>
      </c>
      <c r="K59" s="73">
        <f t="shared" si="2"/>
        <v>1606</v>
      </c>
      <c r="L59" s="77">
        <f t="shared" si="4"/>
        <v>2.5511338725767406E-3</v>
      </c>
      <c r="M59" s="74">
        <f t="shared" si="3"/>
        <v>850</v>
      </c>
    </row>
    <row r="60" spans="1:13">
      <c r="A60" s="26">
        <v>58</v>
      </c>
      <c r="B60" s="79" t="s">
        <v>149</v>
      </c>
      <c r="C60" s="74">
        <v>74224</v>
      </c>
      <c r="D60" s="74">
        <v>74621</v>
      </c>
      <c r="E60" s="74">
        <v>77834</v>
      </c>
      <c r="F60" s="74"/>
      <c r="G60" s="73"/>
      <c r="H60" s="74"/>
      <c r="I60" s="76">
        <f t="shared" si="0"/>
        <v>5.2771715109217188E-3</v>
      </c>
      <c r="J60" s="76">
        <f t="shared" si="1"/>
        <v>4.8636559603362793E-2</v>
      </c>
      <c r="K60" s="73">
        <f t="shared" si="2"/>
        <v>3610</v>
      </c>
      <c r="L60" s="77">
        <f t="shared" si="4"/>
        <v>5.7344914570373806E-3</v>
      </c>
      <c r="M60" s="74">
        <f t="shared" si="3"/>
        <v>3213</v>
      </c>
    </row>
    <row r="61" spans="1:13">
      <c r="A61" s="26">
        <v>59</v>
      </c>
      <c r="B61" s="79" t="s">
        <v>150</v>
      </c>
      <c r="C61" s="74">
        <v>262513</v>
      </c>
      <c r="D61" s="74">
        <v>276365</v>
      </c>
      <c r="E61" s="74">
        <v>284279</v>
      </c>
      <c r="F61" s="74"/>
      <c r="G61" s="73"/>
      <c r="H61" s="74"/>
      <c r="I61" s="76">
        <f t="shared" si="0"/>
        <v>1.9274212297367671E-2</v>
      </c>
      <c r="J61" s="76">
        <f t="shared" si="1"/>
        <v>8.2913989021496076E-2</v>
      </c>
      <c r="K61" s="73">
        <f t="shared" si="2"/>
        <v>21766</v>
      </c>
      <c r="L61" s="77">
        <f t="shared" si="4"/>
        <v>3.4575329931821504E-2</v>
      </c>
      <c r="M61" s="74">
        <f t="shared" si="3"/>
        <v>7914</v>
      </c>
    </row>
    <row r="62" spans="1:13">
      <c r="A62" s="26">
        <v>60</v>
      </c>
      <c r="B62" s="79" t="s">
        <v>151</v>
      </c>
      <c r="C62" s="74">
        <v>56838</v>
      </c>
      <c r="D62" s="74">
        <v>59423</v>
      </c>
      <c r="E62" s="74">
        <v>60818</v>
      </c>
      <c r="F62" s="74"/>
      <c r="G62" s="73"/>
      <c r="H62" s="74"/>
      <c r="I62" s="76">
        <f t="shared" si="0"/>
        <v>4.1234809588513643E-3</v>
      </c>
      <c r="J62" s="76">
        <f t="shared" si="1"/>
        <v>7.0023575776769056E-2</v>
      </c>
      <c r="K62" s="73">
        <f t="shared" si="2"/>
        <v>3980</v>
      </c>
      <c r="L62" s="77">
        <f t="shared" si="4"/>
        <v>6.3222371188389956E-3</v>
      </c>
      <c r="M62" s="74">
        <f t="shared" si="3"/>
        <v>1395</v>
      </c>
    </row>
    <row r="63" spans="1:13">
      <c r="A63" s="26">
        <v>61</v>
      </c>
      <c r="B63" s="79" t="s">
        <v>152</v>
      </c>
      <c r="C63" s="74">
        <v>115835</v>
      </c>
      <c r="D63" s="74">
        <v>114004</v>
      </c>
      <c r="E63" s="74">
        <v>116123</v>
      </c>
      <c r="F63" s="74"/>
      <c r="G63" s="73"/>
      <c r="H63" s="74"/>
      <c r="I63" s="76">
        <f t="shared" si="0"/>
        <v>7.8731786540941328E-3</v>
      </c>
      <c r="J63" s="76">
        <f t="shared" si="1"/>
        <v>2.4862951612207021E-3</v>
      </c>
      <c r="K63" s="73">
        <f t="shared" si="2"/>
        <v>288</v>
      </c>
      <c r="L63" s="77">
        <f t="shared" si="4"/>
        <v>4.5748851513206806E-4</v>
      </c>
      <c r="M63" s="74">
        <f t="shared" si="3"/>
        <v>2119</v>
      </c>
    </row>
    <row r="64" spans="1:13">
      <c r="A64" s="26">
        <v>62</v>
      </c>
      <c r="B64" s="79" t="s">
        <v>153</v>
      </c>
      <c r="C64" s="74">
        <v>9736</v>
      </c>
      <c r="D64" s="74">
        <v>9958</v>
      </c>
      <c r="E64" s="74">
        <v>10522</v>
      </c>
      <c r="F64" s="74"/>
      <c r="G64" s="73"/>
      <c r="H64" s="74"/>
      <c r="I64" s="76">
        <f t="shared" si="0"/>
        <v>7.1339515684557301E-4</v>
      </c>
      <c r="J64" s="76">
        <f t="shared" si="1"/>
        <v>8.0731306491372223E-2</v>
      </c>
      <c r="K64" s="73">
        <f t="shared" si="2"/>
        <v>786</v>
      </c>
      <c r="L64" s="77">
        <f t="shared" si="4"/>
        <v>1.2485624058812691E-3</v>
      </c>
      <c r="M64" s="74">
        <f t="shared" si="3"/>
        <v>564</v>
      </c>
    </row>
    <row r="65" spans="1:13">
      <c r="A65" s="26">
        <v>63</v>
      </c>
      <c r="B65" s="79" t="s">
        <v>154</v>
      </c>
      <c r="C65" s="74">
        <v>132073</v>
      </c>
      <c r="D65" s="74">
        <v>138854</v>
      </c>
      <c r="E65" s="74">
        <v>142917</v>
      </c>
      <c r="F65" s="74"/>
      <c r="G65" s="73"/>
      <c r="H65" s="74"/>
      <c r="I65" s="76">
        <f t="shared" si="0"/>
        <v>9.6898209115091009E-3</v>
      </c>
      <c r="J65" s="76">
        <f t="shared" si="1"/>
        <v>8.2106107985735158E-2</v>
      </c>
      <c r="K65" s="73">
        <f t="shared" si="2"/>
        <v>10844</v>
      </c>
      <c r="L65" s="77">
        <f t="shared" si="4"/>
        <v>1.7225713396153284E-2</v>
      </c>
      <c r="M65" s="74">
        <f t="shared" si="3"/>
        <v>4063</v>
      </c>
    </row>
    <row r="66" spans="1:13">
      <c r="A66" s="26">
        <v>64</v>
      </c>
      <c r="B66" s="79" t="s">
        <v>155</v>
      </c>
      <c r="C66" s="74">
        <v>61060</v>
      </c>
      <c r="D66" s="74">
        <v>62371</v>
      </c>
      <c r="E66" s="74">
        <v>65412</v>
      </c>
      <c r="F66" s="74"/>
      <c r="G66" s="73"/>
      <c r="H66" s="74"/>
      <c r="I66" s="76">
        <f t="shared" si="0"/>
        <v>4.4349557118021875E-3</v>
      </c>
      <c r="J66" s="76">
        <f t="shared" si="1"/>
        <v>7.1274156567310842E-2</v>
      </c>
      <c r="K66" s="73">
        <f t="shared" si="2"/>
        <v>4352</v>
      </c>
      <c r="L66" s="77">
        <f t="shared" si="4"/>
        <v>6.9131597842179166E-3</v>
      </c>
      <c r="M66" s="74">
        <f t="shared" si="3"/>
        <v>3041</v>
      </c>
    </row>
    <row r="67" spans="1:13">
      <c r="A67" s="26">
        <v>65</v>
      </c>
      <c r="B67" s="79" t="s">
        <v>156</v>
      </c>
      <c r="C67" s="74">
        <v>90009</v>
      </c>
      <c r="D67" s="74">
        <v>90810</v>
      </c>
      <c r="E67" s="74">
        <v>94339</v>
      </c>
      <c r="F67" s="74"/>
      <c r="G67" s="73"/>
      <c r="H67" s="74"/>
      <c r="I67" s="76">
        <f t="shared" ref="I67:I84" si="5">E67/$E$84</f>
        <v>6.3962160902541832E-3</v>
      </c>
      <c r="J67" s="76">
        <f t="shared" ref="J67:J84" si="6">(E67-C67)/C67</f>
        <v>4.8106300481063007E-2</v>
      </c>
      <c r="K67" s="73">
        <f t="shared" ref="K67:K84" si="7">E67-C67</f>
        <v>4330</v>
      </c>
      <c r="L67" s="77">
        <f t="shared" si="4"/>
        <v>6.8782127448675503E-3</v>
      </c>
      <c r="M67" s="74">
        <f t="shared" ref="M67:M84" si="8">E67-D67</f>
        <v>3529</v>
      </c>
    </row>
    <row r="68" spans="1:13">
      <c r="A68" s="26">
        <v>66</v>
      </c>
      <c r="B68" s="79" t="s">
        <v>157</v>
      </c>
      <c r="C68" s="74">
        <v>38806</v>
      </c>
      <c r="D68" s="74">
        <v>41462</v>
      </c>
      <c r="E68" s="74">
        <v>42368</v>
      </c>
      <c r="F68" s="74"/>
      <c r="G68" s="73"/>
      <c r="H68" s="74"/>
      <c r="I68" s="76">
        <f t="shared" si="5"/>
        <v>2.8725647220331912E-3</v>
      </c>
      <c r="J68" s="76">
        <f t="shared" si="6"/>
        <v>9.178992939236201E-2</v>
      </c>
      <c r="K68" s="73">
        <f t="shared" si="7"/>
        <v>3562</v>
      </c>
      <c r="L68" s="77">
        <f t="shared" ref="L68:L84" si="9">K68/$K$84</f>
        <v>5.6582433711820359E-3</v>
      </c>
      <c r="M68" s="74">
        <f t="shared" si="8"/>
        <v>906</v>
      </c>
    </row>
    <row r="69" spans="1:13">
      <c r="A69" s="26">
        <v>67</v>
      </c>
      <c r="B69" s="79" t="s">
        <v>158</v>
      </c>
      <c r="C69" s="74">
        <v>83370</v>
      </c>
      <c r="D69" s="74">
        <v>87026</v>
      </c>
      <c r="E69" s="74">
        <v>88008</v>
      </c>
      <c r="F69" s="74"/>
      <c r="G69" s="73"/>
      <c r="H69" s="74"/>
      <c r="I69" s="76">
        <f t="shared" si="5"/>
        <v>5.9669721501297464E-3</v>
      </c>
      <c r="J69" s="76">
        <f t="shared" si="6"/>
        <v>5.5631522130262685E-2</v>
      </c>
      <c r="K69" s="73">
        <f t="shared" si="7"/>
        <v>4638</v>
      </c>
      <c r="L69" s="77">
        <f t="shared" si="9"/>
        <v>7.3674712957726794E-3</v>
      </c>
      <c r="M69" s="74">
        <f t="shared" si="8"/>
        <v>982</v>
      </c>
    </row>
    <row r="70" spans="1:13">
      <c r="A70" s="26">
        <v>68</v>
      </c>
      <c r="B70" s="79" t="s">
        <v>159</v>
      </c>
      <c r="C70" s="74">
        <v>50678</v>
      </c>
      <c r="D70" s="74">
        <v>53383</v>
      </c>
      <c r="E70" s="74">
        <v>54544</v>
      </c>
      <c r="F70" s="74"/>
      <c r="G70" s="73"/>
      <c r="H70" s="74"/>
      <c r="I70" s="76">
        <f t="shared" si="5"/>
        <v>3.6981016379951468E-3</v>
      </c>
      <c r="J70" s="76">
        <f t="shared" si="6"/>
        <v>7.6285567701961404E-2</v>
      </c>
      <c r="K70" s="73">
        <f t="shared" si="7"/>
        <v>3866</v>
      </c>
      <c r="L70" s="77">
        <f t="shared" si="9"/>
        <v>6.141147914932552E-3</v>
      </c>
      <c r="M70" s="74">
        <f t="shared" si="8"/>
        <v>1161</v>
      </c>
    </row>
    <row r="71" spans="1:13">
      <c r="A71" s="26">
        <v>69</v>
      </c>
      <c r="B71" s="79" t="s">
        <v>160</v>
      </c>
      <c r="C71" s="74">
        <v>9155</v>
      </c>
      <c r="D71" s="74">
        <v>8913</v>
      </c>
      <c r="E71" s="74">
        <v>9305</v>
      </c>
      <c r="F71" s="74"/>
      <c r="G71" s="73"/>
      <c r="H71" s="74"/>
      <c r="I71" s="76">
        <f t="shared" si="5"/>
        <v>6.3088214545220078E-4</v>
      </c>
      <c r="J71" s="76">
        <f t="shared" si="6"/>
        <v>1.6384489350081924E-2</v>
      </c>
      <c r="K71" s="73">
        <f t="shared" si="7"/>
        <v>150</v>
      </c>
      <c r="L71" s="77">
        <f t="shared" si="9"/>
        <v>2.3827526829795211E-4</v>
      </c>
      <c r="M71" s="74">
        <f t="shared" si="8"/>
        <v>392</v>
      </c>
    </row>
    <row r="72" spans="1:13">
      <c r="A72" s="26">
        <v>70</v>
      </c>
      <c r="B72" s="79" t="s">
        <v>161</v>
      </c>
      <c r="C72" s="74">
        <v>37446</v>
      </c>
      <c r="D72" s="74">
        <v>40763</v>
      </c>
      <c r="E72" s="74">
        <v>42084</v>
      </c>
      <c r="F72" s="74"/>
      <c r="G72" s="73"/>
      <c r="H72" s="74"/>
      <c r="I72" s="76">
        <f t="shared" si="5"/>
        <v>2.8533094260301361E-3</v>
      </c>
      <c r="J72" s="76">
        <f t="shared" si="6"/>
        <v>0.12385835603268706</v>
      </c>
      <c r="K72" s="73">
        <f t="shared" si="7"/>
        <v>4638</v>
      </c>
      <c r="L72" s="77">
        <f t="shared" si="9"/>
        <v>7.3674712957726794E-3</v>
      </c>
      <c r="M72" s="74">
        <f t="shared" si="8"/>
        <v>1321</v>
      </c>
    </row>
    <row r="73" spans="1:13">
      <c r="A73" s="26">
        <v>71</v>
      </c>
      <c r="B73" s="79" t="s">
        <v>162</v>
      </c>
      <c r="C73" s="74">
        <v>33446</v>
      </c>
      <c r="D73" s="74">
        <v>33681</v>
      </c>
      <c r="E73" s="74">
        <v>36789</v>
      </c>
      <c r="F73" s="74"/>
      <c r="G73" s="73"/>
      <c r="H73" s="74"/>
      <c r="I73" s="76">
        <f t="shared" si="5"/>
        <v>2.4943066361140264E-3</v>
      </c>
      <c r="J73" s="76">
        <f t="shared" si="6"/>
        <v>9.9952161693476052E-2</v>
      </c>
      <c r="K73" s="73">
        <f t="shared" si="7"/>
        <v>3343</v>
      </c>
      <c r="L73" s="77">
        <f t="shared" si="9"/>
        <v>5.3103614794670255E-3</v>
      </c>
      <c r="M73" s="74">
        <f t="shared" si="8"/>
        <v>3108</v>
      </c>
    </row>
    <row r="74" spans="1:13">
      <c r="A74" s="26">
        <v>72</v>
      </c>
      <c r="B74" s="79" t="s">
        <v>163</v>
      </c>
      <c r="C74" s="74">
        <v>64199</v>
      </c>
      <c r="D74" s="74">
        <v>72890</v>
      </c>
      <c r="E74" s="74">
        <v>74666</v>
      </c>
      <c r="F74" s="74"/>
      <c r="G74" s="73"/>
      <c r="H74" s="74"/>
      <c r="I74" s="76">
        <f t="shared" si="5"/>
        <v>5.0623800400144033E-3</v>
      </c>
      <c r="J74" s="76">
        <f t="shared" si="6"/>
        <v>0.1630399227402296</v>
      </c>
      <c r="K74" s="73">
        <f t="shared" si="7"/>
        <v>10467</v>
      </c>
      <c r="L74" s="77">
        <f t="shared" si="9"/>
        <v>1.6626848221831098E-2</v>
      </c>
      <c r="M74" s="74">
        <f t="shared" si="8"/>
        <v>1776</v>
      </c>
    </row>
    <row r="75" spans="1:13">
      <c r="A75" s="26">
        <v>73</v>
      </c>
      <c r="B75" s="79" t="s">
        <v>164</v>
      </c>
      <c r="C75" s="74">
        <v>47442</v>
      </c>
      <c r="D75" s="74">
        <v>47407</v>
      </c>
      <c r="E75" s="74">
        <v>48402</v>
      </c>
      <c r="F75" s="74"/>
      <c r="G75" s="73"/>
      <c r="H75" s="74"/>
      <c r="I75" s="76">
        <f t="shared" si="5"/>
        <v>3.2816719617600669E-3</v>
      </c>
      <c r="J75" s="76">
        <f t="shared" si="6"/>
        <v>2.023523460225117E-2</v>
      </c>
      <c r="K75" s="73">
        <f t="shared" si="7"/>
        <v>960</v>
      </c>
      <c r="L75" s="77">
        <f t="shared" si="9"/>
        <v>1.5249617171068934E-3</v>
      </c>
      <c r="M75" s="74">
        <f t="shared" si="8"/>
        <v>995</v>
      </c>
    </row>
    <row r="76" spans="1:13">
      <c r="A76" s="26">
        <v>74</v>
      </c>
      <c r="B76" s="79" t="s">
        <v>165</v>
      </c>
      <c r="C76" s="74">
        <v>26022</v>
      </c>
      <c r="D76" s="74">
        <v>27759</v>
      </c>
      <c r="E76" s="74">
        <v>28243</v>
      </c>
      <c r="F76" s="74"/>
      <c r="G76" s="73"/>
      <c r="H76" s="74"/>
      <c r="I76" s="76">
        <f t="shared" si="5"/>
        <v>1.9148849472333698E-3</v>
      </c>
      <c r="J76" s="76">
        <f t="shared" si="6"/>
        <v>8.5350856967181615E-2</v>
      </c>
      <c r="K76" s="73">
        <f t="shared" si="7"/>
        <v>2221</v>
      </c>
      <c r="L76" s="77">
        <f t="shared" si="9"/>
        <v>3.5280624725983444E-3</v>
      </c>
      <c r="M76" s="74">
        <f t="shared" si="8"/>
        <v>484</v>
      </c>
    </row>
    <row r="77" spans="1:13">
      <c r="A77" s="26">
        <v>75</v>
      </c>
      <c r="B77" s="79" t="s">
        <v>166</v>
      </c>
      <c r="C77" s="74">
        <v>10339</v>
      </c>
      <c r="D77" s="74">
        <v>8912</v>
      </c>
      <c r="E77" s="74">
        <v>9477</v>
      </c>
      <c r="F77" s="74"/>
      <c r="G77" s="73"/>
      <c r="H77" s="74"/>
      <c r="I77" s="76">
        <f t="shared" si="5"/>
        <v>6.4254380359489601E-4</v>
      </c>
      <c r="J77" s="76">
        <f t="shared" si="6"/>
        <v>-8.3373633813715056E-2</v>
      </c>
      <c r="K77" s="73">
        <f t="shared" si="7"/>
        <v>-862</v>
      </c>
      <c r="L77" s="77">
        <f t="shared" si="9"/>
        <v>-1.3692885418188981E-3</v>
      </c>
      <c r="M77" s="74">
        <f t="shared" si="8"/>
        <v>565</v>
      </c>
    </row>
    <row r="78" spans="1:13">
      <c r="A78" s="26">
        <v>76</v>
      </c>
      <c r="B78" s="79" t="s">
        <v>167</v>
      </c>
      <c r="C78" s="74">
        <v>15350</v>
      </c>
      <c r="D78" s="74">
        <v>16651</v>
      </c>
      <c r="E78" s="74">
        <v>17011</v>
      </c>
      <c r="F78" s="74"/>
      <c r="G78" s="73"/>
      <c r="H78" s="74"/>
      <c r="I78" s="76">
        <f t="shared" si="5"/>
        <v>1.1533515503801598E-3</v>
      </c>
      <c r="J78" s="76">
        <f t="shared" si="6"/>
        <v>0.1082084690553746</v>
      </c>
      <c r="K78" s="73">
        <f t="shared" si="7"/>
        <v>1661</v>
      </c>
      <c r="L78" s="77">
        <f t="shared" si="9"/>
        <v>2.6385014709526563E-3</v>
      </c>
      <c r="M78" s="74">
        <f t="shared" si="8"/>
        <v>360</v>
      </c>
    </row>
    <row r="79" spans="1:13">
      <c r="A79" s="26">
        <v>77</v>
      </c>
      <c r="B79" s="79" t="s">
        <v>168</v>
      </c>
      <c r="C79" s="74">
        <v>60270</v>
      </c>
      <c r="D79" s="74">
        <v>62098</v>
      </c>
      <c r="E79" s="74">
        <v>64321</v>
      </c>
      <c r="F79" s="74"/>
      <c r="G79" s="73"/>
      <c r="H79" s="74"/>
      <c r="I79" s="76">
        <f t="shared" si="5"/>
        <v>4.3609855430017204E-3</v>
      </c>
      <c r="J79" s="76">
        <f t="shared" si="6"/>
        <v>6.7214202754272437E-2</v>
      </c>
      <c r="K79" s="73">
        <f t="shared" si="7"/>
        <v>4051</v>
      </c>
      <c r="L79" s="77">
        <f t="shared" si="9"/>
        <v>6.43502074583336E-3</v>
      </c>
      <c r="M79" s="74">
        <f t="shared" si="8"/>
        <v>2223</v>
      </c>
    </row>
    <row r="80" spans="1:13">
      <c r="A80" s="26">
        <v>78</v>
      </c>
      <c r="B80" s="79" t="s">
        <v>169</v>
      </c>
      <c r="C80" s="74">
        <v>36096</v>
      </c>
      <c r="D80" s="74">
        <v>35396</v>
      </c>
      <c r="E80" s="74">
        <v>36003</v>
      </c>
      <c r="F80" s="74"/>
      <c r="G80" s="73"/>
      <c r="H80" s="74"/>
      <c r="I80" s="76">
        <f t="shared" si="5"/>
        <v>2.441015570415431E-3</v>
      </c>
      <c r="J80" s="76">
        <f t="shared" si="6"/>
        <v>-2.5764627659574466E-3</v>
      </c>
      <c r="K80" s="73">
        <f t="shared" si="7"/>
        <v>-93</v>
      </c>
      <c r="L80" s="77">
        <f t="shared" si="9"/>
        <v>-1.4773066634473031E-4</v>
      </c>
      <c r="M80" s="74">
        <f t="shared" si="8"/>
        <v>607</v>
      </c>
    </row>
    <row r="81" spans="1:13">
      <c r="A81" s="26">
        <v>79</v>
      </c>
      <c r="B81" s="79" t="s">
        <v>170</v>
      </c>
      <c r="C81" s="74">
        <v>15994</v>
      </c>
      <c r="D81" s="74">
        <v>14428</v>
      </c>
      <c r="E81" s="74">
        <v>15167</v>
      </c>
      <c r="F81" s="74"/>
      <c r="G81" s="73"/>
      <c r="H81" s="74"/>
      <c r="I81" s="76">
        <f t="shared" si="5"/>
        <v>1.0283277270363815E-3</v>
      </c>
      <c r="J81" s="76">
        <f t="shared" si="6"/>
        <v>-5.1706890083781418E-2</v>
      </c>
      <c r="K81" s="73">
        <f t="shared" si="7"/>
        <v>-827</v>
      </c>
      <c r="L81" s="77">
        <f t="shared" si="9"/>
        <v>-1.3136909792160426E-3</v>
      </c>
      <c r="M81" s="74">
        <f t="shared" si="8"/>
        <v>739</v>
      </c>
    </row>
    <row r="82" spans="1:13">
      <c r="A82" s="26">
        <v>80</v>
      </c>
      <c r="B82" s="79" t="s">
        <v>171</v>
      </c>
      <c r="C82" s="74">
        <v>47697</v>
      </c>
      <c r="D82" s="74">
        <v>50281</v>
      </c>
      <c r="E82" s="74">
        <v>51380</v>
      </c>
      <c r="F82" s="74"/>
      <c r="G82" s="73"/>
      <c r="H82" s="74"/>
      <c r="I82" s="76">
        <f t="shared" si="5"/>
        <v>3.4835813684399868E-3</v>
      </c>
      <c r="J82" s="76">
        <f t="shared" si="6"/>
        <v>7.7216596431641402E-2</v>
      </c>
      <c r="K82" s="73">
        <f t="shared" si="7"/>
        <v>3683</v>
      </c>
      <c r="L82" s="77">
        <f t="shared" si="9"/>
        <v>5.850452087609051E-3</v>
      </c>
      <c r="M82" s="74">
        <f t="shared" si="8"/>
        <v>1099</v>
      </c>
    </row>
    <row r="83" spans="1:13">
      <c r="A83" s="26">
        <v>81</v>
      </c>
      <c r="B83" s="79" t="s">
        <v>172</v>
      </c>
      <c r="C83" s="74">
        <v>66868</v>
      </c>
      <c r="D83" s="74">
        <v>71570</v>
      </c>
      <c r="E83" s="74">
        <v>73569</v>
      </c>
      <c r="F83" s="74"/>
      <c r="G83" s="73"/>
      <c r="H83" s="74"/>
      <c r="I83" s="76">
        <f t="shared" si="5"/>
        <v>4.9880030691857027E-3</v>
      </c>
      <c r="J83" s="76">
        <f t="shared" si="6"/>
        <v>0.10021235867679608</v>
      </c>
      <c r="K83" s="73">
        <f t="shared" si="7"/>
        <v>6701</v>
      </c>
      <c r="L83" s="77">
        <f t="shared" si="9"/>
        <v>1.0644550485763847E-2</v>
      </c>
      <c r="M83" s="74">
        <f t="shared" si="8"/>
        <v>1999</v>
      </c>
    </row>
    <row r="84" spans="1:13" s="85" customFormat="1">
      <c r="A84" s="159" t="s">
        <v>173</v>
      </c>
      <c r="B84" s="159"/>
      <c r="C84" s="39">
        <v>14119665</v>
      </c>
      <c r="D84" s="39">
        <v>14432781</v>
      </c>
      <c r="E84" s="39">
        <v>14749189</v>
      </c>
      <c r="F84" s="39"/>
      <c r="G84" s="40"/>
      <c r="H84" s="39"/>
      <c r="I84" s="45">
        <f t="shared" si="5"/>
        <v>1</v>
      </c>
      <c r="J84" s="45">
        <f t="shared" si="6"/>
        <v>4.4584910477691926E-2</v>
      </c>
      <c r="K84" s="40">
        <f t="shared" si="7"/>
        <v>629524</v>
      </c>
      <c r="L84" s="46">
        <f t="shared" si="9"/>
        <v>1</v>
      </c>
      <c r="M84" s="40">
        <f t="shared" si="8"/>
        <v>316408</v>
      </c>
    </row>
    <row r="85" spans="1:13">
      <c r="C85" s="106"/>
      <c r="D85" s="104"/>
      <c r="E85" s="105"/>
      <c r="F85" s="116"/>
      <c r="G85" s="116"/>
      <c r="H85" s="116"/>
      <c r="L85" s="9"/>
    </row>
    <row r="86" spans="1:13">
      <c r="C86" s="102"/>
      <c r="D86" s="102"/>
      <c r="E86" s="102"/>
      <c r="F86" s="102"/>
      <c r="G86" s="102"/>
      <c r="H86" s="102"/>
    </row>
    <row r="88" spans="1:13">
      <c r="D88" s="116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94"/>
  <sheetViews>
    <sheetView zoomScale="50" zoomScaleNormal="50" workbookViewId="0">
      <pane ySplit="2" topLeftCell="A3" activePane="bottomLeft" state="frozen"/>
      <selection activeCell="W1" sqref="W1"/>
      <selection pane="bottomLeft" activeCell="T5" sqref="T5"/>
    </sheetView>
  </sheetViews>
  <sheetFormatPr defaultColWidth="9.109375" defaultRowHeight="14.4"/>
  <cols>
    <col min="1" max="1" width="11.88671875" style="3" customWidth="1"/>
    <col min="2" max="2" width="16.44140625" style="3" bestFit="1" customWidth="1"/>
    <col min="3" max="8" width="13.5546875" style="3" customWidth="1"/>
    <col min="9" max="9" width="18.109375" style="3" customWidth="1"/>
    <col min="10" max="10" width="30.44140625" style="3" customWidth="1"/>
    <col min="11" max="11" width="27.44140625" style="3" customWidth="1"/>
    <col min="12" max="12" width="22.33203125" style="3" customWidth="1"/>
    <col min="13" max="13" width="23.109375" style="3" customWidth="1"/>
    <col min="14" max="16384" width="9.109375" style="3"/>
  </cols>
  <sheetData>
    <row r="1" spans="1:13" ht="15" thickBot="1">
      <c r="C1" s="156" t="s">
        <v>274</v>
      </c>
      <c r="D1" s="156"/>
      <c r="E1" s="157"/>
      <c r="F1" s="158" t="s">
        <v>273</v>
      </c>
      <c r="G1" s="156"/>
      <c r="H1" s="157"/>
    </row>
    <row r="2" spans="1:13" ht="43.2">
      <c r="A2" s="14" t="s">
        <v>91</v>
      </c>
      <c r="B2" s="14" t="s">
        <v>174</v>
      </c>
      <c r="C2" s="69">
        <v>43678</v>
      </c>
      <c r="D2" s="69">
        <v>44013</v>
      </c>
      <c r="E2" s="69">
        <v>44044</v>
      </c>
      <c r="F2" s="69">
        <v>43678</v>
      </c>
      <c r="G2" s="69">
        <v>44013</v>
      </c>
      <c r="H2" s="69">
        <v>44044</v>
      </c>
      <c r="I2" s="37" t="s">
        <v>295</v>
      </c>
      <c r="J2" s="10" t="s">
        <v>307</v>
      </c>
      <c r="K2" s="68" t="s">
        <v>308</v>
      </c>
      <c r="L2" s="68" t="s">
        <v>306</v>
      </c>
      <c r="M2" s="72" t="s">
        <v>309</v>
      </c>
    </row>
    <row r="3" spans="1:13">
      <c r="A3" s="26">
        <v>1</v>
      </c>
      <c r="B3" s="79" t="s">
        <v>92</v>
      </c>
      <c r="C3" s="32">
        <v>51643</v>
      </c>
      <c r="D3" s="32">
        <v>54338</v>
      </c>
      <c r="E3" s="32">
        <v>55065</v>
      </c>
      <c r="F3" s="32"/>
      <c r="G3" s="32"/>
      <c r="H3" s="32"/>
      <c r="I3" s="76">
        <f t="shared" ref="I3:I66" si="0">E3/$E$84</f>
        <v>2.4219097394946119E-2</v>
      </c>
      <c r="J3" s="76">
        <f t="shared" ref="J3:J66" si="1">(E3-C3)/C3</f>
        <v>6.6262610615185014E-2</v>
      </c>
      <c r="K3" s="73">
        <f t="shared" ref="K3:K66" si="2">E3-C3</f>
        <v>3422</v>
      </c>
      <c r="L3" s="77">
        <f>K3/$K$84</f>
        <v>2.3821125760507888E-2</v>
      </c>
      <c r="M3" s="74">
        <f t="shared" ref="M3:M66" si="3">E3-D3</f>
        <v>727</v>
      </c>
    </row>
    <row r="4" spans="1:13">
      <c r="A4" s="26">
        <v>2</v>
      </c>
      <c r="B4" s="79" t="s">
        <v>93</v>
      </c>
      <c r="C4" s="32">
        <v>12176</v>
      </c>
      <c r="D4" s="32">
        <v>13156</v>
      </c>
      <c r="E4" s="32">
        <v>13705</v>
      </c>
      <c r="F4" s="32"/>
      <c r="G4" s="32"/>
      <c r="H4" s="32"/>
      <c r="I4" s="76">
        <f t="shared" si="0"/>
        <v>6.027834918691302E-3</v>
      </c>
      <c r="J4" s="76">
        <f t="shared" si="1"/>
        <v>0.12557490144546649</v>
      </c>
      <c r="K4" s="73">
        <f t="shared" si="2"/>
        <v>1529</v>
      </c>
      <c r="L4" s="77">
        <f t="shared" ref="L4:L67" si="4">K4/$K$84</f>
        <v>1.0643629832792682E-2</v>
      </c>
      <c r="M4" s="74">
        <f t="shared" si="3"/>
        <v>549</v>
      </c>
    </row>
    <row r="5" spans="1:13">
      <c r="A5" s="26">
        <v>3</v>
      </c>
      <c r="B5" s="79" t="s">
        <v>94</v>
      </c>
      <c r="C5" s="32">
        <v>18627</v>
      </c>
      <c r="D5" s="32">
        <v>19692</v>
      </c>
      <c r="E5" s="32">
        <v>19678</v>
      </c>
      <c r="F5" s="32"/>
      <c r="G5" s="32"/>
      <c r="H5" s="32"/>
      <c r="I5" s="76">
        <f t="shared" si="0"/>
        <v>8.6549241539589528E-3</v>
      </c>
      <c r="J5" s="76">
        <f t="shared" si="1"/>
        <v>5.6423471305094758E-2</v>
      </c>
      <c r="K5" s="73">
        <f t="shared" si="2"/>
        <v>1051</v>
      </c>
      <c r="L5" s="77">
        <f t="shared" si="4"/>
        <v>7.3161902905592609E-3</v>
      </c>
      <c r="M5" s="74">
        <f t="shared" si="3"/>
        <v>-14</v>
      </c>
    </row>
    <row r="6" spans="1:13">
      <c r="A6" s="26">
        <v>4</v>
      </c>
      <c r="B6" s="79" t="s">
        <v>95</v>
      </c>
      <c r="C6" s="32">
        <v>7559</v>
      </c>
      <c r="D6" s="32">
        <v>8136</v>
      </c>
      <c r="E6" s="32">
        <v>8207</v>
      </c>
      <c r="F6" s="32"/>
      <c r="G6" s="32"/>
      <c r="H6" s="32"/>
      <c r="I6" s="76">
        <f t="shared" si="0"/>
        <v>3.6096637123458242E-3</v>
      </c>
      <c r="J6" s="76">
        <f t="shared" si="1"/>
        <v>8.5725625082682888E-2</v>
      </c>
      <c r="K6" s="73">
        <f t="shared" si="2"/>
        <v>648</v>
      </c>
      <c r="L6" s="77">
        <f t="shared" si="4"/>
        <v>4.5108385426093252E-3</v>
      </c>
      <c r="M6" s="74">
        <f t="shared" si="3"/>
        <v>71</v>
      </c>
    </row>
    <row r="7" spans="1:13">
      <c r="A7" s="26">
        <v>5</v>
      </c>
      <c r="B7" s="79" t="s">
        <v>96</v>
      </c>
      <c r="C7" s="32">
        <v>7936</v>
      </c>
      <c r="D7" s="32">
        <v>8353</v>
      </c>
      <c r="E7" s="32">
        <v>8454</v>
      </c>
      <c r="F7" s="32"/>
      <c r="G7" s="32"/>
      <c r="H7" s="32"/>
      <c r="I7" s="76">
        <f t="shared" si="0"/>
        <v>3.7183010873853535E-3</v>
      </c>
      <c r="J7" s="76">
        <f t="shared" si="1"/>
        <v>6.5272177419354843E-2</v>
      </c>
      <c r="K7" s="73">
        <f t="shared" si="2"/>
        <v>518</v>
      </c>
      <c r="L7" s="77">
        <f t="shared" si="4"/>
        <v>3.6058863658512815E-3</v>
      </c>
      <c r="M7" s="74">
        <f t="shared" si="3"/>
        <v>101</v>
      </c>
    </row>
    <row r="8" spans="1:13">
      <c r="A8" s="26">
        <v>6</v>
      </c>
      <c r="B8" s="79" t="s">
        <v>97</v>
      </c>
      <c r="C8" s="32">
        <v>134875</v>
      </c>
      <c r="D8" s="32">
        <v>142781</v>
      </c>
      <c r="E8" s="32">
        <v>144949</v>
      </c>
      <c r="F8" s="32"/>
      <c r="G8" s="32"/>
      <c r="H8" s="32"/>
      <c r="I8" s="76">
        <f t="shared" si="0"/>
        <v>6.3752546051031422E-2</v>
      </c>
      <c r="J8" s="76">
        <f t="shared" si="1"/>
        <v>7.4691380908248381E-2</v>
      </c>
      <c r="K8" s="73">
        <f t="shared" si="2"/>
        <v>10074</v>
      </c>
      <c r="L8" s="77">
        <f t="shared" si="4"/>
        <v>7.0126832528157934E-2</v>
      </c>
      <c r="M8" s="74">
        <f t="shared" si="3"/>
        <v>2168</v>
      </c>
    </row>
    <row r="9" spans="1:13">
      <c r="A9" s="26">
        <v>7</v>
      </c>
      <c r="B9" s="79" t="s">
        <v>98</v>
      </c>
      <c r="C9" s="32">
        <v>92728</v>
      </c>
      <c r="D9" s="32">
        <v>99132</v>
      </c>
      <c r="E9" s="32">
        <v>100361</v>
      </c>
      <c r="F9" s="32"/>
      <c r="G9" s="32"/>
      <c r="H9" s="32"/>
      <c r="I9" s="76">
        <f t="shared" si="0"/>
        <v>4.4141520632964448E-2</v>
      </c>
      <c r="J9" s="76">
        <f t="shared" si="1"/>
        <v>8.2316021050815286E-2</v>
      </c>
      <c r="K9" s="73">
        <f t="shared" si="2"/>
        <v>7633</v>
      </c>
      <c r="L9" s="77">
        <f t="shared" si="4"/>
        <v>5.3134615116878052E-2</v>
      </c>
      <c r="M9" s="74">
        <f t="shared" si="3"/>
        <v>1229</v>
      </c>
    </row>
    <row r="10" spans="1:13">
      <c r="A10" s="26">
        <v>8</v>
      </c>
      <c r="B10" s="79" t="s">
        <v>99</v>
      </c>
      <c r="C10" s="32">
        <v>4347</v>
      </c>
      <c r="D10" s="32">
        <v>4476</v>
      </c>
      <c r="E10" s="32">
        <v>4488</v>
      </c>
      <c r="F10" s="32"/>
      <c r="G10" s="32"/>
      <c r="H10" s="32"/>
      <c r="I10" s="76">
        <f t="shared" si="0"/>
        <v>1.9739455027425437E-3</v>
      </c>
      <c r="J10" s="76">
        <f t="shared" si="1"/>
        <v>3.243616287094548E-2</v>
      </c>
      <c r="K10" s="73">
        <f t="shared" si="2"/>
        <v>141</v>
      </c>
      <c r="L10" s="77">
        <f t="shared" si="4"/>
        <v>9.8152505325295502E-4</v>
      </c>
      <c r="M10" s="74">
        <f t="shared" si="3"/>
        <v>12</v>
      </c>
    </row>
    <row r="11" spans="1:13">
      <c r="A11" s="26">
        <v>9</v>
      </c>
      <c r="B11" s="79" t="s">
        <v>100</v>
      </c>
      <c r="C11" s="32">
        <v>36356</v>
      </c>
      <c r="D11" s="32">
        <v>38352</v>
      </c>
      <c r="E11" s="32">
        <v>38681</v>
      </c>
      <c r="F11" s="32"/>
      <c r="G11" s="32"/>
      <c r="H11" s="32"/>
      <c r="I11" s="76">
        <f t="shared" si="0"/>
        <v>1.7012964793133765E-2</v>
      </c>
      <c r="J11" s="76">
        <f t="shared" si="1"/>
        <v>6.3950929695235997E-2</v>
      </c>
      <c r="K11" s="73">
        <f t="shared" si="2"/>
        <v>2325</v>
      </c>
      <c r="L11" s="77">
        <f t="shared" si="4"/>
        <v>1.6184721622788088E-2</v>
      </c>
      <c r="M11" s="74">
        <f t="shared" si="3"/>
        <v>329</v>
      </c>
    </row>
    <row r="12" spans="1:13">
      <c r="A12" s="26">
        <v>10</v>
      </c>
      <c r="B12" s="79" t="s">
        <v>101</v>
      </c>
      <c r="C12" s="32">
        <v>35666</v>
      </c>
      <c r="D12" s="32">
        <v>37292</v>
      </c>
      <c r="E12" s="32">
        <v>37713</v>
      </c>
      <c r="F12" s="32"/>
      <c r="G12" s="32"/>
      <c r="H12" s="32"/>
      <c r="I12" s="76">
        <f t="shared" si="0"/>
        <v>1.6587211841561846E-2</v>
      </c>
      <c r="J12" s="76">
        <f t="shared" si="1"/>
        <v>5.7393596141983964E-2</v>
      </c>
      <c r="K12" s="73">
        <f t="shared" si="2"/>
        <v>2047</v>
      </c>
      <c r="L12" s="77">
        <f t="shared" si="4"/>
        <v>1.4249516198643964E-2</v>
      </c>
      <c r="M12" s="74">
        <f t="shared" si="3"/>
        <v>421</v>
      </c>
    </row>
    <row r="13" spans="1:13">
      <c r="A13" s="26">
        <v>11</v>
      </c>
      <c r="B13" s="79" t="s">
        <v>102</v>
      </c>
      <c r="C13" s="32">
        <v>4218</v>
      </c>
      <c r="D13" s="32">
        <v>4390</v>
      </c>
      <c r="E13" s="32">
        <v>4438</v>
      </c>
      <c r="F13" s="32"/>
      <c r="G13" s="32"/>
      <c r="H13" s="32"/>
      <c r="I13" s="76">
        <f t="shared" si="0"/>
        <v>1.951954131277052E-3</v>
      </c>
      <c r="J13" s="76">
        <f t="shared" si="1"/>
        <v>5.215742057847321E-2</v>
      </c>
      <c r="K13" s="73">
        <f t="shared" si="2"/>
        <v>220</v>
      </c>
      <c r="L13" s="77">
        <f t="shared" si="4"/>
        <v>1.5314575298982277E-3</v>
      </c>
      <c r="M13" s="74">
        <f t="shared" si="3"/>
        <v>48</v>
      </c>
    </row>
    <row r="14" spans="1:13">
      <c r="A14" s="26">
        <v>12</v>
      </c>
      <c r="B14" s="79" t="s">
        <v>103</v>
      </c>
      <c r="C14" s="32">
        <v>4088</v>
      </c>
      <c r="D14" s="32">
        <v>4300</v>
      </c>
      <c r="E14" s="32">
        <v>4367</v>
      </c>
      <c r="F14" s="32"/>
      <c r="G14" s="32"/>
      <c r="H14" s="32"/>
      <c r="I14" s="76">
        <f t="shared" si="0"/>
        <v>1.9207263837960537E-3</v>
      </c>
      <c r="J14" s="76">
        <f t="shared" si="1"/>
        <v>6.8248532289628183E-2</v>
      </c>
      <c r="K14" s="73">
        <f t="shared" si="2"/>
        <v>279</v>
      </c>
      <c r="L14" s="77">
        <f t="shared" si="4"/>
        <v>1.9421665947345706E-3</v>
      </c>
      <c r="M14" s="74">
        <f t="shared" si="3"/>
        <v>67</v>
      </c>
    </row>
    <row r="15" spans="1:13">
      <c r="A15" s="26">
        <v>13</v>
      </c>
      <c r="B15" s="79" t="s">
        <v>104</v>
      </c>
      <c r="C15" s="32">
        <v>5286</v>
      </c>
      <c r="D15" s="32">
        <v>5619</v>
      </c>
      <c r="E15" s="32">
        <v>5714</v>
      </c>
      <c r="F15" s="32"/>
      <c r="G15" s="32"/>
      <c r="H15" s="32"/>
      <c r="I15" s="76">
        <f t="shared" si="0"/>
        <v>2.5131739310764027E-3</v>
      </c>
      <c r="J15" s="76">
        <f t="shared" si="1"/>
        <v>8.0968596292092312E-2</v>
      </c>
      <c r="K15" s="73">
        <f t="shared" si="2"/>
        <v>428</v>
      </c>
      <c r="L15" s="77">
        <f t="shared" si="4"/>
        <v>2.9793810127110975E-3</v>
      </c>
      <c r="M15" s="74">
        <f t="shared" si="3"/>
        <v>95</v>
      </c>
    </row>
    <row r="16" spans="1:13">
      <c r="A16" s="26">
        <v>14</v>
      </c>
      <c r="B16" s="79" t="s">
        <v>105</v>
      </c>
      <c r="C16" s="32">
        <v>6953</v>
      </c>
      <c r="D16" s="32">
        <v>7131</v>
      </c>
      <c r="E16" s="32">
        <v>7208</v>
      </c>
      <c r="F16" s="32"/>
      <c r="G16" s="32"/>
      <c r="H16" s="32"/>
      <c r="I16" s="76">
        <f t="shared" si="0"/>
        <v>3.170276110465298E-3</v>
      </c>
      <c r="J16" s="76">
        <f t="shared" si="1"/>
        <v>3.6674816625916873E-2</v>
      </c>
      <c r="K16" s="73">
        <f t="shared" si="2"/>
        <v>255</v>
      </c>
      <c r="L16" s="77">
        <f t="shared" si="4"/>
        <v>1.7750985005638548E-3</v>
      </c>
      <c r="M16" s="74">
        <f t="shared" si="3"/>
        <v>77</v>
      </c>
    </row>
    <row r="17" spans="1:13">
      <c r="A17" s="26">
        <v>15</v>
      </c>
      <c r="B17" s="79" t="s">
        <v>106</v>
      </c>
      <c r="C17" s="32">
        <v>8864</v>
      </c>
      <c r="D17" s="32">
        <v>9348</v>
      </c>
      <c r="E17" s="32">
        <v>9468</v>
      </c>
      <c r="F17" s="32"/>
      <c r="G17" s="32"/>
      <c r="H17" s="32"/>
      <c r="I17" s="76">
        <f t="shared" si="0"/>
        <v>4.1642861007055269E-3</v>
      </c>
      <c r="J17" s="76">
        <f t="shared" si="1"/>
        <v>6.8140794223826712E-2</v>
      </c>
      <c r="K17" s="73">
        <f t="shared" si="2"/>
        <v>604</v>
      </c>
      <c r="L17" s="77">
        <f t="shared" si="4"/>
        <v>4.2045470366296796E-3</v>
      </c>
      <c r="M17" s="74">
        <f t="shared" si="3"/>
        <v>120</v>
      </c>
    </row>
    <row r="18" spans="1:13">
      <c r="A18" s="26">
        <v>16</v>
      </c>
      <c r="B18" s="79" t="s">
        <v>107</v>
      </c>
      <c r="C18" s="32">
        <v>84259</v>
      </c>
      <c r="D18" s="32">
        <v>89092</v>
      </c>
      <c r="E18" s="32">
        <v>90188</v>
      </c>
      <c r="F18" s="32"/>
      <c r="G18" s="32"/>
      <c r="H18" s="32"/>
      <c r="I18" s="76">
        <f t="shared" si="0"/>
        <v>3.9667156194595488E-2</v>
      </c>
      <c r="J18" s="76">
        <f t="shared" si="1"/>
        <v>7.0366370358062647E-2</v>
      </c>
      <c r="K18" s="73">
        <f t="shared" si="2"/>
        <v>5929</v>
      </c>
      <c r="L18" s="77">
        <f t="shared" si="4"/>
        <v>4.1272780430757237E-2</v>
      </c>
      <c r="M18" s="74">
        <f t="shared" si="3"/>
        <v>1096</v>
      </c>
    </row>
    <row r="19" spans="1:13">
      <c r="A19" s="26">
        <v>17</v>
      </c>
      <c r="B19" s="79" t="s">
        <v>108</v>
      </c>
      <c r="C19" s="32">
        <v>16496</v>
      </c>
      <c r="D19" s="32">
        <v>17445</v>
      </c>
      <c r="E19" s="32">
        <v>17614</v>
      </c>
      <c r="F19" s="32"/>
      <c r="G19" s="32"/>
      <c r="H19" s="32"/>
      <c r="I19" s="76">
        <f t="shared" si="0"/>
        <v>7.7471203398634513E-3</v>
      </c>
      <c r="J19" s="76">
        <f t="shared" si="1"/>
        <v>6.7774005819592628E-2</v>
      </c>
      <c r="K19" s="73">
        <f t="shared" si="2"/>
        <v>1118</v>
      </c>
      <c r="L19" s="77">
        <f t="shared" si="4"/>
        <v>7.7825887201191752E-3</v>
      </c>
      <c r="M19" s="74">
        <f t="shared" si="3"/>
        <v>169</v>
      </c>
    </row>
    <row r="20" spans="1:13">
      <c r="A20" s="26">
        <v>18</v>
      </c>
      <c r="B20" s="79" t="s">
        <v>109</v>
      </c>
      <c r="C20" s="32">
        <v>3015</v>
      </c>
      <c r="D20" s="32">
        <v>3217</v>
      </c>
      <c r="E20" s="32">
        <v>3250</v>
      </c>
      <c r="F20" s="32"/>
      <c r="G20" s="32"/>
      <c r="H20" s="32"/>
      <c r="I20" s="76">
        <f t="shared" si="0"/>
        <v>1.4294391452569671E-3</v>
      </c>
      <c r="J20" s="76">
        <f t="shared" si="1"/>
        <v>7.7943615257048099E-2</v>
      </c>
      <c r="K20" s="73">
        <f t="shared" si="2"/>
        <v>235</v>
      </c>
      <c r="L20" s="77">
        <f t="shared" si="4"/>
        <v>1.635875088754925E-3</v>
      </c>
      <c r="M20" s="74">
        <f t="shared" si="3"/>
        <v>33</v>
      </c>
    </row>
    <row r="21" spans="1:13">
      <c r="A21" s="26">
        <v>19</v>
      </c>
      <c r="B21" s="79" t="s">
        <v>110</v>
      </c>
      <c r="C21" s="32">
        <v>12285</v>
      </c>
      <c r="D21" s="32">
        <v>13119</v>
      </c>
      <c r="E21" s="32">
        <v>13251</v>
      </c>
      <c r="F21" s="32"/>
      <c r="G21" s="32"/>
      <c r="H21" s="32"/>
      <c r="I21" s="76">
        <f t="shared" si="0"/>
        <v>5.8281532657846365E-3</v>
      </c>
      <c r="J21" s="76">
        <f t="shared" si="1"/>
        <v>7.8632478632478631E-2</v>
      </c>
      <c r="K21" s="73">
        <f t="shared" si="2"/>
        <v>966</v>
      </c>
      <c r="L21" s="77">
        <f t="shared" si="4"/>
        <v>6.7244907903713088E-3</v>
      </c>
      <c r="M21" s="74">
        <f t="shared" si="3"/>
        <v>132</v>
      </c>
    </row>
    <row r="22" spans="1:13">
      <c r="A22" s="26">
        <v>20</v>
      </c>
      <c r="B22" s="79" t="s">
        <v>111</v>
      </c>
      <c r="C22" s="32">
        <v>35549</v>
      </c>
      <c r="D22" s="32">
        <v>38058</v>
      </c>
      <c r="E22" s="32">
        <v>38495</v>
      </c>
      <c r="F22" s="32"/>
      <c r="G22" s="32"/>
      <c r="H22" s="32"/>
      <c r="I22" s="76">
        <f t="shared" si="0"/>
        <v>1.6931156891282138E-2</v>
      </c>
      <c r="J22" s="76">
        <f t="shared" si="1"/>
        <v>8.287152943824018E-2</v>
      </c>
      <c r="K22" s="73">
        <f t="shared" si="2"/>
        <v>2946</v>
      </c>
      <c r="L22" s="77">
        <f t="shared" si="4"/>
        <v>2.0507608559455357E-2</v>
      </c>
      <c r="M22" s="74">
        <f t="shared" si="3"/>
        <v>437</v>
      </c>
    </row>
    <row r="23" spans="1:13">
      <c r="A23" s="26">
        <v>21</v>
      </c>
      <c r="B23" s="79" t="s">
        <v>112</v>
      </c>
      <c r="C23" s="32">
        <v>21817</v>
      </c>
      <c r="D23" s="32">
        <v>23411</v>
      </c>
      <c r="E23" s="32">
        <v>23849</v>
      </c>
      <c r="F23" s="32"/>
      <c r="G23" s="32"/>
      <c r="H23" s="32"/>
      <c r="I23" s="76">
        <f t="shared" si="0"/>
        <v>1.0489444361610279E-2</v>
      </c>
      <c r="J23" s="76">
        <f t="shared" si="1"/>
        <v>9.3138378328826141E-2</v>
      </c>
      <c r="K23" s="73">
        <f t="shared" si="2"/>
        <v>2032</v>
      </c>
      <c r="L23" s="77">
        <f t="shared" si="4"/>
        <v>1.4145098639787267E-2</v>
      </c>
      <c r="M23" s="74">
        <f t="shared" si="3"/>
        <v>438</v>
      </c>
    </row>
    <row r="24" spans="1:13">
      <c r="A24" s="26">
        <v>22</v>
      </c>
      <c r="B24" s="79" t="s">
        <v>113</v>
      </c>
      <c r="C24" s="32">
        <v>11545</v>
      </c>
      <c r="D24" s="32">
        <v>12020</v>
      </c>
      <c r="E24" s="32">
        <v>12157</v>
      </c>
      <c r="F24" s="32"/>
      <c r="G24" s="32"/>
      <c r="H24" s="32"/>
      <c r="I24" s="76">
        <f t="shared" si="0"/>
        <v>5.3469820581196759E-3</v>
      </c>
      <c r="J24" s="76">
        <f t="shared" si="1"/>
        <v>5.3009961022087486E-2</v>
      </c>
      <c r="K24" s="73">
        <f t="shared" si="2"/>
        <v>612</v>
      </c>
      <c r="L24" s="77">
        <f t="shared" si="4"/>
        <v>4.2602364013532516E-3</v>
      </c>
      <c r="M24" s="74">
        <f t="shared" si="3"/>
        <v>137</v>
      </c>
    </row>
    <row r="25" spans="1:13">
      <c r="A25" s="26">
        <v>23</v>
      </c>
      <c r="B25" s="79" t="s">
        <v>114</v>
      </c>
      <c r="C25" s="32">
        <v>10244</v>
      </c>
      <c r="D25" s="32">
        <v>10660</v>
      </c>
      <c r="E25" s="32">
        <v>10804</v>
      </c>
      <c r="F25" s="32"/>
      <c r="G25" s="32"/>
      <c r="H25" s="32"/>
      <c r="I25" s="76">
        <f t="shared" si="0"/>
        <v>4.7518955462634684E-3</v>
      </c>
      <c r="J25" s="76">
        <f t="shared" si="1"/>
        <v>5.4666146036704409E-2</v>
      </c>
      <c r="K25" s="73">
        <f t="shared" si="2"/>
        <v>560</v>
      </c>
      <c r="L25" s="77">
        <f t="shared" si="4"/>
        <v>3.8982555306500341E-3</v>
      </c>
      <c r="M25" s="74">
        <f t="shared" si="3"/>
        <v>144</v>
      </c>
    </row>
    <row r="26" spans="1:13">
      <c r="A26" s="26">
        <v>24</v>
      </c>
      <c r="B26" s="79" t="s">
        <v>115</v>
      </c>
      <c r="C26" s="32">
        <v>4895</v>
      </c>
      <c r="D26" s="32">
        <v>4967</v>
      </c>
      <c r="E26" s="32">
        <v>5022</v>
      </c>
      <c r="F26" s="32"/>
      <c r="G26" s="32"/>
      <c r="H26" s="32"/>
      <c r="I26" s="76">
        <f t="shared" si="0"/>
        <v>2.2088133499939965E-3</v>
      </c>
      <c r="J26" s="76">
        <f t="shared" si="1"/>
        <v>2.5944841675178753E-2</v>
      </c>
      <c r="K26" s="73">
        <f t="shared" si="2"/>
        <v>127</v>
      </c>
      <c r="L26" s="77">
        <f t="shared" si="4"/>
        <v>8.8406866498670416E-4</v>
      </c>
      <c r="M26" s="74">
        <f t="shared" si="3"/>
        <v>55</v>
      </c>
    </row>
    <row r="27" spans="1:13">
      <c r="A27" s="26">
        <v>25</v>
      </c>
      <c r="B27" s="79" t="s">
        <v>116</v>
      </c>
      <c r="C27" s="32">
        <v>13180</v>
      </c>
      <c r="D27" s="32">
        <v>13711</v>
      </c>
      <c r="E27" s="32">
        <v>13880</v>
      </c>
      <c r="F27" s="32"/>
      <c r="G27" s="32"/>
      <c r="H27" s="32"/>
      <c r="I27" s="76">
        <f t="shared" si="0"/>
        <v>6.1048047188205232E-3</v>
      </c>
      <c r="J27" s="76">
        <f t="shared" si="1"/>
        <v>5.3110773899848251E-2</v>
      </c>
      <c r="K27" s="73">
        <f t="shared" si="2"/>
        <v>700</v>
      </c>
      <c r="L27" s="77">
        <f t="shared" si="4"/>
        <v>4.8728194133125426E-3</v>
      </c>
      <c r="M27" s="74">
        <f t="shared" si="3"/>
        <v>169</v>
      </c>
    </row>
    <row r="28" spans="1:13">
      <c r="A28" s="26">
        <v>26</v>
      </c>
      <c r="B28" s="79" t="s">
        <v>117</v>
      </c>
      <c r="C28" s="32">
        <v>18325</v>
      </c>
      <c r="D28" s="32">
        <v>19209</v>
      </c>
      <c r="E28" s="32">
        <v>19442</v>
      </c>
      <c r="F28" s="32"/>
      <c r="G28" s="32"/>
      <c r="H28" s="32"/>
      <c r="I28" s="76">
        <f t="shared" si="0"/>
        <v>8.5511248806418305E-3</v>
      </c>
      <c r="J28" s="76">
        <f t="shared" si="1"/>
        <v>6.0954979536152795E-2</v>
      </c>
      <c r="K28" s="73">
        <f t="shared" si="2"/>
        <v>1117</v>
      </c>
      <c r="L28" s="77">
        <f t="shared" si="4"/>
        <v>7.7756275495287292E-3</v>
      </c>
      <c r="M28" s="74">
        <f t="shared" si="3"/>
        <v>233</v>
      </c>
    </row>
    <row r="29" spans="1:13">
      <c r="A29" s="26">
        <v>27</v>
      </c>
      <c r="B29" s="79" t="s">
        <v>118</v>
      </c>
      <c r="C29" s="32">
        <v>49904</v>
      </c>
      <c r="D29" s="32">
        <v>53321</v>
      </c>
      <c r="E29" s="32">
        <v>54110</v>
      </c>
      <c r="F29" s="32"/>
      <c r="G29" s="32"/>
      <c r="H29" s="32"/>
      <c r="I29" s="76">
        <f t="shared" si="0"/>
        <v>2.3799062199955225E-2</v>
      </c>
      <c r="J29" s="76">
        <f t="shared" si="1"/>
        <v>8.4281821096505297E-2</v>
      </c>
      <c r="K29" s="73">
        <f t="shared" si="2"/>
        <v>4206</v>
      </c>
      <c r="L29" s="77">
        <f t="shared" si="4"/>
        <v>2.9278683503417936E-2</v>
      </c>
      <c r="M29" s="74">
        <f t="shared" si="3"/>
        <v>789</v>
      </c>
    </row>
    <row r="30" spans="1:13">
      <c r="A30" s="26">
        <v>28</v>
      </c>
      <c r="B30" s="79" t="s">
        <v>119</v>
      </c>
      <c r="C30" s="32">
        <v>10370</v>
      </c>
      <c r="D30" s="32">
        <v>10642</v>
      </c>
      <c r="E30" s="32">
        <v>10853</v>
      </c>
      <c r="F30" s="32"/>
      <c r="G30" s="32"/>
      <c r="H30" s="32"/>
      <c r="I30" s="76">
        <f t="shared" si="0"/>
        <v>4.7734470902996498E-3</v>
      </c>
      <c r="J30" s="76">
        <f t="shared" si="1"/>
        <v>4.6576663452266152E-2</v>
      </c>
      <c r="K30" s="73">
        <f t="shared" si="2"/>
        <v>483</v>
      </c>
      <c r="L30" s="77">
        <f t="shared" si="4"/>
        <v>3.3622453951856544E-3</v>
      </c>
      <c r="M30" s="74">
        <f t="shared" si="3"/>
        <v>211</v>
      </c>
    </row>
    <row r="31" spans="1:13">
      <c r="A31" s="26">
        <v>29</v>
      </c>
      <c r="B31" s="79" t="s">
        <v>120</v>
      </c>
      <c r="C31" s="32">
        <v>2473</v>
      </c>
      <c r="D31" s="32">
        <v>2611</v>
      </c>
      <c r="E31" s="32">
        <v>2642</v>
      </c>
      <c r="F31" s="32"/>
      <c r="G31" s="32"/>
      <c r="H31" s="32"/>
      <c r="I31" s="76">
        <f t="shared" si="0"/>
        <v>1.1620240682365867E-3</v>
      </c>
      <c r="J31" s="76">
        <f t="shared" si="1"/>
        <v>6.8338050950262838E-2</v>
      </c>
      <c r="K31" s="73">
        <f t="shared" si="2"/>
        <v>169</v>
      </c>
      <c r="L31" s="77">
        <f t="shared" si="4"/>
        <v>1.1764378297854567E-3</v>
      </c>
      <c r="M31" s="74">
        <f t="shared" si="3"/>
        <v>31</v>
      </c>
    </row>
    <row r="32" spans="1:13">
      <c r="A32" s="26">
        <v>30</v>
      </c>
      <c r="B32" s="79" t="s">
        <v>121</v>
      </c>
      <c r="C32" s="32">
        <v>3916</v>
      </c>
      <c r="D32" s="32">
        <v>4202</v>
      </c>
      <c r="E32" s="32">
        <v>4263</v>
      </c>
      <c r="F32" s="32"/>
      <c r="G32" s="32"/>
      <c r="H32" s="32"/>
      <c r="I32" s="76">
        <f t="shared" si="0"/>
        <v>1.8749843311478308E-3</v>
      </c>
      <c r="J32" s="76">
        <f t="shared" si="1"/>
        <v>8.8610827374872317E-2</v>
      </c>
      <c r="K32" s="73">
        <f t="shared" si="2"/>
        <v>347</v>
      </c>
      <c r="L32" s="77">
        <f t="shared" si="4"/>
        <v>2.4155261948849318E-3</v>
      </c>
      <c r="M32" s="74">
        <f t="shared" si="3"/>
        <v>61</v>
      </c>
    </row>
    <row r="33" spans="1:13">
      <c r="A33" s="26">
        <v>31</v>
      </c>
      <c r="B33" s="79" t="s">
        <v>122</v>
      </c>
      <c r="C33" s="32">
        <v>41421</v>
      </c>
      <c r="D33" s="32">
        <v>43355</v>
      </c>
      <c r="E33" s="32">
        <v>43893</v>
      </c>
      <c r="F33" s="32"/>
      <c r="G33" s="32"/>
      <c r="H33" s="32"/>
      <c r="I33" s="76">
        <f t="shared" si="0"/>
        <v>1.9305345354696631E-2</v>
      </c>
      <c r="J33" s="76">
        <f t="shared" si="1"/>
        <v>5.9679872528427609E-2</v>
      </c>
      <c r="K33" s="73">
        <f t="shared" si="2"/>
        <v>2472</v>
      </c>
      <c r="L33" s="77">
        <f t="shared" si="4"/>
        <v>1.7208013699583722E-2</v>
      </c>
      <c r="M33" s="74">
        <f t="shared" si="3"/>
        <v>538</v>
      </c>
    </row>
    <row r="34" spans="1:13">
      <c r="A34" s="26">
        <v>32</v>
      </c>
      <c r="B34" s="79" t="s">
        <v>123</v>
      </c>
      <c r="C34" s="32">
        <v>11191</v>
      </c>
      <c r="D34" s="32">
        <v>11660</v>
      </c>
      <c r="E34" s="32">
        <v>11827</v>
      </c>
      <c r="F34" s="32"/>
      <c r="G34" s="32"/>
      <c r="H34" s="32"/>
      <c r="I34" s="76">
        <f t="shared" si="0"/>
        <v>5.20183900644743E-3</v>
      </c>
      <c r="J34" s="76">
        <f t="shared" si="1"/>
        <v>5.6831382360825661E-2</v>
      </c>
      <c r="K34" s="73">
        <f t="shared" si="2"/>
        <v>636</v>
      </c>
      <c r="L34" s="77">
        <f t="shared" si="4"/>
        <v>4.4273044955239673E-3</v>
      </c>
      <c r="M34" s="74">
        <f t="shared" si="3"/>
        <v>167</v>
      </c>
    </row>
    <row r="35" spans="1:13">
      <c r="A35" s="26">
        <v>33</v>
      </c>
      <c r="B35" s="79" t="s">
        <v>124</v>
      </c>
      <c r="C35" s="32">
        <v>51830</v>
      </c>
      <c r="D35" s="32">
        <v>54092</v>
      </c>
      <c r="E35" s="32">
        <v>54673</v>
      </c>
      <c r="F35" s="32"/>
      <c r="G35" s="32"/>
      <c r="H35" s="32"/>
      <c r="I35" s="76">
        <f t="shared" si="0"/>
        <v>2.4046685042656665E-2</v>
      </c>
      <c r="J35" s="76">
        <f t="shared" si="1"/>
        <v>5.4852402083735291E-2</v>
      </c>
      <c r="K35" s="73">
        <f t="shared" si="2"/>
        <v>2843</v>
      </c>
      <c r="L35" s="77">
        <f t="shared" si="4"/>
        <v>1.979060798863937E-2</v>
      </c>
      <c r="M35" s="74">
        <f t="shared" si="3"/>
        <v>581</v>
      </c>
    </row>
    <row r="36" spans="1:13">
      <c r="A36" s="26">
        <v>34</v>
      </c>
      <c r="B36" s="79" t="s">
        <v>125</v>
      </c>
      <c r="C36" s="32">
        <v>505672</v>
      </c>
      <c r="D36" s="32">
        <v>532425</v>
      </c>
      <c r="E36" s="32">
        <v>538521</v>
      </c>
      <c r="F36" s="32"/>
      <c r="G36" s="32"/>
      <c r="H36" s="32"/>
      <c r="I36" s="76">
        <f t="shared" si="0"/>
        <v>0.2368563070593622</v>
      </c>
      <c r="J36" s="76">
        <f t="shared" si="1"/>
        <v>6.4961081491559741E-2</v>
      </c>
      <c r="K36" s="73">
        <f t="shared" si="2"/>
        <v>32849</v>
      </c>
      <c r="L36" s="77">
        <f t="shared" si="4"/>
        <v>0.22866749272557674</v>
      </c>
      <c r="M36" s="74">
        <f t="shared" si="3"/>
        <v>6096</v>
      </c>
    </row>
    <row r="37" spans="1:13">
      <c r="A37" s="26">
        <v>35</v>
      </c>
      <c r="B37" s="79" t="s">
        <v>126</v>
      </c>
      <c r="C37" s="32">
        <v>125868</v>
      </c>
      <c r="D37" s="32">
        <v>131482</v>
      </c>
      <c r="E37" s="32">
        <v>133097</v>
      </c>
      <c r="F37" s="32"/>
      <c r="G37" s="32"/>
      <c r="H37" s="32"/>
      <c r="I37" s="76">
        <f t="shared" si="0"/>
        <v>5.8539711358851242E-2</v>
      </c>
      <c r="J37" s="76">
        <f t="shared" si="1"/>
        <v>5.743318397050879E-2</v>
      </c>
      <c r="K37" s="73">
        <f t="shared" si="2"/>
        <v>7229</v>
      </c>
      <c r="L37" s="77">
        <f t="shared" si="4"/>
        <v>5.0322302198337672E-2</v>
      </c>
      <c r="M37" s="74">
        <f t="shared" si="3"/>
        <v>1615</v>
      </c>
    </row>
    <row r="38" spans="1:13">
      <c r="A38" s="26">
        <v>36</v>
      </c>
      <c r="B38" s="79" t="s">
        <v>127</v>
      </c>
      <c r="C38" s="32">
        <v>4659</v>
      </c>
      <c r="D38" s="32">
        <v>4883</v>
      </c>
      <c r="E38" s="32">
        <v>4946</v>
      </c>
      <c r="F38" s="32"/>
      <c r="G38" s="32"/>
      <c r="H38" s="32"/>
      <c r="I38" s="76">
        <f t="shared" si="0"/>
        <v>2.175386465366449E-3</v>
      </c>
      <c r="J38" s="76">
        <f t="shared" si="1"/>
        <v>6.1601201974672677E-2</v>
      </c>
      <c r="K38" s="73">
        <f t="shared" si="2"/>
        <v>287</v>
      </c>
      <c r="L38" s="77">
        <f t="shared" si="4"/>
        <v>1.9978559594581425E-3</v>
      </c>
      <c r="M38" s="74">
        <f t="shared" si="3"/>
        <v>63</v>
      </c>
    </row>
    <row r="39" spans="1:13">
      <c r="A39" s="26">
        <v>37</v>
      </c>
      <c r="B39" s="79" t="s">
        <v>128</v>
      </c>
      <c r="C39" s="32">
        <v>9550</v>
      </c>
      <c r="D39" s="32">
        <v>10029</v>
      </c>
      <c r="E39" s="32">
        <v>10098</v>
      </c>
      <c r="F39" s="32"/>
      <c r="G39" s="32"/>
      <c r="H39" s="32"/>
      <c r="I39" s="76">
        <f t="shared" si="0"/>
        <v>4.4413773811707241E-3</v>
      </c>
      <c r="J39" s="76">
        <f t="shared" si="1"/>
        <v>5.7382198952879583E-2</v>
      </c>
      <c r="K39" s="73">
        <f t="shared" si="2"/>
        <v>548</v>
      </c>
      <c r="L39" s="77">
        <f t="shared" si="4"/>
        <v>3.8147214835646762E-3</v>
      </c>
      <c r="M39" s="74">
        <f t="shared" si="3"/>
        <v>69</v>
      </c>
    </row>
    <row r="40" spans="1:13">
      <c r="A40" s="26">
        <v>38</v>
      </c>
      <c r="B40" s="79" t="s">
        <v>129</v>
      </c>
      <c r="C40" s="32">
        <v>32479</v>
      </c>
      <c r="D40" s="32">
        <v>34732</v>
      </c>
      <c r="E40" s="32">
        <v>35259</v>
      </c>
      <c r="F40" s="32"/>
      <c r="G40" s="32"/>
      <c r="H40" s="32"/>
      <c r="I40" s="76">
        <f t="shared" si="0"/>
        <v>1.5507875330035507E-2</v>
      </c>
      <c r="J40" s="76">
        <f t="shared" si="1"/>
        <v>8.5593768281043134E-2</v>
      </c>
      <c r="K40" s="73">
        <f t="shared" si="2"/>
        <v>2780</v>
      </c>
      <c r="L40" s="77">
        <f t="shared" si="4"/>
        <v>1.9352054241441242E-2</v>
      </c>
      <c r="M40" s="74">
        <f t="shared" si="3"/>
        <v>527</v>
      </c>
    </row>
    <row r="41" spans="1:13">
      <c r="A41" s="26">
        <v>39</v>
      </c>
      <c r="B41" s="79" t="s">
        <v>130</v>
      </c>
      <c r="C41" s="32">
        <v>9712</v>
      </c>
      <c r="D41" s="32">
        <v>10097</v>
      </c>
      <c r="E41" s="32">
        <v>10221</v>
      </c>
      <c r="F41" s="32"/>
      <c r="G41" s="32"/>
      <c r="H41" s="32"/>
      <c r="I41" s="76">
        <f t="shared" si="0"/>
        <v>4.4954761549758334E-3</v>
      </c>
      <c r="J41" s="76">
        <f t="shared" si="1"/>
        <v>5.2409390444810543E-2</v>
      </c>
      <c r="K41" s="73">
        <f t="shared" si="2"/>
        <v>509</v>
      </c>
      <c r="L41" s="77">
        <f t="shared" si="4"/>
        <v>3.5432358305372631E-3</v>
      </c>
      <c r="M41" s="74">
        <f t="shared" si="3"/>
        <v>124</v>
      </c>
    </row>
    <row r="42" spans="1:13">
      <c r="A42" s="26">
        <v>40</v>
      </c>
      <c r="B42" s="79" t="s">
        <v>131</v>
      </c>
      <c r="C42" s="32">
        <v>5122</v>
      </c>
      <c r="D42" s="32">
        <v>5457</v>
      </c>
      <c r="E42" s="32">
        <v>5529</v>
      </c>
      <c r="F42" s="32"/>
      <c r="G42" s="32"/>
      <c r="H42" s="32"/>
      <c r="I42" s="76">
        <f t="shared" si="0"/>
        <v>2.4318058566540832E-3</v>
      </c>
      <c r="J42" s="76">
        <f t="shared" si="1"/>
        <v>7.9461147989066769E-2</v>
      </c>
      <c r="K42" s="73">
        <f t="shared" si="2"/>
        <v>407</v>
      </c>
      <c r="L42" s="77">
        <f t="shared" si="4"/>
        <v>2.8331964303117212E-3</v>
      </c>
      <c r="M42" s="74">
        <f t="shared" si="3"/>
        <v>72</v>
      </c>
    </row>
    <row r="43" spans="1:13">
      <c r="A43" s="26">
        <v>41</v>
      </c>
      <c r="B43" s="79" t="s">
        <v>132</v>
      </c>
      <c r="C43" s="32">
        <v>39857</v>
      </c>
      <c r="D43" s="32">
        <v>42399</v>
      </c>
      <c r="E43" s="32">
        <v>43018</v>
      </c>
      <c r="F43" s="32"/>
      <c r="G43" s="32"/>
      <c r="H43" s="32"/>
      <c r="I43" s="76">
        <f t="shared" si="0"/>
        <v>1.8920496354050523E-2</v>
      </c>
      <c r="J43" s="76">
        <f t="shared" si="1"/>
        <v>7.9308527987555513E-2</v>
      </c>
      <c r="K43" s="73">
        <f t="shared" si="2"/>
        <v>3161</v>
      </c>
      <c r="L43" s="77">
        <f t="shared" si="4"/>
        <v>2.2004260236401355E-2</v>
      </c>
      <c r="M43" s="74">
        <f t="shared" si="3"/>
        <v>619</v>
      </c>
    </row>
    <row r="44" spans="1:13">
      <c r="A44" s="26">
        <v>42</v>
      </c>
      <c r="B44" s="79" t="s">
        <v>133</v>
      </c>
      <c r="C44" s="32">
        <v>64382</v>
      </c>
      <c r="D44" s="32">
        <v>67906</v>
      </c>
      <c r="E44" s="32">
        <v>68765</v>
      </c>
      <c r="F44" s="32"/>
      <c r="G44" s="32"/>
      <c r="H44" s="32"/>
      <c r="I44" s="76">
        <f t="shared" si="0"/>
        <v>3.0244733176490873E-2</v>
      </c>
      <c r="J44" s="76">
        <f t="shared" si="1"/>
        <v>6.8078034233170756E-2</v>
      </c>
      <c r="K44" s="73">
        <f t="shared" si="2"/>
        <v>4383</v>
      </c>
      <c r="L44" s="77">
        <f t="shared" si="4"/>
        <v>3.0510810697926962E-2</v>
      </c>
      <c r="M44" s="74">
        <f t="shared" si="3"/>
        <v>859</v>
      </c>
    </row>
    <row r="45" spans="1:13">
      <c r="A45" s="26">
        <v>43</v>
      </c>
      <c r="B45" s="79" t="s">
        <v>134</v>
      </c>
      <c r="C45" s="32">
        <v>12448</v>
      </c>
      <c r="D45" s="32">
        <v>12871</v>
      </c>
      <c r="E45" s="32">
        <v>13030</v>
      </c>
      <c r="F45" s="32"/>
      <c r="G45" s="32"/>
      <c r="H45" s="32"/>
      <c r="I45" s="76">
        <f t="shared" si="0"/>
        <v>5.7309514039071627E-3</v>
      </c>
      <c r="J45" s="76">
        <f t="shared" si="1"/>
        <v>4.6754498714652953E-2</v>
      </c>
      <c r="K45" s="73">
        <f t="shared" si="2"/>
        <v>582</v>
      </c>
      <c r="L45" s="77">
        <f t="shared" si="4"/>
        <v>4.0514012836398569E-3</v>
      </c>
      <c r="M45" s="74">
        <f t="shared" si="3"/>
        <v>159</v>
      </c>
    </row>
    <row r="46" spans="1:13">
      <c r="A46" s="26">
        <v>44</v>
      </c>
      <c r="B46" s="79" t="s">
        <v>135</v>
      </c>
      <c r="C46" s="32">
        <v>15895</v>
      </c>
      <c r="D46" s="32">
        <v>16608</v>
      </c>
      <c r="E46" s="32">
        <v>16764</v>
      </c>
      <c r="F46" s="32"/>
      <c r="G46" s="32"/>
      <c r="H46" s="32"/>
      <c r="I46" s="76">
        <f t="shared" si="0"/>
        <v>7.3732670249500908E-3</v>
      </c>
      <c r="J46" s="76">
        <f t="shared" si="1"/>
        <v>5.4671280276816607E-2</v>
      </c>
      <c r="K46" s="73">
        <f t="shared" si="2"/>
        <v>869</v>
      </c>
      <c r="L46" s="77">
        <f t="shared" si="4"/>
        <v>6.0492572430979998E-3</v>
      </c>
      <c r="M46" s="74">
        <f t="shared" si="3"/>
        <v>156</v>
      </c>
    </row>
    <row r="47" spans="1:13">
      <c r="A47" s="26">
        <v>45</v>
      </c>
      <c r="B47" s="79" t="s">
        <v>136</v>
      </c>
      <c r="C47" s="32">
        <v>39578</v>
      </c>
      <c r="D47" s="32">
        <v>42095</v>
      </c>
      <c r="E47" s="32">
        <v>42655</v>
      </c>
      <c r="F47" s="32"/>
      <c r="G47" s="32"/>
      <c r="H47" s="32"/>
      <c r="I47" s="76">
        <f t="shared" si="0"/>
        <v>1.8760838997211055E-2</v>
      </c>
      <c r="J47" s="76">
        <f t="shared" si="1"/>
        <v>7.7745211986457119E-2</v>
      </c>
      <c r="K47" s="73">
        <f t="shared" si="2"/>
        <v>3077</v>
      </c>
      <c r="L47" s="77">
        <f t="shared" si="4"/>
        <v>2.1419521906803848E-2</v>
      </c>
      <c r="M47" s="74">
        <f t="shared" si="3"/>
        <v>560</v>
      </c>
    </row>
    <row r="48" spans="1:13">
      <c r="A48" s="26">
        <v>46</v>
      </c>
      <c r="B48" s="79" t="s">
        <v>137</v>
      </c>
      <c r="C48" s="32">
        <v>24622</v>
      </c>
      <c r="D48" s="32">
        <v>25682</v>
      </c>
      <c r="E48" s="32">
        <v>26071</v>
      </c>
      <c r="F48" s="32"/>
      <c r="G48" s="32"/>
      <c r="H48" s="32"/>
      <c r="I48" s="76">
        <f t="shared" si="0"/>
        <v>1.1466740909536734E-2</v>
      </c>
      <c r="J48" s="76">
        <f t="shared" si="1"/>
        <v>5.8849809113800666E-2</v>
      </c>
      <c r="K48" s="73">
        <f t="shared" si="2"/>
        <v>1449</v>
      </c>
      <c r="L48" s="77">
        <f t="shared" si="4"/>
        <v>1.0086736185556963E-2</v>
      </c>
      <c r="M48" s="74">
        <f t="shared" si="3"/>
        <v>389</v>
      </c>
    </row>
    <row r="49" spans="1:13">
      <c r="A49" s="26">
        <v>47</v>
      </c>
      <c r="B49" s="79" t="s">
        <v>138</v>
      </c>
      <c r="C49" s="32">
        <v>11529</v>
      </c>
      <c r="D49" s="32">
        <v>12192</v>
      </c>
      <c r="E49" s="32">
        <v>12514</v>
      </c>
      <c r="F49" s="32"/>
      <c r="G49" s="32"/>
      <c r="H49" s="32"/>
      <c r="I49" s="76">
        <f t="shared" si="0"/>
        <v>5.5040004503832873E-3</v>
      </c>
      <c r="J49" s="76">
        <f t="shared" si="1"/>
        <v>8.5436724780987072E-2</v>
      </c>
      <c r="K49" s="73">
        <f t="shared" si="2"/>
        <v>985</v>
      </c>
      <c r="L49" s="77">
        <f t="shared" si="4"/>
        <v>6.8567530315897926E-3</v>
      </c>
      <c r="M49" s="74">
        <f t="shared" si="3"/>
        <v>322</v>
      </c>
    </row>
    <row r="50" spans="1:13">
      <c r="A50" s="26">
        <v>48</v>
      </c>
      <c r="B50" s="79" t="s">
        <v>139</v>
      </c>
      <c r="C50" s="32">
        <v>39016</v>
      </c>
      <c r="D50" s="32">
        <v>41003</v>
      </c>
      <c r="E50" s="32">
        <v>41229</v>
      </c>
      <c r="F50" s="32"/>
      <c r="G50" s="32"/>
      <c r="H50" s="32"/>
      <c r="I50" s="76">
        <f t="shared" si="0"/>
        <v>1.8133645083015227E-2</v>
      </c>
      <c r="J50" s="76">
        <f t="shared" si="1"/>
        <v>5.6720319868771789E-2</v>
      </c>
      <c r="K50" s="73">
        <f t="shared" si="2"/>
        <v>2213</v>
      </c>
      <c r="L50" s="77">
        <f t="shared" si="4"/>
        <v>1.5405070516658081E-2</v>
      </c>
      <c r="M50" s="74">
        <f t="shared" si="3"/>
        <v>226</v>
      </c>
    </row>
    <row r="51" spans="1:13">
      <c r="A51" s="26">
        <v>49</v>
      </c>
      <c r="B51" s="79" t="s">
        <v>140</v>
      </c>
      <c r="C51" s="32">
        <v>5163</v>
      </c>
      <c r="D51" s="32">
        <v>5337</v>
      </c>
      <c r="E51" s="32">
        <v>5381</v>
      </c>
      <c r="F51" s="32"/>
      <c r="G51" s="32"/>
      <c r="H51" s="32"/>
      <c r="I51" s="76">
        <f t="shared" si="0"/>
        <v>2.3667113971162276E-3</v>
      </c>
      <c r="J51" s="76">
        <f t="shared" si="1"/>
        <v>4.2223513461165992E-2</v>
      </c>
      <c r="K51" s="73">
        <f t="shared" si="2"/>
        <v>218</v>
      </c>
      <c r="L51" s="77">
        <f t="shared" si="4"/>
        <v>1.5175351887173347E-3</v>
      </c>
      <c r="M51" s="74">
        <f t="shared" si="3"/>
        <v>44</v>
      </c>
    </row>
    <row r="52" spans="1:13">
      <c r="A52" s="26">
        <v>50</v>
      </c>
      <c r="B52" s="79" t="s">
        <v>141</v>
      </c>
      <c r="C52" s="32">
        <v>9552</v>
      </c>
      <c r="D52" s="32">
        <v>10260</v>
      </c>
      <c r="E52" s="32">
        <v>10351</v>
      </c>
      <c r="F52" s="32"/>
      <c r="G52" s="32"/>
      <c r="H52" s="32"/>
      <c r="I52" s="76">
        <f t="shared" si="0"/>
        <v>4.5526537207861125E-3</v>
      </c>
      <c r="J52" s="76">
        <f t="shared" si="1"/>
        <v>8.3647403685092131E-2</v>
      </c>
      <c r="K52" s="73">
        <f t="shared" si="2"/>
        <v>799</v>
      </c>
      <c r="L52" s="77">
        <f t="shared" si="4"/>
        <v>5.5619753017667455E-3</v>
      </c>
      <c r="M52" s="74">
        <f t="shared" si="3"/>
        <v>91</v>
      </c>
    </row>
    <row r="53" spans="1:13">
      <c r="A53" s="26">
        <v>51</v>
      </c>
      <c r="B53" s="79" t="s">
        <v>142</v>
      </c>
      <c r="C53" s="32">
        <v>9089</v>
      </c>
      <c r="D53" s="32">
        <v>9724</v>
      </c>
      <c r="E53" s="32">
        <v>9894</v>
      </c>
      <c r="F53" s="32"/>
      <c r="G53" s="32"/>
      <c r="H53" s="32"/>
      <c r="I53" s="76">
        <f t="shared" si="0"/>
        <v>4.3516525855915172E-3</v>
      </c>
      <c r="J53" s="76">
        <f t="shared" si="1"/>
        <v>8.8568599405875234E-2</v>
      </c>
      <c r="K53" s="73">
        <f t="shared" si="2"/>
        <v>805</v>
      </c>
      <c r="L53" s="77">
        <f t="shared" si="4"/>
        <v>5.6037423253094245E-3</v>
      </c>
      <c r="M53" s="74">
        <f t="shared" si="3"/>
        <v>170</v>
      </c>
    </row>
    <row r="54" spans="1:13">
      <c r="A54" s="26">
        <v>52</v>
      </c>
      <c r="B54" s="79" t="s">
        <v>143</v>
      </c>
      <c r="C54" s="32">
        <v>17099</v>
      </c>
      <c r="D54" s="32">
        <v>17806</v>
      </c>
      <c r="E54" s="32">
        <v>18051</v>
      </c>
      <c r="F54" s="32"/>
      <c r="G54" s="32"/>
      <c r="H54" s="32"/>
      <c r="I54" s="76">
        <f t="shared" si="0"/>
        <v>7.93932492647185E-3</v>
      </c>
      <c r="J54" s="76">
        <f t="shared" si="1"/>
        <v>5.5675770512895489E-2</v>
      </c>
      <c r="K54" s="73">
        <f t="shared" si="2"/>
        <v>952</v>
      </c>
      <c r="L54" s="77">
        <f t="shared" si="4"/>
        <v>6.627034402105058E-3</v>
      </c>
      <c r="M54" s="74">
        <f t="shared" si="3"/>
        <v>245</v>
      </c>
    </row>
    <row r="55" spans="1:13">
      <c r="A55" s="26">
        <v>53</v>
      </c>
      <c r="B55" s="79" t="s">
        <v>144</v>
      </c>
      <c r="C55" s="32">
        <v>7117</v>
      </c>
      <c r="D55" s="32">
        <v>7254</v>
      </c>
      <c r="E55" s="32">
        <v>7358</v>
      </c>
      <c r="F55" s="32"/>
      <c r="G55" s="32"/>
      <c r="H55" s="32"/>
      <c r="I55" s="76">
        <f t="shared" si="0"/>
        <v>3.2362502248617733E-3</v>
      </c>
      <c r="J55" s="76">
        <f t="shared" si="1"/>
        <v>3.386258254882675E-2</v>
      </c>
      <c r="K55" s="73">
        <f t="shared" si="2"/>
        <v>241</v>
      </c>
      <c r="L55" s="77">
        <f t="shared" si="4"/>
        <v>1.677642112297604E-3</v>
      </c>
      <c r="M55" s="74">
        <f t="shared" si="3"/>
        <v>104</v>
      </c>
    </row>
    <row r="56" spans="1:13">
      <c r="A56" s="26">
        <v>54</v>
      </c>
      <c r="B56" s="79" t="s">
        <v>145</v>
      </c>
      <c r="C56" s="32">
        <v>26935</v>
      </c>
      <c r="D56" s="32">
        <v>28324</v>
      </c>
      <c r="E56" s="32">
        <v>28693</v>
      </c>
      <c r="F56" s="32"/>
      <c r="G56" s="32"/>
      <c r="H56" s="32"/>
      <c r="I56" s="76">
        <f t="shared" si="0"/>
        <v>1.2619968429187124E-2</v>
      </c>
      <c r="J56" s="76">
        <f t="shared" si="1"/>
        <v>6.5268238351587154E-2</v>
      </c>
      <c r="K56" s="73">
        <f t="shared" si="2"/>
        <v>1758</v>
      </c>
      <c r="L56" s="77">
        <f t="shared" si="4"/>
        <v>1.2237737898004929E-2</v>
      </c>
      <c r="M56" s="74">
        <f t="shared" si="3"/>
        <v>369</v>
      </c>
    </row>
    <row r="57" spans="1:13">
      <c r="A57" s="26">
        <v>55</v>
      </c>
      <c r="B57" s="79" t="s">
        <v>146</v>
      </c>
      <c r="C57" s="32">
        <v>30655</v>
      </c>
      <c r="D57" s="32">
        <v>32212</v>
      </c>
      <c r="E57" s="32">
        <v>32695</v>
      </c>
      <c r="F57" s="32"/>
      <c r="G57" s="32"/>
      <c r="H57" s="32"/>
      <c r="I57" s="76">
        <f t="shared" si="0"/>
        <v>1.4380157801285088E-2</v>
      </c>
      <c r="J57" s="76">
        <f t="shared" si="1"/>
        <v>6.654705594519654E-2</v>
      </c>
      <c r="K57" s="73">
        <f t="shared" si="2"/>
        <v>2040</v>
      </c>
      <c r="L57" s="77">
        <f t="shared" si="4"/>
        <v>1.4200788004510839E-2</v>
      </c>
      <c r="M57" s="74">
        <f t="shared" si="3"/>
        <v>483</v>
      </c>
    </row>
    <row r="58" spans="1:13">
      <c r="A58" s="26">
        <v>56</v>
      </c>
      <c r="B58" s="79" t="s">
        <v>147</v>
      </c>
      <c r="C58" s="32">
        <v>3660</v>
      </c>
      <c r="D58" s="32">
        <v>3873</v>
      </c>
      <c r="E58" s="32">
        <v>3932</v>
      </c>
      <c r="F58" s="32"/>
      <c r="G58" s="32"/>
      <c r="H58" s="32"/>
      <c r="I58" s="76">
        <f t="shared" si="0"/>
        <v>1.7294014520462752E-3</v>
      </c>
      <c r="J58" s="76">
        <f t="shared" si="1"/>
        <v>7.4316939890710379E-2</v>
      </c>
      <c r="K58" s="73">
        <f t="shared" si="2"/>
        <v>272</v>
      </c>
      <c r="L58" s="77">
        <f t="shared" si="4"/>
        <v>1.8934384006014451E-3</v>
      </c>
      <c r="M58" s="74">
        <f t="shared" si="3"/>
        <v>59</v>
      </c>
    </row>
    <row r="59" spans="1:13">
      <c r="A59" s="26">
        <v>57</v>
      </c>
      <c r="B59" s="79" t="s">
        <v>148</v>
      </c>
      <c r="C59" s="32">
        <v>4655</v>
      </c>
      <c r="D59" s="32">
        <v>4914</v>
      </c>
      <c r="E59" s="32">
        <v>4948</v>
      </c>
      <c r="F59" s="32"/>
      <c r="G59" s="32"/>
      <c r="H59" s="32"/>
      <c r="I59" s="76">
        <f t="shared" si="0"/>
        <v>2.1762661202250687E-3</v>
      </c>
      <c r="J59" s="76">
        <f t="shared" si="1"/>
        <v>6.2943071965628358E-2</v>
      </c>
      <c r="K59" s="73">
        <f t="shared" si="2"/>
        <v>293</v>
      </c>
      <c r="L59" s="77">
        <f t="shared" si="4"/>
        <v>2.0396229830008214E-3</v>
      </c>
      <c r="M59" s="74">
        <f t="shared" si="3"/>
        <v>34</v>
      </c>
    </row>
    <row r="60" spans="1:13">
      <c r="A60" s="26">
        <v>58</v>
      </c>
      <c r="B60" s="79" t="s">
        <v>149</v>
      </c>
      <c r="C60" s="32">
        <v>12821</v>
      </c>
      <c r="D60" s="32">
        <v>13293</v>
      </c>
      <c r="E60" s="32">
        <v>13433</v>
      </c>
      <c r="F60" s="32"/>
      <c r="G60" s="32"/>
      <c r="H60" s="32"/>
      <c r="I60" s="76">
        <f t="shared" si="0"/>
        <v>5.9082018579190267E-3</v>
      </c>
      <c r="J60" s="76">
        <f t="shared" si="1"/>
        <v>4.7734186100928166E-2</v>
      </c>
      <c r="K60" s="73">
        <f t="shared" si="2"/>
        <v>612</v>
      </c>
      <c r="L60" s="77">
        <f t="shared" si="4"/>
        <v>4.2602364013532516E-3</v>
      </c>
      <c r="M60" s="74">
        <f t="shared" si="3"/>
        <v>140</v>
      </c>
    </row>
    <row r="61" spans="1:13">
      <c r="A61" s="26">
        <v>59</v>
      </c>
      <c r="B61" s="79" t="s">
        <v>150</v>
      </c>
      <c r="C61" s="32">
        <v>25897</v>
      </c>
      <c r="D61" s="32">
        <v>27478</v>
      </c>
      <c r="E61" s="32">
        <v>27843</v>
      </c>
      <c r="F61" s="32"/>
      <c r="G61" s="32"/>
      <c r="H61" s="32"/>
      <c r="I61" s="76">
        <f t="shared" si="0"/>
        <v>1.2246115114273764E-2</v>
      </c>
      <c r="J61" s="76">
        <f t="shared" si="1"/>
        <v>7.5143839054716763E-2</v>
      </c>
      <c r="K61" s="73">
        <f t="shared" si="2"/>
        <v>1946</v>
      </c>
      <c r="L61" s="77">
        <f t="shared" si="4"/>
        <v>1.3546437969008869E-2</v>
      </c>
      <c r="M61" s="74">
        <f t="shared" si="3"/>
        <v>365</v>
      </c>
    </row>
    <row r="62" spans="1:13">
      <c r="A62" s="26">
        <v>60</v>
      </c>
      <c r="B62" s="79" t="s">
        <v>151</v>
      </c>
      <c r="C62" s="32">
        <v>12884</v>
      </c>
      <c r="D62" s="32">
        <v>13485</v>
      </c>
      <c r="E62" s="32">
        <v>13650</v>
      </c>
      <c r="F62" s="32"/>
      <c r="G62" s="32"/>
      <c r="H62" s="32"/>
      <c r="I62" s="76">
        <f t="shared" si="0"/>
        <v>6.0036444100792612E-3</v>
      </c>
      <c r="J62" s="76">
        <f t="shared" si="1"/>
        <v>5.9453585842905929E-2</v>
      </c>
      <c r="K62" s="73">
        <f t="shared" si="2"/>
        <v>766</v>
      </c>
      <c r="L62" s="77">
        <f t="shared" si="4"/>
        <v>5.3322566722820109E-3</v>
      </c>
      <c r="M62" s="74">
        <f t="shared" si="3"/>
        <v>165</v>
      </c>
    </row>
    <row r="63" spans="1:13">
      <c r="A63" s="26">
        <v>61</v>
      </c>
      <c r="B63" s="79" t="s">
        <v>152</v>
      </c>
      <c r="C63" s="32">
        <v>18627</v>
      </c>
      <c r="D63" s="32">
        <v>19282</v>
      </c>
      <c r="E63" s="32">
        <v>19540</v>
      </c>
      <c r="F63" s="32"/>
      <c r="G63" s="32"/>
      <c r="H63" s="32"/>
      <c r="I63" s="76">
        <f t="shared" si="0"/>
        <v>8.5942279687141951E-3</v>
      </c>
      <c r="J63" s="76">
        <f t="shared" si="1"/>
        <v>4.9014870886347775E-2</v>
      </c>
      <c r="K63" s="73">
        <f t="shared" si="2"/>
        <v>913</v>
      </c>
      <c r="L63" s="77">
        <f t="shared" si="4"/>
        <v>6.3555487490776453E-3</v>
      </c>
      <c r="M63" s="74">
        <f t="shared" si="3"/>
        <v>258</v>
      </c>
    </row>
    <row r="64" spans="1:13">
      <c r="A64" s="26">
        <v>62</v>
      </c>
      <c r="B64" s="79" t="s">
        <v>153</v>
      </c>
      <c r="C64" s="32">
        <v>2005</v>
      </c>
      <c r="D64" s="32">
        <v>1997</v>
      </c>
      <c r="E64" s="32">
        <v>2013</v>
      </c>
      <c r="F64" s="32"/>
      <c r="G64" s="32"/>
      <c r="H64" s="32"/>
      <c r="I64" s="76">
        <f t="shared" si="0"/>
        <v>8.8537261520069989E-4</v>
      </c>
      <c r="J64" s="76">
        <f t="shared" si="1"/>
        <v>3.9900249376558601E-3</v>
      </c>
      <c r="K64" s="73">
        <f t="shared" si="2"/>
        <v>8</v>
      </c>
      <c r="L64" s="77">
        <f t="shared" si="4"/>
        <v>5.5689364723571916E-5</v>
      </c>
      <c r="M64" s="74">
        <f t="shared" si="3"/>
        <v>16</v>
      </c>
    </row>
    <row r="65" spans="1:13">
      <c r="A65" s="26">
        <v>63</v>
      </c>
      <c r="B65" s="79" t="s">
        <v>154</v>
      </c>
      <c r="C65" s="32">
        <v>35548</v>
      </c>
      <c r="D65" s="32">
        <v>38015</v>
      </c>
      <c r="E65" s="32">
        <v>38296</v>
      </c>
      <c r="F65" s="32"/>
      <c r="G65" s="32"/>
      <c r="H65" s="32"/>
      <c r="I65" s="76">
        <f t="shared" si="0"/>
        <v>1.6843631232849481E-2</v>
      </c>
      <c r="J65" s="76">
        <f t="shared" si="1"/>
        <v>7.7303927084505453E-2</v>
      </c>
      <c r="K65" s="73">
        <f t="shared" si="2"/>
        <v>2748</v>
      </c>
      <c r="L65" s="77">
        <f t="shared" si="4"/>
        <v>1.9129296782546955E-2</v>
      </c>
      <c r="M65" s="74">
        <f t="shared" si="3"/>
        <v>281</v>
      </c>
    </row>
    <row r="66" spans="1:13">
      <c r="A66" s="26">
        <v>64</v>
      </c>
      <c r="B66" s="79" t="s">
        <v>155</v>
      </c>
      <c r="C66" s="32">
        <v>11581</v>
      </c>
      <c r="D66" s="32">
        <v>12202</v>
      </c>
      <c r="E66" s="32">
        <v>12344</v>
      </c>
      <c r="F66" s="32"/>
      <c r="G66" s="32"/>
      <c r="H66" s="32"/>
      <c r="I66" s="76">
        <f t="shared" si="0"/>
        <v>5.4292297874006159E-3</v>
      </c>
      <c r="J66" s="76">
        <f t="shared" si="1"/>
        <v>6.5883775148950871E-2</v>
      </c>
      <c r="K66" s="73">
        <f t="shared" si="2"/>
        <v>763</v>
      </c>
      <c r="L66" s="77">
        <f t="shared" si="4"/>
        <v>5.3113731605106719E-3</v>
      </c>
      <c r="M66" s="74">
        <f t="shared" si="3"/>
        <v>142</v>
      </c>
    </row>
    <row r="67" spans="1:13">
      <c r="A67" s="26">
        <v>65</v>
      </c>
      <c r="B67" s="79" t="s">
        <v>156</v>
      </c>
      <c r="C67" s="32">
        <v>15967</v>
      </c>
      <c r="D67" s="32">
        <v>17337</v>
      </c>
      <c r="E67" s="32">
        <v>17620</v>
      </c>
      <c r="F67" s="32"/>
      <c r="G67" s="32"/>
      <c r="H67" s="32"/>
      <c r="I67" s="76">
        <f t="shared" ref="I67:I84" si="5">E67/$E$84</f>
        <v>7.7497593044393099E-3</v>
      </c>
      <c r="J67" s="76">
        <f t="shared" ref="J67:J84" si="6">(E67-C67)/C67</f>
        <v>0.10352602242124381</v>
      </c>
      <c r="K67" s="73">
        <f t="shared" ref="K67:K84" si="7">E67-C67</f>
        <v>1653</v>
      </c>
      <c r="L67" s="77">
        <f t="shared" si="4"/>
        <v>1.1506814986008047E-2</v>
      </c>
      <c r="M67" s="74">
        <f t="shared" ref="M67:M84" si="8">E67-D67</f>
        <v>283</v>
      </c>
    </row>
    <row r="68" spans="1:13">
      <c r="A68" s="26">
        <v>66</v>
      </c>
      <c r="B68" s="79" t="s">
        <v>157</v>
      </c>
      <c r="C68" s="32">
        <v>10339</v>
      </c>
      <c r="D68" s="32">
        <v>10862</v>
      </c>
      <c r="E68" s="32">
        <v>11007</v>
      </c>
      <c r="F68" s="32"/>
      <c r="G68" s="32"/>
      <c r="H68" s="32"/>
      <c r="I68" s="76">
        <f t="shared" si="5"/>
        <v>4.8411805144133648E-3</v>
      </c>
      <c r="J68" s="76">
        <f t="shared" si="6"/>
        <v>6.4609730147983366E-2</v>
      </c>
      <c r="K68" s="73">
        <f t="shared" si="7"/>
        <v>668</v>
      </c>
      <c r="L68" s="77">
        <f t="shared" ref="L68:L84" si="9">K68/$K$84</f>
        <v>4.650061954418255E-3</v>
      </c>
      <c r="M68" s="74">
        <f t="shared" si="8"/>
        <v>145</v>
      </c>
    </row>
    <row r="69" spans="1:13">
      <c r="A69" s="26">
        <v>67</v>
      </c>
      <c r="B69" s="79" t="s">
        <v>158</v>
      </c>
      <c r="C69" s="32">
        <v>10280</v>
      </c>
      <c r="D69" s="32">
        <v>10618</v>
      </c>
      <c r="E69" s="32">
        <v>10760</v>
      </c>
      <c r="F69" s="32"/>
      <c r="G69" s="32"/>
      <c r="H69" s="32"/>
      <c r="I69" s="76">
        <f t="shared" si="5"/>
        <v>4.732543139373835E-3</v>
      </c>
      <c r="J69" s="76">
        <f t="shared" si="6"/>
        <v>4.6692607003891051E-2</v>
      </c>
      <c r="K69" s="73">
        <f t="shared" si="7"/>
        <v>480</v>
      </c>
      <c r="L69" s="77">
        <f t="shared" si="9"/>
        <v>3.3413618834143149E-3</v>
      </c>
      <c r="M69" s="74">
        <f t="shared" si="8"/>
        <v>142</v>
      </c>
    </row>
    <row r="70" spans="1:13">
      <c r="A70" s="26">
        <v>68</v>
      </c>
      <c r="B70" s="79" t="s">
        <v>159</v>
      </c>
      <c r="C70" s="32">
        <v>11383</v>
      </c>
      <c r="D70" s="32">
        <v>12225</v>
      </c>
      <c r="E70" s="32">
        <v>12355</v>
      </c>
      <c r="F70" s="32"/>
      <c r="G70" s="32"/>
      <c r="H70" s="32"/>
      <c r="I70" s="76">
        <f t="shared" si="5"/>
        <v>5.4340678891230234E-3</v>
      </c>
      <c r="J70" s="76">
        <f t="shared" si="6"/>
        <v>8.5390494597206365E-2</v>
      </c>
      <c r="K70" s="73">
        <f t="shared" si="7"/>
        <v>972</v>
      </c>
      <c r="L70" s="77">
        <f t="shared" si="9"/>
        <v>6.7662578139139878E-3</v>
      </c>
      <c r="M70" s="74">
        <f t="shared" si="8"/>
        <v>130</v>
      </c>
    </row>
    <row r="71" spans="1:13">
      <c r="A71" s="26">
        <v>69</v>
      </c>
      <c r="B71" s="79" t="s">
        <v>160</v>
      </c>
      <c r="C71" s="32">
        <v>1580</v>
      </c>
      <c r="D71" s="32">
        <v>1668</v>
      </c>
      <c r="E71" s="32">
        <v>1690</v>
      </c>
      <c r="F71" s="32"/>
      <c r="G71" s="32"/>
      <c r="H71" s="32"/>
      <c r="I71" s="76">
        <f t="shared" si="5"/>
        <v>7.4330835553362287E-4</v>
      </c>
      <c r="J71" s="76">
        <f t="shared" si="6"/>
        <v>6.9620253164556958E-2</v>
      </c>
      <c r="K71" s="73">
        <f t="shared" si="7"/>
        <v>110</v>
      </c>
      <c r="L71" s="77">
        <f t="shared" si="9"/>
        <v>7.6572876494911384E-4</v>
      </c>
      <c r="M71" s="74">
        <f t="shared" si="8"/>
        <v>22</v>
      </c>
    </row>
    <row r="72" spans="1:13">
      <c r="A72" s="26">
        <v>70</v>
      </c>
      <c r="B72" s="79" t="s">
        <v>161</v>
      </c>
      <c r="C72" s="32">
        <v>6794</v>
      </c>
      <c r="D72" s="32">
        <v>7171</v>
      </c>
      <c r="E72" s="32">
        <v>7290</v>
      </c>
      <c r="F72" s="32"/>
      <c r="G72" s="32"/>
      <c r="H72" s="32"/>
      <c r="I72" s="76">
        <f t="shared" si="5"/>
        <v>3.2063419596687045E-3</v>
      </c>
      <c r="J72" s="76">
        <f t="shared" si="6"/>
        <v>7.3005593170444513E-2</v>
      </c>
      <c r="K72" s="73">
        <f t="shared" si="7"/>
        <v>496</v>
      </c>
      <c r="L72" s="77">
        <f t="shared" si="9"/>
        <v>3.4527406128614588E-3</v>
      </c>
      <c r="M72" s="74">
        <f t="shared" si="8"/>
        <v>119</v>
      </c>
    </row>
    <row r="73" spans="1:13">
      <c r="A73" s="26">
        <v>71</v>
      </c>
      <c r="B73" s="79" t="s">
        <v>162</v>
      </c>
      <c r="C73" s="32">
        <v>5381</v>
      </c>
      <c r="D73" s="32">
        <v>5650</v>
      </c>
      <c r="E73" s="32">
        <v>5730</v>
      </c>
      <c r="F73" s="32"/>
      <c r="G73" s="32"/>
      <c r="H73" s="32"/>
      <c r="I73" s="76">
        <f t="shared" si="5"/>
        <v>2.5202111699453604E-3</v>
      </c>
      <c r="J73" s="76">
        <f t="shared" si="6"/>
        <v>6.4857833116521088E-2</v>
      </c>
      <c r="K73" s="73">
        <f t="shared" si="7"/>
        <v>349</v>
      </c>
      <c r="L73" s="77">
        <f t="shared" si="9"/>
        <v>2.4294485360658248E-3</v>
      </c>
      <c r="M73" s="74">
        <f t="shared" si="8"/>
        <v>80</v>
      </c>
    </row>
    <row r="74" spans="1:13">
      <c r="A74" s="26">
        <v>72</v>
      </c>
      <c r="B74" s="79" t="s">
        <v>163</v>
      </c>
      <c r="C74" s="32">
        <v>6713</v>
      </c>
      <c r="D74" s="32">
        <v>7229</v>
      </c>
      <c r="E74" s="32">
        <v>7356</v>
      </c>
      <c r="F74" s="32"/>
      <c r="G74" s="32"/>
      <c r="H74" s="32"/>
      <c r="I74" s="76">
        <f t="shared" si="5"/>
        <v>3.2353705700031536E-3</v>
      </c>
      <c r="J74" s="76">
        <f t="shared" si="6"/>
        <v>9.5784299121108293E-2</v>
      </c>
      <c r="K74" s="73">
        <f t="shared" si="7"/>
        <v>643</v>
      </c>
      <c r="L74" s="77">
        <f t="shared" si="9"/>
        <v>4.4760326896570932E-3</v>
      </c>
      <c r="M74" s="74">
        <f t="shared" si="8"/>
        <v>127</v>
      </c>
    </row>
    <row r="75" spans="1:13">
      <c r="A75" s="26">
        <v>73</v>
      </c>
      <c r="B75" s="79" t="s">
        <v>164</v>
      </c>
      <c r="C75" s="32">
        <v>5354</v>
      </c>
      <c r="D75" s="32">
        <v>5648</v>
      </c>
      <c r="E75" s="32">
        <v>5739</v>
      </c>
      <c r="F75" s="32"/>
      <c r="G75" s="32"/>
      <c r="H75" s="32"/>
      <c r="I75" s="76">
        <f t="shared" si="5"/>
        <v>2.5241696168091486E-3</v>
      </c>
      <c r="J75" s="76">
        <f t="shared" si="6"/>
        <v>7.1908853193873745E-2</v>
      </c>
      <c r="K75" s="73">
        <f t="shared" si="7"/>
        <v>385</v>
      </c>
      <c r="L75" s="77">
        <f t="shared" si="9"/>
        <v>2.6800506773218984E-3</v>
      </c>
      <c r="M75" s="74">
        <f t="shared" si="8"/>
        <v>91</v>
      </c>
    </row>
    <row r="76" spans="1:13">
      <c r="A76" s="26">
        <v>74</v>
      </c>
      <c r="B76" s="79" t="s">
        <v>165</v>
      </c>
      <c r="C76" s="32">
        <v>4150</v>
      </c>
      <c r="D76" s="32">
        <v>4248</v>
      </c>
      <c r="E76" s="32">
        <v>4368</v>
      </c>
      <c r="F76" s="32"/>
      <c r="G76" s="32"/>
      <c r="H76" s="32"/>
      <c r="I76" s="76">
        <f t="shared" si="5"/>
        <v>1.9211662112253636E-3</v>
      </c>
      <c r="J76" s="76">
        <f t="shared" si="6"/>
        <v>5.2530120481927713E-2</v>
      </c>
      <c r="K76" s="73">
        <f t="shared" si="7"/>
        <v>218</v>
      </c>
      <c r="L76" s="77">
        <f t="shared" si="9"/>
        <v>1.5175351887173347E-3</v>
      </c>
      <c r="M76" s="74">
        <f t="shared" si="8"/>
        <v>120</v>
      </c>
    </row>
    <row r="77" spans="1:13">
      <c r="A77" s="26">
        <v>75</v>
      </c>
      <c r="B77" s="79" t="s">
        <v>166</v>
      </c>
      <c r="C77" s="32">
        <v>2147</v>
      </c>
      <c r="D77" s="32">
        <v>2184</v>
      </c>
      <c r="E77" s="32">
        <v>2208</v>
      </c>
      <c r="F77" s="32"/>
      <c r="G77" s="32"/>
      <c r="H77" s="32"/>
      <c r="I77" s="76">
        <f t="shared" si="5"/>
        <v>9.711389639161179E-4</v>
      </c>
      <c r="J77" s="76">
        <f t="shared" si="6"/>
        <v>2.841173730787145E-2</v>
      </c>
      <c r="K77" s="73">
        <f t="shared" si="7"/>
        <v>61</v>
      </c>
      <c r="L77" s="77">
        <f t="shared" si="9"/>
        <v>4.2463140601723586E-4</v>
      </c>
      <c r="M77" s="74">
        <f t="shared" si="8"/>
        <v>24</v>
      </c>
    </row>
    <row r="78" spans="1:13">
      <c r="A78" s="26">
        <v>76</v>
      </c>
      <c r="B78" s="79" t="s">
        <v>167</v>
      </c>
      <c r="C78" s="32">
        <v>4141</v>
      </c>
      <c r="D78" s="32">
        <v>4417</v>
      </c>
      <c r="E78" s="32">
        <v>4459</v>
      </c>
      <c r="F78" s="32"/>
      <c r="G78" s="32"/>
      <c r="H78" s="32"/>
      <c r="I78" s="76">
        <f t="shared" si="5"/>
        <v>1.9611905072925589E-3</v>
      </c>
      <c r="J78" s="76">
        <f t="shared" si="6"/>
        <v>7.6793045158174353E-2</v>
      </c>
      <c r="K78" s="73">
        <f t="shared" si="7"/>
        <v>318</v>
      </c>
      <c r="L78" s="77">
        <f t="shared" si="9"/>
        <v>2.2136522477619837E-3</v>
      </c>
      <c r="M78" s="74">
        <f t="shared" si="8"/>
        <v>42</v>
      </c>
    </row>
    <row r="79" spans="1:13">
      <c r="A79" s="26">
        <v>77</v>
      </c>
      <c r="B79" s="79" t="s">
        <v>168</v>
      </c>
      <c r="C79" s="32">
        <v>7390</v>
      </c>
      <c r="D79" s="32">
        <v>7812</v>
      </c>
      <c r="E79" s="32">
        <v>7896</v>
      </c>
      <c r="F79" s="32"/>
      <c r="G79" s="32"/>
      <c r="H79" s="32"/>
      <c r="I79" s="76">
        <f t="shared" si="5"/>
        <v>3.4728773818304649E-3</v>
      </c>
      <c r="J79" s="76">
        <f t="shared" si="6"/>
        <v>6.8470906630581863E-2</v>
      </c>
      <c r="K79" s="73">
        <f t="shared" si="7"/>
        <v>506</v>
      </c>
      <c r="L79" s="77">
        <f t="shared" si="9"/>
        <v>3.5223523187659237E-3</v>
      </c>
      <c r="M79" s="74">
        <f t="shared" si="8"/>
        <v>84</v>
      </c>
    </row>
    <row r="80" spans="1:13">
      <c r="A80" s="26">
        <v>78</v>
      </c>
      <c r="B80" s="79" t="s">
        <v>169</v>
      </c>
      <c r="C80" s="32">
        <v>4812</v>
      </c>
      <c r="D80" s="32">
        <v>4950</v>
      </c>
      <c r="E80" s="32">
        <v>4999</v>
      </c>
      <c r="F80" s="32"/>
      <c r="G80" s="32"/>
      <c r="H80" s="32"/>
      <c r="I80" s="76">
        <f t="shared" si="5"/>
        <v>2.1986973191198702E-3</v>
      </c>
      <c r="J80" s="76">
        <f t="shared" si="6"/>
        <v>3.8861180382377389E-2</v>
      </c>
      <c r="K80" s="73">
        <f t="shared" si="7"/>
        <v>187</v>
      </c>
      <c r="L80" s="77">
        <f t="shared" si="9"/>
        <v>1.3017389004134935E-3</v>
      </c>
      <c r="M80" s="74">
        <f t="shared" si="8"/>
        <v>49</v>
      </c>
    </row>
    <row r="81" spans="1:13">
      <c r="A81" s="26">
        <v>79</v>
      </c>
      <c r="B81" s="79" t="s">
        <v>170</v>
      </c>
      <c r="C81" s="32">
        <v>4307</v>
      </c>
      <c r="D81" s="32">
        <v>4393</v>
      </c>
      <c r="E81" s="32">
        <v>4479</v>
      </c>
      <c r="F81" s="32"/>
      <c r="G81" s="32"/>
      <c r="H81" s="32"/>
      <c r="I81" s="76">
        <f t="shared" si="5"/>
        <v>1.9699870558787555E-3</v>
      </c>
      <c r="J81" s="76">
        <f t="shared" si="6"/>
        <v>3.9934989551892265E-2</v>
      </c>
      <c r="K81" s="73">
        <f t="shared" si="7"/>
        <v>172</v>
      </c>
      <c r="L81" s="77">
        <f t="shared" si="9"/>
        <v>1.1973213415567962E-3</v>
      </c>
      <c r="M81" s="74">
        <f t="shared" si="8"/>
        <v>86</v>
      </c>
    </row>
    <row r="82" spans="1:13">
      <c r="A82" s="26">
        <v>80</v>
      </c>
      <c r="B82" s="79" t="s">
        <v>171</v>
      </c>
      <c r="C82" s="32">
        <v>11833</v>
      </c>
      <c r="D82" s="32">
        <v>12601</v>
      </c>
      <c r="E82" s="32">
        <v>12712</v>
      </c>
      <c r="F82" s="32"/>
      <c r="G82" s="32"/>
      <c r="H82" s="32"/>
      <c r="I82" s="76">
        <f t="shared" si="5"/>
        <v>5.5910862813866348E-3</v>
      </c>
      <c r="J82" s="76">
        <f t="shared" si="6"/>
        <v>7.4283782641764551E-2</v>
      </c>
      <c r="K82" s="73">
        <f t="shared" si="7"/>
        <v>879</v>
      </c>
      <c r="L82" s="77">
        <f t="shared" si="9"/>
        <v>6.1188689490024647E-3</v>
      </c>
      <c r="M82" s="74">
        <f t="shared" si="8"/>
        <v>111</v>
      </c>
    </row>
    <row r="83" spans="1:13">
      <c r="A83" s="26">
        <v>81</v>
      </c>
      <c r="B83" s="79" t="s">
        <v>172</v>
      </c>
      <c r="C83" s="32">
        <v>9680</v>
      </c>
      <c r="D83" s="32">
        <v>9938</v>
      </c>
      <c r="E83" s="32">
        <v>10103</v>
      </c>
      <c r="F83" s="32"/>
      <c r="G83" s="32"/>
      <c r="H83" s="32"/>
      <c r="I83" s="76">
        <f t="shared" si="5"/>
        <v>4.4435765183172731E-3</v>
      </c>
      <c r="J83" s="76">
        <f t="shared" si="6"/>
        <v>4.3698347107438015E-2</v>
      </c>
      <c r="K83" s="73">
        <f t="shared" si="7"/>
        <v>423</v>
      </c>
      <c r="L83" s="77">
        <f t="shared" si="9"/>
        <v>2.944575159758865E-3</v>
      </c>
      <c r="M83" s="74">
        <f t="shared" si="8"/>
        <v>165</v>
      </c>
    </row>
    <row r="84" spans="1:13" s="85" customFormat="1">
      <c r="A84" s="160" t="s">
        <v>173</v>
      </c>
      <c r="B84" s="160"/>
      <c r="C84" s="39">
        <v>2129965</v>
      </c>
      <c r="D84" s="39">
        <v>2245556</v>
      </c>
      <c r="E84" s="39">
        <v>2273619</v>
      </c>
      <c r="F84" s="39"/>
      <c r="G84" s="39"/>
      <c r="H84" s="39"/>
      <c r="I84" s="76">
        <f t="shared" si="5"/>
        <v>1</v>
      </c>
      <c r="J84" s="76">
        <f t="shared" si="6"/>
        <v>6.744430072794623E-2</v>
      </c>
      <c r="K84" s="73">
        <f t="shared" si="7"/>
        <v>143654</v>
      </c>
      <c r="L84" s="77">
        <f t="shared" si="9"/>
        <v>1</v>
      </c>
      <c r="M84" s="73">
        <f t="shared" si="8"/>
        <v>28063</v>
      </c>
    </row>
    <row r="85" spans="1:13">
      <c r="C85" s="108"/>
      <c r="D85" s="106"/>
      <c r="E85" s="107"/>
      <c r="F85" s="116"/>
      <c r="G85" s="116"/>
      <c r="H85" s="116"/>
      <c r="L85" s="9"/>
    </row>
    <row r="86" spans="1:13">
      <c r="C86" s="108"/>
      <c r="D86" s="106"/>
      <c r="E86" s="107"/>
      <c r="F86" s="116"/>
      <c r="G86" s="116"/>
      <c r="H86" s="116"/>
    </row>
    <row r="87" spans="1:13">
      <c r="C87" s="116"/>
      <c r="E87" s="116"/>
      <c r="F87" s="116"/>
      <c r="G87" s="116"/>
      <c r="H87" s="19"/>
    </row>
    <row r="88" spans="1:13">
      <c r="C88" s="116"/>
      <c r="D88" s="116"/>
      <c r="E88" s="116"/>
      <c r="F88" s="19"/>
      <c r="G88" s="19"/>
    </row>
    <row r="93" spans="1:13">
      <c r="C93" s="116"/>
      <c r="E93" s="116"/>
      <c r="F93" s="116"/>
    </row>
    <row r="94" spans="1:13">
      <c r="F94" s="19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88"/>
  <sheetViews>
    <sheetView zoomScale="50" zoomScaleNormal="50" workbookViewId="0">
      <pane ySplit="2" topLeftCell="A3" activePane="bottomLeft" state="frozen"/>
      <selection activeCell="W1" sqref="W1"/>
      <selection pane="bottomLeft" activeCell="V8" sqref="V8"/>
    </sheetView>
  </sheetViews>
  <sheetFormatPr defaultColWidth="9.109375" defaultRowHeight="14.4"/>
  <cols>
    <col min="1" max="1" width="11.88671875" style="3" customWidth="1"/>
    <col min="2" max="2" width="16.44140625" style="3" bestFit="1" customWidth="1"/>
    <col min="3" max="8" width="12" style="3" customWidth="1"/>
    <col min="9" max="9" width="18.109375" style="3" customWidth="1"/>
    <col min="10" max="10" width="30.44140625" style="3" customWidth="1"/>
    <col min="11" max="11" width="27.44140625" style="3" customWidth="1"/>
    <col min="12" max="12" width="22.33203125" style="3" customWidth="1"/>
    <col min="13" max="13" width="25.109375" style="3" customWidth="1"/>
    <col min="14" max="16384" width="9.109375" style="3"/>
  </cols>
  <sheetData>
    <row r="1" spans="1:13" ht="15" thickBot="1">
      <c r="C1" s="156" t="s">
        <v>274</v>
      </c>
      <c r="D1" s="156"/>
      <c r="E1" s="157"/>
      <c r="F1" s="158" t="s">
        <v>273</v>
      </c>
      <c r="G1" s="156"/>
      <c r="H1" s="157"/>
    </row>
    <row r="2" spans="1:13" ht="43.2">
      <c r="A2" s="69" t="s">
        <v>91</v>
      </c>
      <c r="B2" s="69" t="s">
        <v>174</v>
      </c>
      <c r="C2" s="69">
        <v>43678</v>
      </c>
      <c r="D2" s="69">
        <v>44013</v>
      </c>
      <c r="E2" s="69">
        <v>44044</v>
      </c>
      <c r="F2" s="69">
        <v>43678</v>
      </c>
      <c r="G2" s="69">
        <v>44013</v>
      </c>
      <c r="H2" s="69">
        <v>44044</v>
      </c>
      <c r="I2" s="68" t="s">
        <v>295</v>
      </c>
      <c r="J2" s="68" t="s">
        <v>310</v>
      </c>
      <c r="K2" s="68" t="s">
        <v>311</v>
      </c>
      <c r="L2" s="68" t="s">
        <v>306</v>
      </c>
      <c r="M2" s="27" t="s">
        <v>312</v>
      </c>
    </row>
    <row r="3" spans="1:13">
      <c r="A3" s="26">
        <v>1</v>
      </c>
      <c r="B3" s="79" t="s">
        <v>92</v>
      </c>
      <c r="C3" s="33">
        <v>14487</v>
      </c>
      <c r="D3" s="33">
        <v>12985</v>
      </c>
      <c r="E3" s="33">
        <v>12854</v>
      </c>
      <c r="F3" s="33"/>
      <c r="G3" s="33"/>
      <c r="H3" s="33"/>
      <c r="I3" s="76">
        <f>E3/$E$84</f>
        <v>2.2241717322203824E-2</v>
      </c>
      <c r="J3" s="76">
        <f t="shared" ref="J3:J66" si="0">(E3-C3)/C3</f>
        <v>-0.11272175053496238</v>
      </c>
      <c r="K3" s="73">
        <f t="shared" ref="K3:K66" si="1">E3-C3</f>
        <v>-1633</v>
      </c>
      <c r="L3" s="77">
        <f>K3/$K$84</f>
        <v>2.1650072255293196E-2</v>
      </c>
      <c r="M3" s="74">
        <f t="shared" ref="M3:M66" si="2">E3-D3</f>
        <v>-131</v>
      </c>
    </row>
    <row r="4" spans="1:13">
      <c r="A4" s="26">
        <v>2</v>
      </c>
      <c r="B4" s="79" t="s">
        <v>93</v>
      </c>
      <c r="C4" s="33">
        <v>4451</v>
      </c>
      <c r="D4" s="33">
        <v>3609</v>
      </c>
      <c r="E4" s="33">
        <v>3603</v>
      </c>
      <c r="F4" s="33"/>
      <c r="G4" s="33"/>
      <c r="H4" s="33"/>
      <c r="I4" s="76">
        <f t="shared" ref="I4:I67" si="3">E4/$E$84</f>
        <v>6.2343945473704978E-3</v>
      </c>
      <c r="J4" s="76">
        <f t="shared" si="0"/>
        <v>-0.19051898449786564</v>
      </c>
      <c r="K4" s="73">
        <f t="shared" si="1"/>
        <v>-848</v>
      </c>
      <c r="L4" s="77">
        <f t="shared" ref="L4:L67" si="4">K4/$K$84</f>
        <v>1.1242658464475586E-2</v>
      </c>
      <c r="M4" s="74">
        <f t="shared" si="2"/>
        <v>-6</v>
      </c>
    </row>
    <row r="5" spans="1:13">
      <c r="A5" s="26">
        <v>3</v>
      </c>
      <c r="B5" s="79" t="s">
        <v>94</v>
      </c>
      <c r="C5" s="33">
        <v>18585</v>
      </c>
      <c r="D5" s="33">
        <v>16818</v>
      </c>
      <c r="E5" s="33">
        <v>17079</v>
      </c>
      <c r="F5" s="33"/>
      <c r="G5" s="33"/>
      <c r="H5" s="33"/>
      <c r="I5" s="76">
        <f t="shared" si="3"/>
        <v>2.9552379815304116E-2</v>
      </c>
      <c r="J5" s="76">
        <f t="shared" si="0"/>
        <v>-8.103309120258273E-2</v>
      </c>
      <c r="K5" s="73">
        <f t="shared" si="1"/>
        <v>-1506</v>
      </c>
      <c r="L5" s="77">
        <f t="shared" si="4"/>
        <v>1.9966325056014426E-2</v>
      </c>
      <c r="M5" s="74">
        <f t="shared" si="2"/>
        <v>261</v>
      </c>
    </row>
    <row r="6" spans="1:13">
      <c r="A6" s="26">
        <v>4</v>
      </c>
      <c r="B6" s="79" t="s">
        <v>95</v>
      </c>
      <c r="C6" s="33">
        <v>3502</v>
      </c>
      <c r="D6" s="33">
        <v>3107</v>
      </c>
      <c r="E6" s="33">
        <v>3073</v>
      </c>
      <c r="F6" s="33"/>
      <c r="G6" s="33"/>
      <c r="H6" s="33"/>
      <c r="I6" s="76">
        <f t="shared" si="3"/>
        <v>5.3173173588869109E-3</v>
      </c>
      <c r="J6" s="76">
        <f t="shared" si="0"/>
        <v>-0.12250142775556824</v>
      </c>
      <c r="K6" s="73">
        <f t="shared" si="1"/>
        <v>-429</v>
      </c>
      <c r="L6" s="77">
        <f t="shared" si="4"/>
        <v>5.6876184920519176E-3</v>
      </c>
      <c r="M6" s="74">
        <f t="shared" si="2"/>
        <v>-34</v>
      </c>
    </row>
    <row r="7" spans="1:13">
      <c r="A7" s="26">
        <v>5</v>
      </c>
      <c r="B7" s="79" t="s">
        <v>96</v>
      </c>
      <c r="C7" s="33">
        <v>4835</v>
      </c>
      <c r="D7" s="33">
        <v>4274</v>
      </c>
      <c r="E7" s="33">
        <v>4254</v>
      </c>
      <c r="F7" s="33"/>
      <c r="G7" s="33"/>
      <c r="H7" s="33"/>
      <c r="I7" s="76">
        <f t="shared" si="3"/>
        <v>7.3608421883192051E-3</v>
      </c>
      <c r="J7" s="76">
        <f t="shared" si="0"/>
        <v>-0.12016546018614271</v>
      </c>
      <c r="K7" s="73">
        <f t="shared" si="1"/>
        <v>-581</v>
      </c>
      <c r="L7" s="77">
        <f t="shared" si="4"/>
        <v>7.7028119904013152E-3</v>
      </c>
      <c r="M7" s="74">
        <f t="shared" si="2"/>
        <v>-20</v>
      </c>
    </row>
    <row r="8" spans="1:13">
      <c r="A8" s="26">
        <v>6</v>
      </c>
      <c r="B8" s="79" t="s">
        <v>97</v>
      </c>
      <c r="C8" s="33">
        <v>14392</v>
      </c>
      <c r="D8" s="33">
        <v>13050</v>
      </c>
      <c r="E8" s="33">
        <v>13001</v>
      </c>
      <c r="F8" s="33"/>
      <c r="G8" s="33"/>
      <c r="H8" s="33"/>
      <c r="I8" s="76">
        <f t="shared" si="3"/>
        <v>2.2496076466934176E-2</v>
      </c>
      <c r="J8" s="76">
        <f t="shared" si="0"/>
        <v>-9.6650917176209009E-2</v>
      </c>
      <c r="K8" s="73">
        <f t="shared" si="1"/>
        <v>-1391</v>
      </c>
      <c r="L8" s="77">
        <f t="shared" si="4"/>
        <v>1.8441672080289552E-2</v>
      </c>
      <c r="M8" s="74">
        <f t="shared" si="2"/>
        <v>-49</v>
      </c>
    </row>
    <row r="9" spans="1:13">
      <c r="A9" s="26">
        <v>7</v>
      </c>
      <c r="B9" s="79" t="s">
        <v>98</v>
      </c>
      <c r="C9" s="33">
        <v>32527</v>
      </c>
      <c r="D9" s="33">
        <v>30407</v>
      </c>
      <c r="E9" s="33">
        <v>30203</v>
      </c>
      <c r="F9" s="33"/>
      <c r="G9" s="33"/>
      <c r="H9" s="33"/>
      <c r="I9" s="76">
        <f t="shared" si="3"/>
        <v>5.2261287403339199E-2</v>
      </c>
      <c r="J9" s="76">
        <f t="shared" si="0"/>
        <v>-7.1448335229194207E-2</v>
      </c>
      <c r="K9" s="73">
        <f t="shared" si="1"/>
        <v>-2324</v>
      </c>
      <c r="L9" s="77">
        <f t="shared" si="4"/>
        <v>3.0811247961605261E-2</v>
      </c>
      <c r="M9" s="74">
        <f t="shared" si="2"/>
        <v>-204</v>
      </c>
    </row>
    <row r="10" spans="1:13">
      <c r="A10" s="26">
        <v>8</v>
      </c>
      <c r="B10" s="79" t="s">
        <v>99</v>
      </c>
      <c r="C10" s="33">
        <v>997</v>
      </c>
      <c r="D10" s="33">
        <v>897</v>
      </c>
      <c r="E10" s="33">
        <v>886</v>
      </c>
      <c r="F10" s="33"/>
      <c r="G10" s="33"/>
      <c r="H10" s="33"/>
      <c r="I10" s="76">
        <f t="shared" si="3"/>
        <v>1.5330762056536943E-3</v>
      </c>
      <c r="J10" s="76">
        <f t="shared" si="0"/>
        <v>-0.11133400200601805</v>
      </c>
      <c r="K10" s="73">
        <f t="shared" si="1"/>
        <v>-111</v>
      </c>
      <c r="L10" s="77">
        <f t="shared" si="4"/>
        <v>1.471621567873573E-3</v>
      </c>
      <c r="M10" s="74">
        <f t="shared" si="2"/>
        <v>-11</v>
      </c>
    </row>
    <row r="11" spans="1:13">
      <c r="A11" s="26">
        <v>9</v>
      </c>
      <c r="B11" s="79" t="s">
        <v>100</v>
      </c>
      <c r="C11" s="33">
        <v>17821</v>
      </c>
      <c r="D11" s="33">
        <v>16218</v>
      </c>
      <c r="E11" s="33">
        <v>16127</v>
      </c>
      <c r="F11" s="33"/>
      <c r="G11" s="33"/>
      <c r="H11" s="33"/>
      <c r="I11" s="76">
        <f t="shared" si="3"/>
        <v>2.7905101544669447E-2</v>
      </c>
      <c r="J11" s="76">
        <f t="shared" si="0"/>
        <v>-9.5056394141742884E-2</v>
      </c>
      <c r="K11" s="73">
        <f t="shared" si="1"/>
        <v>-1694</v>
      </c>
      <c r="L11" s="77">
        <f t="shared" si="4"/>
        <v>2.2458801225025523E-2</v>
      </c>
      <c r="M11" s="74">
        <f t="shared" si="2"/>
        <v>-91</v>
      </c>
    </row>
    <row r="12" spans="1:13">
      <c r="A12" s="26">
        <v>10</v>
      </c>
      <c r="B12" s="79" t="s">
        <v>101</v>
      </c>
      <c r="C12" s="33">
        <v>20145</v>
      </c>
      <c r="D12" s="33">
        <v>17888</v>
      </c>
      <c r="E12" s="33">
        <v>17786</v>
      </c>
      <c r="F12" s="33"/>
      <c r="G12" s="33"/>
      <c r="H12" s="33"/>
      <c r="I12" s="76">
        <f t="shared" si="3"/>
        <v>3.0775726178054862E-2</v>
      </c>
      <c r="J12" s="76">
        <f t="shared" si="0"/>
        <v>-0.11710101762223876</v>
      </c>
      <c r="K12" s="73">
        <f t="shared" si="1"/>
        <v>-2359</v>
      </c>
      <c r="L12" s="77">
        <f t="shared" si="4"/>
        <v>3.1275272780304134E-2</v>
      </c>
      <c r="M12" s="74">
        <f t="shared" si="2"/>
        <v>-102</v>
      </c>
    </row>
    <row r="13" spans="1:13">
      <c r="A13" s="26">
        <v>11</v>
      </c>
      <c r="B13" s="79" t="s">
        <v>102</v>
      </c>
      <c r="C13" s="33">
        <v>1937</v>
      </c>
      <c r="D13" s="33">
        <v>1823</v>
      </c>
      <c r="E13" s="33">
        <v>1805</v>
      </c>
      <c r="F13" s="33"/>
      <c r="G13" s="33"/>
      <c r="H13" s="33"/>
      <c r="I13" s="76">
        <f t="shared" si="3"/>
        <v>3.1232534437978764E-3</v>
      </c>
      <c r="J13" s="76">
        <f t="shared" si="0"/>
        <v>-6.8146618482188948E-2</v>
      </c>
      <c r="K13" s="73">
        <f t="shared" si="1"/>
        <v>-132</v>
      </c>
      <c r="L13" s="77">
        <f t="shared" si="4"/>
        <v>1.7500364590928978E-3</v>
      </c>
      <c r="M13" s="74">
        <f t="shared" si="2"/>
        <v>-18</v>
      </c>
    </row>
    <row r="14" spans="1:13">
      <c r="A14" s="26">
        <v>12</v>
      </c>
      <c r="B14" s="79" t="s">
        <v>103</v>
      </c>
      <c r="C14" s="33">
        <v>592</v>
      </c>
      <c r="D14" s="33">
        <v>503</v>
      </c>
      <c r="E14" s="33">
        <v>490</v>
      </c>
      <c r="F14" s="33"/>
      <c r="G14" s="33"/>
      <c r="H14" s="33"/>
      <c r="I14" s="76">
        <f t="shared" si="3"/>
        <v>8.4786381576784447E-4</v>
      </c>
      <c r="J14" s="76">
        <f t="shared" si="0"/>
        <v>-0.17229729729729729</v>
      </c>
      <c r="K14" s="73">
        <f t="shared" si="1"/>
        <v>-102</v>
      </c>
      <c r="L14" s="77">
        <f t="shared" si="4"/>
        <v>1.3523009002081483E-3</v>
      </c>
      <c r="M14" s="74">
        <f t="shared" si="2"/>
        <v>-13</v>
      </c>
    </row>
    <row r="15" spans="1:13">
      <c r="A15" s="26">
        <v>13</v>
      </c>
      <c r="B15" s="79" t="s">
        <v>104</v>
      </c>
      <c r="C15" s="33">
        <v>2646</v>
      </c>
      <c r="D15" s="33">
        <v>2057</v>
      </c>
      <c r="E15" s="33">
        <v>2024</v>
      </c>
      <c r="F15" s="33"/>
      <c r="G15" s="33"/>
      <c r="H15" s="33"/>
      <c r="I15" s="76">
        <f t="shared" si="3"/>
        <v>3.502196659416566E-3</v>
      </c>
      <c r="J15" s="76">
        <f t="shared" si="0"/>
        <v>-0.23507180650037793</v>
      </c>
      <c r="K15" s="73">
        <f t="shared" si="1"/>
        <v>-622</v>
      </c>
      <c r="L15" s="77">
        <f t="shared" si="4"/>
        <v>8.2463839208771397E-3</v>
      </c>
      <c r="M15" s="74">
        <f t="shared" si="2"/>
        <v>-33</v>
      </c>
    </row>
    <row r="16" spans="1:13">
      <c r="A16" s="26">
        <v>14</v>
      </c>
      <c r="B16" s="79" t="s">
        <v>105</v>
      </c>
      <c r="C16" s="33">
        <v>3129</v>
      </c>
      <c r="D16" s="33">
        <v>2778</v>
      </c>
      <c r="E16" s="33">
        <v>2766</v>
      </c>
      <c r="F16" s="33"/>
      <c r="G16" s="33"/>
      <c r="H16" s="33"/>
      <c r="I16" s="76">
        <f t="shared" si="3"/>
        <v>4.7861047232935876E-3</v>
      </c>
      <c r="J16" s="76">
        <f t="shared" si="0"/>
        <v>-0.11601150527325024</v>
      </c>
      <c r="K16" s="73">
        <f t="shared" si="1"/>
        <v>-363</v>
      </c>
      <c r="L16" s="77">
        <f t="shared" si="4"/>
        <v>4.812600262505469E-3</v>
      </c>
      <c r="M16" s="74">
        <f t="shared" si="2"/>
        <v>-12</v>
      </c>
    </row>
    <row r="17" spans="1:13">
      <c r="A17" s="26">
        <v>15</v>
      </c>
      <c r="B17" s="79" t="s">
        <v>106</v>
      </c>
      <c r="C17" s="33">
        <v>6604</v>
      </c>
      <c r="D17" s="33">
        <v>6029</v>
      </c>
      <c r="E17" s="33">
        <v>6016</v>
      </c>
      <c r="F17" s="33"/>
      <c r="G17" s="33"/>
      <c r="H17" s="33"/>
      <c r="I17" s="76">
        <f t="shared" si="3"/>
        <v>1.0409691256447659E-2</v>
      </c>
      <c r="J17" s="76">
        <f t="shared" si="0"/>
        <v>-8.9036947304663841E-2</v>
      </c>
      <c r="K17" s="73">
        <f t="shared" si="1"/>
        <v>-588</v>
      </c>
      <c r="L17" s="77">
        <f t="shared" si="4"/>
        <v>7.7956169541410899E-3</v>
      </c>
      <c r="M17" s="74">
        <f t="shared" si="2"/>
        <v>-13</v>
      </c>
    </row>
    <row r="18" spans="1:13">
      <c r="A18" s="26">
        <v>16</v>
      </c>
      <c r="B18" s="79" t="s">
        <v>107</v>
      </c>
      <c r="C18" s="33">
        <v>16288</v>
      </c>
      <c r="D18" s="33">
        <v>14981</v>
      </c>
      <c r="E18" s="33">
        <v>14969</v>
      </c>
      <c r="F18" s="33"/>
      <c r="G18" s="33"/>
      <c r="H18" s="33"/>
      <c r="I18" s="76">
        <f t="shared" si="3"/>
        <v>2.5901374404548701E-2</v>
      </c>
      <c r="J18" s="76">
        <f t="shared" si="0"/>
        <v>-8.0979862475442047E-2</v>
      </c>
      <c r="K18" s="73">
        <f t="shared" si="1"/>
        <v>-1319</v>
      </c>
      <c r="L18" s="77">
        <f t="shared" si="4"/>
        <v>1.7487106738966154E-2</v>
      </c>
      <c r="M18" s="74">
        <f t="shared" si="2"/>
        <v>-12</v>
      </c>
    </row>
    <row r="19" spans="1:13">
      <c r="A19" s="26">
        <v>17</v>
      </c>
      <c r="B19" s="79" t="s">
        <v>108</v>
      </c>
      <c r="C19" s="33">
        <v>9887</v>
      </c>
      <c r="D19" s="33">
        <v>9194</v>
      </c>
      <c r="E19" s="33">
        <v>9147</v>
      </c>
      <c r="F19" s="33"/>
      <c r="G19" s="33"/>
      <c r="H19" s="33"/>
      <c r="I19" s="76">
        <f t="shared" si="3"/>
        <v>1.5827368005772394E-2</v>
      </c>
      <c r="J19" s="76">
        <f t="shared" si="0"/>
        <v>-7.4845757054718312E-2</v>
      </c>
      <c r="K19" s="73">
        <f t="shared" si="1"/>
        <v>-740</v>
      </c>
      <c r="L19" s="77">
        <f t="shared" si="4"/>
        <v>9.8108104524904875E-3</v>
      </c>
      <c r="M19" s="74">
        <f t="shared" si="2"/>
        <v>-47</v>
      </c>
    </row>
    <row r="20" spans="1:13">
      <c r="A20" s="26">
        <v>18</v>
      </c>
      <c r="B20" s="79" t="s">
        <v>109</v>
      </c>
      <c r="C20" s="33">
        <v>3313</v>
      </c>
      <c r="D20" s="33">
        <v>2873</v>
      </c>
      <c r="E20" s="33">
        <v>2853</v>
      </c>
      <c r="F20" s="33"/>
      <c r="G20" s="33"/>
      <c r="H20" s="33"/>
      <c r="I20" s="76">
        <f t="shared" si="3"/>
        <v>4.936643808950327E-3</v>
      </c>
      <c r="J20" s="76">
        <f t="shared" si="0"/>
        <v>-0.13884696649562331</v>
      </c>
      <c r="K20" s="73">
        <f t="shared" si="1"/>
        <v>-460</v>
      </c>
      <c r="L20" s="77">
        <f t="shared" si="4"/>
        <v>6.0986119028994925E-3</v>
      </c>
      <c r="M20" s="74">
        <f t="shared" si="2"/>
        <v>-20</v>
      </c>
    </row>
    <row r="21" spans="1:13">
      <c r="A21" s="26">
        <v>19</v>
      </c>
      <c r="B21" s="79" t="s">
        <v>110</v>
      </c>
      <c r="C21" s="33">
        <v>6339</v>
      </c>
      <c r="D21" s="33">
        <v>5447</v>
      </c>
      <c r="E21" s="33">
        <v>5402</v>
      </c>
      <c r="F21" s="33"/>
      <c r="G21" s="33"/>
      <c r="H21" s="33"/>
      <c r="I21" s="76">
        <f t="shared" si="3"/>
        <v>9.3472659852610121E-3</v>
      </c>
      <c r="J21" s="76">
        <f t="shared" si="0"/>
        <v>-0.14781511279381607</v>
      </c>
      <c r="K21" s="73">
        <f t="shared" si="1"/>
        <v>-937</v>
      </c>
      <c r="L21" s="77">
        <f t="shared" si="4"/>
        <v>1.2422607289167008E-2</v>
      </c>
      <c r="M21" s="74">
        <f t="shared" si="2"/>
        <v>-45</v>
      </c>
    </row>
    <row r="22" spans="1:13">
      <c r="A22" s="26">
        <v>20</v>
      </c>
      <c r="B22" s="79" t="s">
        <v>111</v>
      </c>
      <c r="C22" s="33">
        <v>14307</v>
      </c>
      <c r="D22" s="33">
        <v>12889</v>
      </c>
      <c r="E22" s="33">
        <v>12787</v>
      </c>
      <c r="F22" s="33"/>
      <c r="G22" s="33"/>
      <c r="H22" s="33"/>
      <c r="I22" s="76">
        <f t="shared" si="3"/>
        <v>2.2125784922904953E-2</v>
      </c>
      <c r="J22" s="76">
        <f t="shared" si="0"/>
        <v>-0.10624169986719788</v>
      </c>
      <c r="K22" s="73">
        <f t="shared" si="1"/>
        <v>-1520</v>
      </c>
      <c r="L22" s="77">
        <f t="shared" si="4"/>
        <v>2.0151934983493974E-2</v>
      </c>
      <c r="M22" s="74">
        <f t="shared" si="2"/>
        <v>-102</v>
      </c>
    </row>
    <row r="23" spans="1:13">
      <c r="A23" s="26">
        <v>21</v>
      </c>
      <c r="B23" s="79" t="s">
        <v>112</v>
      </c>
      <c r="C23" s="33">
        <v>6875</v>
      </c>
      <c r="D23" s="33">
        <v>6201</v>
      </c>
      <c r="E23" s="33">
        <v>6092</v>
      </c>
      <c r="F23" s="33"/>
      <c r="G23" s="33"/>
      <c r="H23" s="33"/>
      <c r="I23" s="76">
        <f t="shared" si="3"/>
        <v>1.054119666460757E-2</v>
      </c>
      <c r="J23" s="76">
        <f t="shared" si="0"/>
        <v>-0.11389090909090908</v>
      </c>
      <c r="K23" s="73">
        <f t="shared" si="1"/>
        <v>-783</v>
      </c>
      <c r="L23" s="77">
        <f t="shared" si="4"/>
        <v>1.0380898086891962E-2</v>
      </c>
      <c r="M23" s="74">
        <f t="shared" si="2"/>
        <v>-109</v>
      </c>
    </row>
    <row r="24" spans="1:13">
      <c r="A24" s="26">
        <v>22</v>
      </c>
      <c r="B24" s="79" t="s">
        <v>113</v>
      </c>
      <c r="C24" s="33">
        <v>7596</v>
      </c>
      <c r="D24" s="33">
        <v>6948</v>
      </c>
      <c r="E24" s="33">
        <v>6887</v>
      </c>
      <c r="F24" s="33"/>
      <c r="G24" s="33"/>
      <c r="H24" s="33"/>
      <c r="I24" s="76">
        <f t="shared" si="3"/>
        <v>1.1916812447332949E-2</v>
      </c>
      <c r="J24" s="76">
        <f t="shared" si="0"/>
        <v>-9.3338599262769884E-2</v>
      </c>
      <c r="K24" s="73">
        <f t="shared" si="1"/>
        <v>-709</v>
      </c>
      <c r="L24" s="77">
        <f t="shared" si="4"/>
        <v>9.3998170416429126E-3</v>
      </c>
      <c r="M24" s="74">
        <f t="shared" si="2"/>
        <v>-61</v>
      </c>
    </row>
    <row r="25" spans="1:13">
      <c r="A25" s="26">
        <v>23</v>
      </c>
      <c r="B25" s="79" t="s">
        <v>114</v>
      </c>
      <c r="C25" s="33">
        <v>4404</v>
      </c>
      <c r="D25" s="33">
        <v>3755</v>
      </c>
      <c r="E25" s="33">
        <v>3701</v>
      </c>
      <c r="F25" s="33"/>
      <c r="G25" s="33"/>
      <c r="H25" s="33"/>
      <c r="I25" s="76">
        <f t="shared" si="3"/>
        <v>6.4039673105240665E-3</v>
      </c>
      <c r="J25" s="76">
        <f t="shared" si="0"/>
        <v>-0.15962761126248864</v>
      </c>
      <c r="K25" s="73">
        <f t="shared" si="1"/>
        <v>-703</v>
      </c>
      <c r="L25" s="77">
        <f t="shared" si="4"/>
        <v>9.3202699298659628E-3</v>
      </c>
      <c r="M25" s="74">
        <f t="shared" si="2"/>
        <v>-54</v>
      </c>
    </row>
    <row r="26" spans="1:13">
      <c r="A26" s="26">
        <v>24</v>
      </c>
      <c r="B26" s="79" t="s">
        <v>115</v>
      </c>
      <c r="C26" s="33">
        <v>3442</v>
      </c>
      <c r="D26" s="33">
        <v>2974</v>
      </c>
      <c r="E26" s="33">
        <v>2949</v>
      </c>
      <c r="F26" s="33"/>
      <c r="G26" s="33"/>
      <c r="H26" s="33"/>
      <c r="I26" s="76">
        <f t="shared" si="3"/>
        <v>5.102755903468109E-3</v>
      </c>
      <c r="J26" s="76">
        <f t="shared" si="0"/>
        <v>-0.14323067983730389</v>
      </c>
      <c r="K26" s="73">
        <f t="shared" si="1"/>
        <v>-493</v>
      </c>
      <c r="L26" s="77">
        <f t="shared" si="4"/>
        <v>6.5361210176727164E-3</v>
      </c>
      <c r="M26" s="74">
        <f t="shared" si="2"/>
        <v>-25</v>
      </c>
    </row>
    <row r="27" spans="1:13">
      <c r="A27" s="26">
        <v>25</v>
      </c>
      <c r="B27" s="79" t="s">
        <v>116</v>
      </c>
      <c r="C27" s="33">
        <v>7274</v>
      </c>
      <c r="D27" s="33">
        <v>5811</v>
      </c>
      <c r="E27" s="33">
        <v>5694</v>
      </c>
      <c r="F27" s="33"/>
      <c r="G27" s="33"/>
      <c r="H27" s="33"/>
      <c r="I27" s="76">
        <f t="shared" si="3"/>
        <v>9.8525236060859316E-3</v>
      </c>
      <c r="J27" s="76">
        <f t="shared" si="0"/>
        <v>-0.21721198790211713</v>
      </c>
      <c r="K27" s="73">
        <f t="shared" si="1"/>
        <v>-1580</v>
      </c>
      <c r="L27" s="77">
        <f t="shared" si="4"/>
        <v>2.0947406101263472E-2</v>
      </c>
      <c r="M27" s="74">
        <f t="shared" si="2"/>
        <v>-117</v>
      </c>
    </row>
    <row r="28" spans="1:13">
      <c r="A28" s="26">
        <v>26</v>
      </c>
      <c r="B28" s="79" t="s">
        <v>117</v>
      </c>
      <c r="C28" s="33">
        <v>6746</v>
      </c>
      <c r="D28" s="33">
        <v>6821</v>
      </c>
      <c r="E28" s="33">
        <v>6776</v>
      </c>
      <c r="F28" s="33"/>
      <c r="G28" s="33"/>
      <c r="H28" s="33"/>
      <c r="I28" s="76">
        <f t="shared" si="3"/>
        <v>1.1724745338046764E-2</v>
      </c>
      <c r="J28" s="76">
        <f t="shared" si="0"/>
        <v>4.447079750963534E-3</v>
      </c>
      <c r="K28" s="73">
        <f t="shared" si="1"/>
        <v>30</v>
      </c>
      <c r="L28" s="77">
        <f t="shared" si="4"/>
        <v>-3.9773555888474949E-4</v>
      </c>
      <c r="M28" s="74">
        <f t="shared" si="2"/>
        <v>-45</v>
      </c>
    </row>
    <row r="29" spans="1:13">
      <c r="A29" s="26">
        <v>27</v>
      </c>
      <c r="B29" s="79" t="s">
        <v>118</v>
      </c>
      <c r="C29" s="33">
        <v>14798</v>
      </c>
      <c r="D29" s="33">
        <v>13388</v>
      </c>
      <c r="E29" s="33">
        <v>13265</v>
      </c>
      <c r="F29" s="33"/>
      <c r="G29" s="33"/>
      <c r="H29" s="33"/>
      <c r="I29" s="76">
        <f t="shared" si="3"/>
        <v>2.2952884726858077E-2</v>
      </c>
      <c r="J29" s="76">
        <f t="shared" si="0"/>
        <v>-0.10359508041627247</v>
      </c>
      <c r="K29" s="73">
        <f t="shared" si="1"/>
        <v>-1533</v>
      </c>
      <c r="L29" s="77">
        <f t="shared" si="4"/>
        <v>2.0324287059010699E-2</v>
      </c>
      <c r="M29" s="74">
        <f t="shared" si="2"/>
        <v>-123</v>
      </c>
    </row>
    <row r="30" spans="1:13">
      <c r="A30" s="26">
        <v>28</v>
      </c>
      <c r="B30" s="79" t="s">
        <v>119</v>
      </c>
      <c r="C30" s="33">
        <v>6729</v>
      </c>
      <c r="D30" s="33">
        <v>5536</v>
      </c>
      <c r="E30" s="33">
        <v>5475</v>
      </c>
      <c r="F30" s="33"/>
      <c r="G30" s="33"/>
      <c r="H30" s="33"/>
      <c r="I30" s="76">
        <f t="shared" si="3"/>
        <v>9.4735803904672424E-3</v>
      </c>
      <c r="J30" s="76">
        <f t="shared" si="0"/>
        <v>-0.18635755684351316</v>
      </c>
      <c r="K30" s="73">
        <f t="shared" si="1"/>
        <v>-1254</v>
      </c>
      <c r="L30" s="77">
        <f t="shared" si="4"/>
        <v>1.6625346361382527E-2</v>
      </c>
      <c r="M30" s="74">
        <f t="shared" si="2"/>
        <v>-61</v>
      </c>
    </row>
    <row r="31" spans="1:13">
      <c r="A31" s="26">
        <v>29</v>
      </c>
      <c r="B31" s="79" t="s">
        <v>120</v>
      </c>
      <c r="C31" s="33">
        <v>1919</v>
      </c>
      <c r="D31" s="33">
        <v>1782</v>
      </c>
      <c r="E31" s="33">
        <v>1763</v>
      </c>
      <c r="F31" s="33"/>
      <c r="G31" s="33"/>
      <c r="H31" s="33"/>
      <c r="I31" s="76">
        <f t="shared" si="3"/>
        <v>3.0505794024463465E-3</v>
      </c>
      <c r="J31" s="76">
        <f t="shared" si="0"/>
        <v>-8.1292339760291821E-2</v>
      </c>
      <c r="K31" s="73">
        <f t="shared" si="1"/>
        <v>-156</v>
      </c>
      <c r="L31" s="77">
        <f t="shared" si="4"/>
        <v>2.0682249062006974E-3</v>
      </c>
      <c r="M31" s="74">
        <f t="shared" si="2"/>
        <v>-19</v>
      </c>
    </row>
    <row r="32" spans="1:13">
      <c r="A32" s="26">
        <v>30</v>
      </c>
      <c r="B32" s="79" t="s">
        <v>121</v>
      </c>
      <c r="C32" s="33">
        <v>922</v>
      </c>
      <c r="D32" s="33">
        <v>875</v>
      </c>
      <c r="E32" s="33">
        <v>856</v>
      </c>
      <c r="F32" s="33"/>
      <c r="G32" s="33"/>
      <c r="H32" s="33"/>
      <c r="I32" s="76">
        <f t="shared" si="3"/>
        <v>1.4811661761168875E-3</v>
      </c>
      <c r="J32" s="76">
        <f t="shared" si="0"/>
        <v>-7.1583514099783085E-2</v>
      </c>
      <c r="K32" s="73">
        <f t="shared" si="1"/>
        <v>-66</v>
      </c>
      <c r="L32" s="77">
        <f t="shared" si="4"/>
        <v>8.7501822954644888E-4</v>
      </c>
      <c r="M32" s="74">
        <f t="shared" si="2"/>
        <v>-19</v>
      </c>
    </row>
    <row r="33" spans="1:13">
      <c r="A33" s="26">
        <v>31</v>
      </c>
      <c r="B33" s="79" t="s">
        <v>122</v>
      </c>
      <c r="C33" s="33">
        <v>13503</v>
      </c>
      <c r="D33" s="33">
        <v>11231</v>
      </c>
      <c r="E33" s="33">
        <v>11059</v>
      </c>
      <c r="F33" s="33"/>
      <c r="G33" s="33"/>
      <c r="H33" s="33"/>
      <c r="I33" s="76">
        <f t="shared" si="3"/>
        <v>1.9135767221584884E-2</v>
      </c>
      <c r="J33" s="76">
        <f t="shared" si="0"/>
        <v>-0.18099681552247648</v>
      </c>
      <c r="K33" s="73">
        <f t="shared" si="1"/>
        <v>-2444</v>
      </c>
      <c r="L33" s="77">
        <f t="shared" si="4"/>
        <v>3.2402190197144257E-2</v>
      </c>
      <c r="M33" s="74">
        <f t="shared" si="2"/>
        <v>-172</v>
      </c>
    </row>
    <row r="34" spans="1:13">
      <c r="A34" s="26">
        <v>32</v>
      </c>
      <c r="B34" s="79" t="s">
        <v>123</v>
      </c>
      <c r="C34" s="33">
        <v>5363</v>
      </c>
      <c r="D34" s="33">
        <v>4807</v>
      </c>
      <c r="E34" s="33">
        <v>4868</v>
      </c>
      <c r="F34" s="33"/>
      <c r="G34" s="33"/>
      <c r="H34" s="33"/>
      <c r="I34" s="76">
        <f t="shared" si="3"/>
        <v>8.4232674595058517E-3</v>
      </c>
      <c r="J34" s="76">
        <f t="shared" si="0"/>
        <v>-9.2299086332276709E-2</v>
      </c>
      <c r="K34" s="73">
        <f t="shared" si="1"/>
        <v>-495</v>
      </c>
      <c r="L34" s="77">
        <f t="shared" si="4"/>
        <v>6.5626367215983663E-3</v>
      </c>
      <c r="M34" s="74">
        <f t="shared" si="2"/>
        <v>61</v>
      </c>
    </row>
    <row r="35" spans="1:13">
      <c r="A35" s="26">
        <v>33</v>
      </c>
      <c r="B35" s="79" t="s">
        <v>124</v>
      </c>
      <c r="C35" s="33">
        <v>25369</v>
      </c>
      <c r="D35" s="33">
        <v>22954</v>
      </c>
      <c r="E35" s="33">
        <v>22793</v>
      </c>
      <c r="F35" s="33"/>
      <c r="G35" s="33"/>
      <c r="H35" s="33"/>
      <c r="I35" s="76">
        <f t="shared" si="3"/>
        <v>3.9439510107747919E-2</v>
      </c>
      <c r="J35" s="76">
        <f t="shared" si="0"/>
        <v>-0.10154125113327289</v>
      </c>
      <c r="K35" s="73">
        <f t="shared" si="1"/>
        <v>-2576</v>
      </c>
      <c r="L35" s="77">
        <f t="shared" si="4"/>
        <v>3.4152226656237156E-2</v>
      </c>
      <c r="M35" s="74">
        <f t="shared" si="2"/>
        <v>-161</v>
      </c>
    </row>
    <row r="36" spans="1:13">
      <c r="A36" s="26">
        <v>34</v>
      </c>
      <c r="B36" s="79" t="s">
        <v>125</v>
      </c>
      <c r="C36" s="33">
        <v>4325</v>
      </c>
      <c r="D36" s="33">
        <v>3870</v>
      </c>
      <c r="E36" s="33">
        <v>3798</v>
      </c>
      <c r="F36" s="33"/>
      <c r="G36" s="33"/>
      <c r="H36" s="33"/>
      <c r="I36" s="76">
        <f t="shared" si="3"/>
        <v>6.5718097393597415E-3</v>
      </c>
      <c r="J36" s="76">
        <f t="shared" si="0"/>
        <v>-0.12184971098265895</v>
      </c>
      <c r="K36" s="73">
        <f t="shared" si="1"/>
        <v>-527</v>
      </c>
      <c r="L36" s="77">
        <f t="shared" si="4"/>
        <v>6.9868879844087661E-3</v>
      </c>
      <c r="M36" s="74">
        <f t="shared" si="2"/>
        <v>-72</v>
      </c>
    </row>
    <row r="37" spans="1:13" ht="15.75" customHeight="1">
      <c r="A37" s="26">
        <v>35</v>
      </c>
      <c r="B37" s="79" t="s">
        <v>126</v>
      </c>
      <c r="C37" s="33">
        <v>25540</v>
      </c>
      <c r="D37" s="33">
        <v>23932</v>
      </c>
      <c r="E37" s="33">
        <v>23784</v>
      </c>
      <c r="F37" s="33"/>
      <c r="G37" s="33"/>
      <c r="H37" s="33"/>
      <c r="I37" s="76">
        <f t="shared" si="3"/>
        <v>4.1154271416780436E-2</v>
      </c>
      <c r="J37" s="76">
        <f t="shared" si="0"/>
        <v>-6.8754894283476906E-2</v>
      </c>
      <c r="K37" s="73">
        <f t="shared" si="1"/>
        <v>-1756</v>
      </c>
      <c r="L37" s="77">
        <f t="shared" si="4"/>
        <v>2.3280788046720669E-2</v>
      </c>
      <c r="M37" s="74">
        <f t="shared" si="2"/>
        <v>-148</v>
      </c>
    </row>
    <row r="38" spans="1:13">
      <c r="A38" s="26">
        <v>36</v>
      </c>
      <c r="B38" s="79" t="s">
        <v>127</v>
      </c>
      <c r="C38" s="33">
        <v>4617</v>
      </c>
      <c r="D38" s="33">
        <v>4267</v>
      </c>
      <c r="E38" s="33">
        <v>4221</v>
      </c>
      <c r="F38" s="33"/>
      <c r="G38" s="33"/>
      <c r="H38" s="33"/>
      <c r="I38" s="76">
        <f t="shared" si="3"/>
        <v>7.3037411558287179E-3</v>
      </c>
      <c r="J38" s="76">
        <f t="shared" si="0"/>
        <v>-8.5769980506822607E-2</v>
      </c>
      <c r="K38" s="73">
        <f t="shared" si="1"/>
        <v>-396</v>
      </c>
      <c r="L38" s="77">
        <f t="shared" si="4"/>
        <v>5.2501093772786937E-3</v>
      </c>
      <c r="M38" s="74">
        <f t="shared" si="2"/>
        <v>-46</v>
      </c>
    </row>
    <row r="39" spans="1:13">
      <c r="A39" s="26">
        <v>37</v>
      </c>
      <c r="B39" s="79" t="s">
        <v>128</v>
      </c>
      <c r="C39" s="33">
        <v>7374</v>
      </c>
      <c r="D39" s="33">
        <v>6369</v>
      </c>
      <c r="E39" s="33">
        <v>6307</v>
      </c>
      <c r="F39" s="33"/>
      <c r="G39" s="33"/>
      <c r="H39" s="33"/>
      <c r="I39" s="76">
        <f t="shared" si="3"/>
        <v>1.0913218542954684E-2</v>
      </c>
      <c r="J39" s="76">
        <f t="shared" si="0"/>
        <v>-0.1446975861133713</v>
      </c>
      <c r="K39" s="73">
        <f t="shared" si="1"/>
        <v>-1067</v>
      </c>
      <c r="L39" s="77">
        <f t="shared" si="4"/>
        <v>1.4146128044334258E-2</v>
      </c>
      <c r="M39" s="74">
        <f t="shared" si="2"/>
        <v>-62</v>
      </c>
    </row>
    <row r="40" spans="1:13">
      <c r="A40" s="26">
        <v>38</v>
      </c>
      <c r="B40" s="79" t="s">
        <v>129</v>
      </c>
      <c r="C40" s="33">
        <v>11573</v>
      </c>
      <c r="D40" s="33">
        <v>10432</v>
      </c>
      <c r="E40" s="33">
        <v>10394</v>
      </c>
      <c r="F40" s="33"/>
      <c r="G40" s="33"/>
      <c r="H40" s="33"/>
      <c r="I40" s="76">
        <f t="shared" si="3"/>
        <v>1.7985094900185666E-2</v>
      </c>
      <c r="J40" s="76">
        <f t="shared" si="0"/>
        <v>-0.10187505400501166</v>
      </c>
      <c r="K40" s="73">
        <f t="shared" si="1"/>
        <v>-1179</v>
      </c>
      <c r="L40" s="77">
        <f t="shared" si="4"/>
        <v>1.5631007464170656E-2</v>
      </c>
      <c r="M40" s="74">
        <f t="shared" si="2"/>
        <v>-38</v>
      </c>
    </row>
    <row r="41" spans="1:13">
      <c r="A41" s="26">
        <v>39</v>
      </c>
      <c r="B41" s="79" t="s">
        <v>130</v>
      </c>
      <c r="C41" s="33">
        <v>4080</v>
      </c>
      <c r="D41" s="33">
        <v>3723</v>
      </c>
      <c r="E41" s="33">
        <v>3675</v>
      </c>
      <c r="F41" s="33"/>
      <c r="G41" s="33"/>
      <c r="H41" s="33"/>
      <c r="I41" s="76">
        <f t="shared" si="3"/>
        <v>6.3589786182588334E-3</v>
      </c>
      <c r="J41" s="76">
        <f t="shared" si="0"/>
        <v>-9.9264705882352935E-2</v>
      </c>
      <c r="K41" s="73">
        <f t="shared" si="1"/>
        <v>-405</v>
      </c>
      <c r="L41" s="77">
        <f t="shared" si="4"/>
        <v>5.3694300449441184E-3</v>
      </c>
      <c r="M41" s="74">
        <f t="shared" si="2"/>
        <v>-48</v>
      </c>
    </row>
    <row r="42" spans="1:13">
      <c r="A42" s="26">
        <v>40</v>
      </c>
      <c r="B42" s="79" t="s">
        <v>131</v>
      </c>
      <c r="C42" s="33">
        <v>3236</v>
      </c>
      <c r="D42" s="33">
        <v>2805</v>
      </c>
      <c r="E42" s="33">
        <v>2781</v>
      </c>
      <c r="F42" s="33"/>
      <c r="G42" s="33"/>
      <c r="H42" s="33"/>
      <c r="I42" s="76">
        <f t="shared" si="3"/>
        <v>4.8120597380619913E-3</v>
      </c>
      <c r="J42" s="76">
        <f t="shared" si="0"/>
        <v>-0.14060568603213844</v>
      </c>
      <c r="K42" s="73">
        <f t="shared" si="1"/>
        <v>-455</v>
      </c>
      <c r="L42" s="77">
        <f t="shared" si="4"/>
        <v>6.0323226430853676E-3</v>
      </c>
      <c r="M42" s="74">
        <f t="shared" si="2"/>
        <v>-24</v>
      </c>
    </row>
    <row r="43" spans="1:13">
      <c r="A43" s="26">
        <v>41</v>
      </c>
      <c r="B43" s="79" t="s">
        <v>132</v>
      </c>
      <c r="C43" s="33">
        <v>2286</v>
      </c>
      <c r="D43" s="33">
        <v>2177</v>
      </c>
      <c r="E43" s="33">
        <v>2155</v>
      </c>
      <c r="F43" s="33"/>
      <c r="G43" s="33"/>
      <c r="H43" s="33"/>
      <c r="I43" s="76">
        <f t="shared" si="3"/>
        <v>3.7288704550606224E-3</v>
      </c>
      <c r="J43" s="76">
        <f t="shared" si="0"/>
        <v>-5.730533683289589E-2</v>
      </c>
      <c r="K43" s="73">
        <f t="shared" si="1"/>
        <v>-131</v>
      </c>
      <c r="L43" s="77">
        <f t="shared" si="4"/>
        <v>1.7367786071300728E-3</v>
      </c>
      <c r="M43" s="74">
        <f t="shared" si="2"/>
        <v>-22</v>
      </c>
    </row>
    <row r="44" spans="1:13">
      <c r="A44" s="26">
        <v>42</v>
      </c>
      <c r="B44" s="79" t="s">
        <v>133</v>
      </c>
      <c r="C44" s="33">
        <v>39772</v>
      </c>
      <c r="D44" s="33">
        <v>36405</v>
      </c>
      <c r="E44" s="33">
        <v>36170</v>
      </c>
      <c r="F44" s="33"/>
      <c r="G44" s="33"/>
      <c r="H44" s="33"/>
      <c r="I44" s="76">
        <f t="shared" si="3"/>
        <v>6.2586192278210079E-2</v>
      </c>
      <c r="J44" s="76">
        <f t="shared" si="0"/>
        <v>-9.0566227496731364E-2</v>
      </c>
      <c r="K44" s="73">
        <f t="shared" si="1"/>
        <v>-3602</v>
      </c>
      <c r="L44" s="77">
        <f t="shared" si="4"/>
        <v>4.7754782770095587E-2</v>
      </c>
      <c r="M44" s="74">
        <f t="shared" si="2"/>
        <v>-235</v>
      </c>
    </row>
    <row r="45" spans="1:13">
      <c r="A45" s="26">
        <v>43</v>
      </c>
      <c r="B45" s="79" t="s">
        <v>134</v>
      </c>
      <c r="C45" s="33">
        <v>6606</v>
      </c>
      <c r="D45" s="33">
        <v>5782</v>
      </c>
      <c r="E45" s="33">
        <v>5762</v>
      </c>
      <c r="F45" s="33"/>
      <c r="G45" s="33"/>
      <c r="H45" s="33"/>
      <c r="I45" s="76">
        <f t="shared" si="3"/>
        <v>9.9701863397026937E-3</v>
      </c>
      <c r="J45" s="76">
        <f t="shared" si="0"/>
        <v>-0.12776264002422041</v>
      </c>
      <c r="K45" s="73">
        <f t="shared" si="1"/>
        <v>-844</v>
      </c>
      <c r="L45" s="77">
        <f t="shared" si="4"/>
        <v>1.1189627056624286E-2</v>
      </c>
      <c r="M45" s="74">
        <f t="shared" si="2"/>
        <v>-20</v>
      </c>
    </row>
    <row r="46" spans="1:13">
      <c r="A46" s="26">
        <v>44</v>
      </c>
      <c r="B46" s="79" t="s">
        <v>135</v>
      </c>
      <c r="C46" s="33">
        <v>10721</v>
      </c>
      <c r="D46" s="33">
        <v>9334</v>
      </c>
      <c r="E46" s="33">
        <v>9242</v>
      </c>
      <c r="F46" s="33"/>
      <c r="G46" s="33"/>
      <c r="H46" s="33"/>
      <c r="I46" s="76">
        <f t="shared" si="3"/>
        <v>1.5991749765972285E-2</v>
      </c>
      <c r="J46" s="76">
        <f t="shared" si="0"/>
        <v>-0.13795354910922489</v>
      </c>
      <c r="K46" s="73">
        <f t="shared" si="1"/>
        <v>-1479</v>
      </c>
      <c r="L46" s="77">
        <f t="shared" si="4"/>
        <v>1.9608363053018149E-2</v>
      </c>
      <c r="M46" s="74">
        <f t="shared" si="2"/>
        <v>-92</v>
      </c>
    </row>
    <row r="47" spans="1:13">
      <c r="A47" s="26">
        <v>45</v>
      </c>
      <c r="B47" s="79" t="s">
        <v>136</v>
      </c>
      <c r="C47" s="33">
        <v>27800</v>
      </c>
      <c r="D47" s="33">
        <v>24645</v>
      </c>
      <c r="E47" s="33">
        <v>24468</v>
      </c>
      <c r="F47" s="33"/>
      <c r="G47" s="33"/>
      <c r="H47" s="33"/>
      <c r="I47" s="76">
        <f t="shared" si="3"/>
        <v>4.2337820090219629E-2</v>
      </c>
      <c r="J47" s="76">
        <f t="shared" si="0"/>
        <v>-0.11985611510791366</v>
      </c>
      <c r="K47" s="73">
        <f t="shared" si="1"/>
        <v>-3332</v>
      </c>
      <c r="L47" s="77">
        <f t="shared" si="4"/>
        <v>4.4175162740132841E-2</v>
      </c>
      <c r="M47" s="74">
        <f t="shared" si="2"/>
        <v>-177</v>
      </c>
    </row>
    <row r="48" spans="1:13">
      <c r="A48" s="26">
        <v>46</v>
      </c>
      <c r="B48" s="79" t="s">
        <v>137</v>
      </c>
      <c r="C48" s="33">
        <v>9508</v>
      </c>
      <c r="D48" s="33">
        <v>8356</v>
      </c>
      <c r="E48" s="33">
        <v>8300</v>
      </c>
      <c r="F48" s="33"/>
      <c r="G48" s="33"/>
      <c r="H48" s="33"/>
      <c r="I48" s="76">
        <f t="shared" si="3"/>
        <v>1.436177483851655E-2</v>
      </c>
      <c r="J48" s="76">
        <f t="shared" si="0"/>
        <v>-0.12705090450147244</v>
      </c>
      <c r="K48" s="73">
        <f t="shared" si="1"/>
        <v>-1208</v>
      </c>
      <c r="L48" s="77">
        <f t="shared" si="4"/>
        <v>1.6015485171092581E-2</v>
      </c>
      <c r="M48" s="74">
        <f t="shared" si="2"/>
        <v>-56</v>
      </c>
    </row>
    <row r="49" spans="1:13">
      <c r="A49" s="26">
        <v>47</v>
      </c>
      <c r="B49" s="79" t="s">
        <v>138</v>
      </c>
      <c r="C49" s="33">
        <v>6662</v>
      </c>
      <c r="D49" s="33">
        <v>6005</v>
      </c>
      <c r="E49" s="33">
        <v>5897</v>
      </c>
      <c r="F49" s="33"/>
      <c r="G49" s="33"/>
      <c r="H49" s="33"/>
      <c r="I49" s="76">
        <f t="shared" si="3"/>
        <v>1.0203781472618325E-2</v>
      </c>
      <c r="J49" s="76">
        <f t="shared" si="0"/>
        <v>-0.11483038126688683</v>
      </c>
      <c r="K49" s="73">
        <f t="shared" si="1"/>
        <v>-765</v>
      </c>
      <c r="L49" s="77">
        <f t="shared" si="4"/>
        <v>1.0142256751561112E-2</v>
      </c>
      <c r="M49" s="74">
        <f t="shared" si="2"/>
        <v>-108</v>
      </c>
    </row>
    <row r="50" spans="1:13">
      <c r="A50" s="26">
        <v>48</v>
      </c>
      <c r="B50" s="79" t="s">
        <v>139</v>
      </c>
      <c r="C50" s="33">
        <v>10029</v>
      </c>
      <c r="D50" s="33">
        <v>9034</v>
      </c>
      <c r="E50" s="33">
        <v>8968</v>
      </c>
      <c r="F50" s="33"/>
      <c r="G50" s="33"/>
      <c r="H50" s="33"/>
      <c r="I50" s="76">
        <f t="shared" si="3"/>
        <v>1.5517638162869447E-2</v>
      </c>
      <c r="J50" s="76">
        <f t="shared" si="0"/>
        <v>-0.10579319972080965</v>
      </c>
      <c r="K50" s="73">
        <f t="shared" si="1"/>
        <v>-1061</v>
      </c>
      <c r="L50" s="77">
        <f t="shared" si="4"/>
        <v>1.4066580932557308E-2</v>
      </c>
      <c r="M50" s="74">
        <f t="shared" si="2"/>
        <v>-66</v>
      </c>
    </row>
    <row r="51" spans="1:13">
      <c r="A51" s="26">
        <v>49</v>
      </c>
      <c r="B51" s="79" t="s">
        <v>140</v>
      </c>
      <c r="C51" s="33">
        <v>2866</v>
      </c>
      <c r="D51" s="33">
        <v>2279</v>
      </c>
      <c r="E51" s="33">
        <v>2246</v>
      </c>
      <c r="F51" s="33"/>
      <c r="G51" s="33"/>
      <c r="H51" s="33"/>
      <c r="I51" s="76">
        <f t="shared" si="3"/>
        <v>3.8863308779889362E-3</v>
      </c>
      <c r="J51" s="76">
        <f t="shared" si="0"/>
        <v>-0.21632937892533147</v>
      </c>
      <c r="K51" s="73">
        <f t="shared" si="1"/>
        <v>-620</v>
      </c>
      <c r="L51" s="77">
        <f t="shared" si="4"/>
        <v>8.2198682169514897E-3</v>
      </c>
      <c r="M51" s="74">
        <f t="shared" si="2"/>
        <v>-33</v>
      </c>
    </row>
    <row r="52" spans="1:13">
      <c r="A52" s="26">
        <v>50</v>
      </c>
      <c r="B52" s="79" t="s">
        <v>141</v>
      </c>
      <c r="C52" s="33">
        <v>6934</v>
      </c>
      <c r="D52" s="33">
        <v>6168</v>
      </c>
      <c r="E52" s="33">
        <v>6127</v>
      </c>
      <c r="F52" s="33"/>
      <c r="G52" s="33"/>
      <c r="H52" s="33"/>
      <c r="I52" s="76">
        <f t="shared" si="3"/>
        <v>1.0601758365733844E-2</v>
      </c>
      <c r="J52" s="76">
        <f t="shared" si="0"/>
        <v>-0.11638304009229881</v>
      </c>
      <c r="K52" s="73">
        <f t="shared" si="1"/>
        <v>-807</v>
      </c>
      <c r="L52" s="77">
        <f t="shared" si="4"/>
        <v>1.0699086533999761E-2</v>
      </c>
      <c r="M52" s="74">
        <f t="shared" si="2"/>
        <v>-41</v>
      </c>
    </row>
    <row r="53" spans="1:13">
      <c r="A53" s="26">
        <v>51</v>
      </c>
      <c r="B53" s="79" t="s">
        <v>142</v>
      </c>
      <c r="C53" s="33">
        <v>12193</v>
      </c>
      <c r="D53" s="33">
        <v>11089</v>
      </c>
      <c r="E53" s="33">
        <v>11052</v>
      </c>
      <c r="F53" s="33"/>
      <c r="G53" s="33"/>
      <c r="H53" s="33"/>
      <c r="I53" s="76">
        <f t="shared" si="3"/>
        <v>1.9123654881359628E-2</v>
      </c>
      <c r="J53" s="76">
        <f t="shared" si="0"/>
        <v>-9.3578282621176082E-2</v>
      </c>
      <c r="K53" s="73">
        <f t="shared" si="1"/>
        <v>-1141</v>
      </c>
      <c r="L53" s="77">
        <f t="shared" si="4"/>
        <v>1.5127209089583305E-2</v>
      </c>
      <c r="M53" s="74">
        <f t="shared" si="2"/>
        <v>-37</v>
      </c>
    </row>
    <row r="54" spans="1:13">
      <c r="A54" s="26">
        <v>52</v>
      </c>
      <c r="B54" s="79" t="s">
        <v>143</v>
      </c>
      <c r="C54" s="33">
        <v>8852</v>
      </c>
      <c r="D54" s="33">
        <v>7411</v>
      </c>
      <c r="E54" s="33">
        <v>7298</v>
      </c>
      <c r="F54" s="33"/>
      <c r="G54" s="33"/>
      <c r="H54" s="33"/>
      <c r="I54" s="76">
        <f t="shared" si="3"/>
        <v>1.2627979851987202E-2</v>
      </c>
      <c r="J54" s="76">
        <f t="shared" si="0"/>
        <v>-0.17555354722096703</v>
      </c>
      <c r="K54" s="73">
        <f t="shared" si="1"/>
        <v>-1554</v>
      </c>
      <c r="L54" s="77">
        <f t="shared" si="4"/>
        <v>2.0602701950230024E-2</v>
      </c>
      <c r="M54" s="74">
        <f t="shared" si="2"/>
        <v>-113</v>
      </c>
    </row>
    <row r="55" spans="1:13">
      <c r="A55" s="26">
        <v>53</v>
      </c>
      <c r="B55" s="79" t="s">
        <v>144</v>
      </c>
      <c r="C55" s="33">
        <v>6146</v>
      </c>
      <c r="D55" s="33">
        <v>5436</v>
      </c>
      <c r="E55" s="33">
        <v>5332</v>
      </c>
      <c r="F55" s="33"/>
      <c r="G55" s="33"/>
      <c r="H55" s="33"/>
      <c r="I55" s="76">
        <f t="shared" si="3"/>
        <v>9.2261425830084624E-3</v>
      </c>
      <c r="J55" s="76">
        <f t="shared" si="0"/>
        <v>-0.13244386592905955</v>
      </c>
      <c r="K55" s="73">
        <f t="shared" si="1"/>
        <v>-814</v>
      </c>
      <c r="L55" s="77">
        <f t="shared" si="4"/>
        <v>1.0791891497739537E-2</v>
      </c>
      <c r="M55" s="74">
        <f t="shared" si="2"/>
        <v>-104</v>
      </c>
    </row>
    <row r="56" spans="1:13">
      <c r="A56" s="26">
        <v>54</v>
      </c>
      <c r="B56" s="79" t="s">
        <v>145</v>
      </c>
      <c r="C56" s="33">
        <v>7594</v>
      </c>
      <c r="D56" s="33">
        <v>6840</v>
      </c>
      <c r="E56" s="33">
        <v>6781</v>
      </c>
      <c r="F56" s="33"/>
      <c r="G56" s="33"/>
      <c r="H56" s="33"/>
      <c r="I56" s="76">
        <f t="shared" si="3"/>
        <v>1.1733397009636232E-2</v>
      </c>
      <c r="J56" s="76">
        <f t="shared" si="0"/>
        <v>-0.10705820384514091</v>
      </c>
      <c r="K56" s="73">
        <f t="shared" si="1"/>
        <v>-813</v>
      </c>
      <c r="L56" s="77">
        <f t="shared" si="4"/>
        <v>1.0778633645776711E-2</v>
      </c>
      <c r="M56" s="74">
        <f t="shared" si="2"/>
        <v>-59</v>
      </c>
    </row>
    <row r="57" spans="1:13">
      <c r="A57" s="26">
        <v>55</v>
      </c>
      <c r="B57" s="79" t="s">
        <v>146</v>
      </c>
      <c r="C57" s="33">
        <v>17125</v>
      </c>
      <c r="D57" s="33">
        <v>14622</v>
      </c>
      <c r="E57" s="33">
        <v>14459</v>
      </c>
      <c r="F57" s="33"/>
      <c r="G57" s="33"/>
      <c r="H57" s="33"/>
      <c r="I57" s="76">
        <f t="shared" si="3"/>
        <v>2.5018903902422986E-2</v>
      </c>
      <c r="J57" s="76">
        <f t="shared" si="0"/>
        <v>-0.15567883211678832</v>
      </c>
      <c r="K57" s="73">
        <f t="shared" si="1"/>
        <v>-2666</v>
      </c>
      <c r="L57" s="77">
        <f t="shared" si="4"/>
        <v>3.5345433332891404E-2</v>
      </c>
      <c r="M57" s="74">
        <f t="shared" si="2"/>
        <v>-163</v>
      </c>
    </row>
    <row r="58" spans="1:13">
      <c r="A58" s="26">
        <v>56</v>
      </c>
      <c r="B58" s="79" t="s">
        <v>147</v>
      </c>
      <c r="C58" s="33">
        <v>1339</v>
      </c>
      <c r="D58" s="33">
        <v>1139</v>
      </c>
      <c r="E58" s="33">
        <v>1110</v>
      </c>
      <c r="F58" s="33"/>
      <c r="G58" s="33"/>
      <c r="H58" s="33"/>
      <c r="I58" s="76">
        <f t="shared" si="3"/>
        <v>1.9206710928618518E-3</v>
      </c>
      <c r="J58" s="76">
        <f t="shared" si="0"/>
        <v>-0.17102315160567588</v>
      </c>
      <c r="K58" s="73">
        <f t="shared" si="1"/>
        <v>-229</v>
      </c>
      <c r="L58" s="77">
        <f t="shared" si="4"/>
        <v>3.0360480994869213E-3</v>
      </c>
      <c r="M58" s="74">
        <f t="shared" si="2"/>
        <v>-29</v>
      </c>
    </row>
    <row r="59" spans="1:13">
      <c r="A59" s="26">
        <v>57</v>
      </c>
      <c r="B59" s="79" t="s">
        <v>148</v>
      </c>
      <c r="C59" s="33">
        <v>2789</v>
      </c>
      <c r="D59" s="33">
        <v>2441</v>
      </c>
      <c r="E59" s="33">
        <v>2422</v>
      </c>
      <c r="F59" s="33"/>
      <c r="G59" s="33"/>
      <c r="H59" s="33"/>
      <c r="I59" s="76">
        <f t="shared" si="3"/>
        <v>4.1908697179382027E-3</v>
      </c>
      <c r="J59" s="76">
        <f t="shared" si="0"/>
        <v>-0.13158838293295089</v>
      </c>
      <c r="K59" s="73">
        <f t="shared" si="1"/>
        <v>-367</v>
      </c>
      <c r="L59" s="77">
        <f t="shared" si="4"/>
        <v>4.8656316703567688E-3</v>
      </c>
      <c r="M59" s="74">
        <f t="shared" si="2"/>
        <v>-19</v>
      </c>
    </row>
    <row r="60" spans="1:13">
      <c r="A60" s="26">
        <v>58</v>
      </c>
      <c r="B60" s="79" t="s">
        <v>149</v>
      </c>
      <c r="C60" s="33">
        <v>12195</v>
      </c>
      <c r="D60" s="33">
        <v>10936</v>
      </c>
      <c r="E60" s="33">
        <v>10821</v>
      </c>
      <c r="F60" s="33"/>
      <c r="G60" s="33"/>
      <c r="H60" s="33"/>
      <c r="I60" s="76">
        <f t="shared" si="3"/>
        <v>1.8723947653926216E-2</v>
      </c>
      <c r="J60" s="76">
        <f t="shared" si="0"/>
        <v>-0.11266912669126691</v>
      </c>
      <c r="K60" s="73">
        <f t="shared" si="1"/>
        <v>-1374</v>
      </c>
      <c r="L60" s="77">
        <f t="shared" si="4"/>
        <v>1.8216288596921527E-2</v>
      </c>
      <c r="M60" s="74">
        <f t="shared" si="2"/>
        <v>-115</v>
      </c>
    </row>
    <row r="61" spans="1:13">
      <c r="A61" s="26">
        <v>59</v>
      </c>
      <c r="B61" s="79" t="s">
        <v>150</v>
      </c>
      <c r="C61" s="33">
        <v>5966</v>
      </c>
      <c r="D61" s="33">
        <v>5441</v>
      </c>
      <c r="E61" s="33">
        <v>5405</v>
      </c>
      <c r="F61" s="33"/>
      <c r="G61" s="33"/>
      <c r="H61" s="33"/>
      <c r="I61" s="76">
        <f t="shared" si="3"/>
        <v>9.3524569882146927E-3</v>
      </c>
      <c r="J61" s="76">
        <f t="shared" si="0"/>
        <v>-9.4032852832718741E-2</v>
      </c>
      <c r="K61" s="73">
        <f t="shared" si="1"/>
        <v>-561</v>
      </c>
      <c r="L61" s="77">
        <f t="shared" si="4"/>
        <v>7.4376549511448158E-3</v>
      </c>
      <c r="M61" s="74">
        <f t="shared" si="2"/>
        <v>-36</v>
      </c>
    </row>
    <row r="62" spans="1:13">
      <c r="A62" s="26">
        <v>60</v>
      </c>
      <c r="B62" s="79" t="s">
        <v>151</v>
      </c>
      <c r="C62" s="33">
        <v>8091</v>
      </c>
      <c r="D62" s="33">
        <v>6924</v>
      </c>
      <c r="E62" s="33">
        <v>6872</v>
      </c>
      <c r="F62" s="33"/>
      <c r="G62" s="33"/>
      <c r="H62" s="33"/>
      <c r="I62" s="76">
        <f t="shared" si="3"/>
        <v>1.1890857432564546E-2</v>
      </c>
      <c r="J62" s="76">
        <f t="shared" si="0"/>
        <v>-0.15066122852552219</v>
      </c>
      <c r="K62" s="73">
        <f t="shared" si="1"/>
        <v>-1219</v>
      </c>
      <c r="L62" s="77">
        <f t="shared" si="4"/>
        <v>1.6161321542683654E-2</v>
      </c>
      <c r="M62" s="74">
        <f t="shared" si="2"/>
        <v>-52</v>
      </c>
    </row>
    <row r="63" spans="1:13">
      <c r="A63" s="26">
        <v>61</v>
      </c>
      <c r="B63" s="79" t="s">
        <v>152</v>
      </c>
      <c r="C63" s="33">
        <v>3871</v>
      </c>
      <c r="D63" s="33">
        <v>3205</v>
      </c>
      <c r="E63" s="33">
        <v>3140</v>
      </c>
      <c r="F63" s="33"/>
      <c r="G63" s="33"/>
      <c r="H63" s="33"/>
      <c r="I63" s="76">
        <f t="shared" si="3"/>
        <v>5.4332497581857792E-3</v>
      </c>
      <c r="J63" s="76">
        <f t="shared" si="0"/>
        <v>-0.188840092999225</v>
      </c>
      <c r="K63" s="73">
        <f t="shared" si="1"/>
        <v>-731</v>
      </c>
      <c r="L63" s="77">
        <f t="shared" si="4"/>
        <v>9.6914897848250619E-3</v>
      </c>
      <c r="M63" s="74">
        <f t="shared" si="2"/>
        <v>-65</v>
      </c>
    </row>
    <row r="64" spans="1:13">
      <c r="A64" s="26">
        <v>62</v>
      </c>
      <c r="B64" s="79" t="s">
        <v>153</v>
      </c>
      <c r="C64" s="33">
        <v>926</v>
      </c>
      <c r="D64" s="33">
        <v>814</v>
      </c>
      <c r="E64" s="33">
        <v>808</v>
      </c>
      <c r="F64" s="33"/>
      <c r="G64" s="33"/>
      <c r="H64" s="33"/>
      <c r="I64" s="76">
        <f t="shared" si="3"/>
        <v>1.3981101288579967E-3</v>
      </c>
      <c r="J64" s="76">
        <f t="shared" si="0"/>
        <v>-0.12742980561555076</v>
      </c>
      <c r="K64" s="73">
        <f t="shared" si="1"/>
        <v>-118</v>
      </c>
      <c r="L64" s="77">
        <f t="shared" si="4"/>
        <v>1.564426531613348E-3</v>
      </c>
      <c r="M64" s="74">
        <f t="shared" si="2"/>
        <v>-6</v>
      </c>
    </row>
    <row r="65" spans="1:13">
      <c r="A65" s="26">
        <v>63</v>
      </c>
      <c r="B65" s="79" t="s">
        <v>154</v>
      </c>
      <c r="C65" s="33">
        <v>19041</v>
      </c>
      <c r="D65" s="33">
        <v>16115</v>
      </c>
      <c r="E65" s="33">
        <v>15792</v>
      </c>
      <c r="F65" s="33"/>
      <c r="G65" s="33"/>
      <c r="H65" s="33"/>
      <c r="I65" s="76">
        <f t="shared" si="3"/>
        <v>2.7325439548175103E-2</v>
      </c>
      <c r="J65" s="76">
        <f t="shared" si="0"/>
        <v>-0.17063179454860564</v>
      </c>
      <c r="K65" s="73">
        <f t="shared" si="1"/>
        <v>-3249</v>
      </c>
      <c r="L65" s="77">
        <f t="shared" si="4"/>
        <v>4.307476102721837E-2</v>
      </c>
      <c r="M65" s="74">
        <f t="shared" si="2"/>
        <v>-323</v>
      </c>
    </row>
    <row r="66" spans="1:13">
      <c r="A66" s="26">
        <v>64</v>
      </c>
      <c r="B66" s="79" t="s">
        <v>155</v>
      </c>
      <c r="C66" s="33">
        <v>6553</v>
      </c>
      <c r="D66" s="33">
        <v>5939</v>
      </c>
      <c r="E66" s="33">
        <v>5900</v>
      </c>
      <c r="F66" s="33"/>
      <c r="G66" s="33"/>
      <c r="H66" s="33"/>
      <c r="I66" s="76">
        <f t="shared" si="3"/>
        <v>1.0208972475572006E-2</v>
      </c>
      <c r="J66" s="76">
        <f t="shared" si="0"/>
        <v>-9.9649015717991757E-2</v>
      </c>
      <c r="K66" s="73">
        <f t="shared" si="1"/>
        <v>-653</v>
      </c>
      <c r="L66" s="77">
        <f t="shared" si="4"/>
        <v>8.6573773317247145E-3</v>
      </c>
      <c r="M66" s="74">
        <f t="shared" si="2"/>
        <v>-39</v>
      </c>
    </row>
    <row r="67" spans="1:13">
      <c r="A67" s="26">
        <v>65</v>
      </c>
      <c r="B67" s="79" t="s">
        <v>156</v>
      </c>
      <c r="C67" s="33">
        <v>3577</v>
      </c>
      <c r="D67" s="33">
        <v>2302</v>
      </c>
      <c r="E67" s="33">
        <v>2190</v>
      </c>
      <c r="F67" s="33"/>
      <c r="G67" s="33"/>
      <c r="H67" s="33"/>
      <c r="I67" s="76">
        <f t="shared" si="3"/>
        <v>3.7894321561868969E-3</v>
      </c>
      <c r="J67" s="76">
        <f t="shared" ref="J67:J84" si="5">(E67-C67)/C67</f>
        <v>-0.38775510204081631</v>
      </c>
      <c r="K67" s="73">
        <f t="shared" ref="K67:K83" si="6">E67-C67</f>
        <v>-1387</v>
      </c>
      <c r="L67" s="77">
        <f t="shared" si="4"/>
        <v>1.8388640672438252E-2</v>
      </c>
      <c r="M67" s="74">
        <f t="shared" ref="M67:M83" si="7">E67-D67</f>
        <v>-112</v>
      </c>
    </row>
    <row r="68" spans="1:13">
      <c r="A68" s="26">
        <v>66</v>
      </c>
      <c r="B68" s="79" t="s">
        <v>157</v>
      </c>
      <c r="C68" s="33">
        <v>11535</v>
      </c>
      <c r="D68" s="33">
        <v>10061</v>
      </c>
      <c r="E68" s="33">
        <v>9977</v>
      </c>
      <c r="F68" s="33"/>
      <c r="G68" s="33"/>
      <c r="H68" s="33"/>
      <c r="I68" s="76">
        <f t="shared" ref="I68:I83" si="8">E68/$E$84</f>
        <v>1.7263545489624051E-2</v>
      </c>
      <c r="J68" s="76">
        <f t="shared" si="5"/>
        <v>-0.13506718682271349</v>
      </c>
      <c r="K68" s="73">
        <f t="shared" si="6"/>
        <v>-1558</v>
      </c>
      <c r="L68" s="77">
        <f t="shared" ref="L68:L84" si="9">K68/$K$84</f>
        <v>2.0655733358081324E-2</v>
      </c>
      <c r="M68" s="74">
        <f t="shared" si="7"/>
        <v>-84</v>
      </c>
    </row>
    <row r="69" spans="1:13">
      <c r="A69" s="26">
        <v>67</v>
      </c>
      <c r="B69" s="79" t="s">
        <v>158</v>
      </c>
      <c r="C69" s="33">
        <v>1239</v>
      </c>
      <c r="D69" s="33">
        <v>1074</v>
      </c>
      <c r="E69" s="33">
        <v>1079</v>
      </c>
      <c r="F69" s="33"/>
      <c r="G69" s="33"/>
      <c r="H69" s="33"/>
      <c r="I69" s="76">
        <f t="shared" si="8"/>
        <v>1.8670307290071515E-3</v>
      </c>
      <c r="J69" s="76">
        <f t="shared" si="5"/>
        <v>-0.12913640032284099</v>
      </c>
      <c r="K69" s="73">
        <f t="shared" si="6"/>
        <v>-160</v>
      </c>
      <c r="L69" s="77">
        <f t="shared" si="9"/>
        <v>2.1212563140519973E-3</v>
      </c>
      <c r="M69" s="74">
        <f t="shared" si="7"/>
        <v>5</v>
      </c>
    </row>
    <row r="70" spans="1:13">
      <c r="A70" s="26">
        <v>68</v>
      </c>
      <c r="B70" s="79" t="s">
        <v>159</v>
      </c>
      <c r="C70" s="33">
        <v>8895</v>
      </c>
      <c r="D70" s="33">
        <v>8179</v>
      </c>
      <c r="E70" s="33">
        <v>8136</v>
      </c>
      <c r="F70" s="33"/>
      <c r="G70" s="33"/>
      <c r="H70" s="33"/>
      <c r="I70" s="76">
        <f t="shared" si="8"/>
        <v>1.4078000010382006E-2</v>
      </c>
      <c r="J70" s="76">
        <f t="shared" si="5"/>
        <v>-8.5328836424957838E-2</v>
      </c>
      <c r="K70" s="73">
        <f t="shared" si="6"/>
        <v>-759</v>
      </c>
      <c r="L70" s="77">
        <f t="shared" si="9"/>
        <v>1.0062709639784163E-2</v>
      </c>
      <c r="M70" s="74">
        <f t="shared" si="7"/>
        <v>-43</v>
      </c>
    </row>
    <row r="71" spans="1:13">
      <c r="A71" s="26">
        <v>69</v>
      </c>
      <c r="B71" s="79" t="s">
        <v>160</v>
      </c>
      <c r="C71" s="33">
        <v>1509</v>
      </c>
      <c r="D71" s="33">
        <v>1413</v>
      </c>
      <c r="E71" s="33">
        <v>1381</v>
      </c>
      <c r="F71" s="33"/>
      <c r="G71" s="33"/>
      <c r="H71" s="33"/>
      <c r="I71" s="76">
        <f t="shared" si="8"/>
        <v>2.3895916930110066E-3</v>
      </c>
      <c r="J71" s="76">
        <f t="shared" si="5"/>
        <v>-8.4824387011265739E-2</v>
      </c>
      <c r="K71" s="73">
        <f t="shared" si="6"/>
        <v>-128</v>
      </c>
      <c r="L71" s="77">
        <f t="shared" si="9"/>
        <v>1.6970050512415979E-3</v>
      </c>
      <c r="M71" s="74">
        <f t="shared" si="7"/>
        <v>-32</v>
      </c>
    </row>
    <row r="72" spans="1:13">
      <c r="A72" s="26">
        <v>70</v>
      </c>
      <c r="B72" s="79" t="s">
        <v>161</v>
      </c>
      <c r="C72" s="33">
        <v>5254</v>
      </c>
      <c r="D72" s="33">
        <v>4843</v>
      </c>
      <c r="E72" s="33">
        <v>4824</v>
      </c>
      <c r="F72" s="33"/>
      <c r="G72" s="33"/>
      <c r="H72" s="33"/>
      <c r="I72" s="76">
        <f t="shared" si="8"/>
        <v>8.3471327495185342E-3</v>
      </c>
      <c r="J72" s="76">
        <f t="shared" si="5"/>
        <v>-8.184240578606776E-2</v>
      </c>
      <c r="K72" s="73">
        <f t="shared" si="6"/>
        <v>-430</v>
      </c>
      <c r="L72" s="77">
        <f t="shared" si="9"/>
        <v>5.7008763440147426E-3</v>
      </c>
      <c r="M72" s="74">
        <f t="shared" si="7"/>
        <v>-19</v>
      </c>
    </row>
    <row r="73" spans="1:13">
      <c r="A73" s="26">
        <v>71</v>
      </c>
      <c r="B73" s="79" t="s">
        <v>162</v>
      </c>
      <c r="C73" s="33">
        <v>2817</v>
      </c>
      <c r="D73" s="33">
        <v>2510</v>
      </c>
      <c r="E73" s="33">
        <v>2483</v>
      </c>
      <c r="F73" s="33"/>
      <c r="G73" s="33"/>
      <c r="H73" s="33"/>
      <c r="I73" s="76">
        <f t="shared" si="8"/>
        <v>4.2964201113297098E-3</v>
      </c>
      <c r="J73" s="76">
        <f t="shared" si="5"/>
        <v>-0.11856585019524317</v>
      </c>
      <c r="K73" s="73">
        <f t="shared" si="6"/>
        <v>-334</v>
      </c>
      <c r="L73" s="77">
        <f t="shared" si="9"/>
        <v>4.4281225555835441E-3</v>
      </c>
      <c r="M73" s="74">
        <f t="shared" si="7"/>
        <v>-27</v>
      </c>
    </row>
    <row r="74" spans="1:13">
      <c r="A74" s="26">
        <v>72</v>
      </c>
      <c r="B74" s="79" t="s">
        <v>163</v>
      </c>
      <c r="C74" s="33">
        <v>901</v>
      </c>
      <c r="D74" s="33">
        <v>667</v>
      </c>
      <c r="E74" s="33">
        <v>654</v>
      </c>
      <c r="F74" s="33"/>
      <c r="G74" s="33"/>
      <c r="H74" s="33"/>
      <c r="I74" s="76">
        <f t="shared" si="8"/>
        <v>1.1316386439023884E-3</v>
      </c>
      <c r="J74" s="76">
        <f t="shared" si="5"/>
        <v>-0.27413984461709212</v>
      </c>
      <c r="K74" s="73">
        <f t="shared" si="6"/>
        <v>-247</v>
      </c>
      <c r="L74" s="77">
        <f t="shared" si="9"/>
        <v>3.2746894348177707E-3</v>
      </c>
      <c r="M74" s="74">
        <f t="shared" si="7"/>
        <v>-13</v>
      </c>
    </row>
    <row r="75" spans="1:13">
      <c r="A75" s="26">
        <v>73</v>
      </c>
      <c r="B75" s="79" t="s">
        <v>164</v>
      </c>
      <c r="C75" s="33">
        <v>1188</v>
      </c>
      <c r="D75" s="33">
        <v>822</v>
      </c>
      <c r="E75" s="33">
        <v>790</v>
      </c>
      <c r="F75" s="33"/>
      <c r="G75" s="33"/>
      <c r="H75" s="33"/>
      <c r="I75" s="76">
        <f t="shared" si="8"/>
        <v>1.3669641111359126E-3</v>
      </c>
      <c r="J75" s="76">
        <f t="shared" si="5"/>
        <v>-0.33501683501683499</v>
      </c>
      <c r="K75" s="73">
        <f t="shared" si="6"/>
        <v>-398</v>
      </c>
      <c r="L75" s="77">
        <f t="shared" si="9"/>
        <v>5.2766250812043437E-3</v>
      </c>
      <c r="M75" s="74">
        <f t="shared" si="7"/>
        <v>-32</v>
      </c>
    </row>
    <row r="76" spans="1:13">
      <c r="A76" s="26">
        <v>74</v>
      </c>
      <c r="B76" s="79" t="s">
        <v>165</v>
      </c>
      <c r="C76" s="33">
        <v>599</v>
      </c>
      <c r="D76" s="33">
        <v>483</v>
      </c>
      <c r="E76" s="33">
        <v>485</v>
      </c>
      <c r="F76" s="33"/>
      <c r="G76" s="33"/>
      <c r="H76" s="33"/>
      <c r="I76" s="76">
        <f t="shared" si="8"/>
        <v>8.3921214417837669E-4</v>
      </c>
      <c r="J76" s="76">
        <f t="shared" si="5"/>
        <v>-0.19031719532554256</v>
      </c>
      <c r="K76" s="73">
        <f t="shared" si="6"/>
        <v>-114</v>
      </c>
      <c r="L76" s="77">
        <f t="shared" si="9"/>
        <v>1.5113951237620481E-3</v>
      </c>
      <c r="M76" s="74">
        <f t="shared" si="7"/>
        <v>2</v>
      </c>
    </row>
    <row r="77" spans="1:13">
      <c r="A77" s="26">
        <v>75</v>
      </c>
      <c r="B77" s="79" t="s">
        <v>166</v>
      </c>
      <c r="C77" s="33">
        <v>3520</v>
      </c>
      <c r="D77" s="33">
        <v>3160</v>
      </c>
      <c r="E77" s="33">
        <v>3140</v>
      </c>
      <c r="F77" s="33"/>
      <c r="G77" s="33"/>
      <c r="H77" s="33"/>
      <c r="I77" s="76">
        <f t="shared" si="8"/>
        <v>5.4332497581857792E-3</v>
      </c>
      <c r="J77" s="76">
        <f t="shared" si="5"/>
        <v>-0.10795454545454546</v>
      </c>
      <c r="K77" s="73">
        <f t="shared" si="6"/>
        <v>-380</v>
      </c>
      <c r="L77" s="77">
        <f t="shared" si="9"/>
        <v>5.0379837458734934E-3</v>
      </c>
      <c r="M77" s="74">
        <f t="shared" si="7"/>
        <v>-20</v>
      </c>
    </row>
    <row r="78" spans="1:13">
      <c r="A78" s="26">
        <v>76</v>
      </c>
      <c r="B78" s="79" t="s">
        <v>167</v>
      </c>
      <c r="C78" s="33">
        <v>1606</v>
      </c>
      <c r="D78" s="33">
        <v>1434</v>
      </c>
      <c r="E78" s="33">
        <v>1404</v>
      </c>
      <c r="F78" s="33"/>
      <c r="G78" s="33"/>
      <c r="H78" s="33"/>
      <c r="I78" s="76">
        <f t="shared" si="8"/>
        <v>2.4293893823225587E-3</v>
      </c>
      <c r="J78" s="76">
        <f t="shared" si="5"/>
        <v>-0.12577833125778332</v>
      </c>
      <c r="K78" s="73">
        <f t="shared" si="6"/>
        <v>-202</v>
      </c>
      <c r="L78" s="77">
        <f t="shared" si="9"/>
        <v>2.6780860964906467E-3</v>
      </c>
      <c r="M78" s="74">
        <f t="shared" si="7"/>
        <v>-30</v>
      </c>
    </row>
    <row r="79" spans="1:13">
      <c r="A79" s="26">
        <v>77</v>
      </c>
      <c r="B79" s="79" t="s">
        <v>168</v>
      </c>
      <c r="C79" s="33">
        <v>1309</v>
      </c>
      <c r="D79" s="33">
        <v>1136</v>
      </c>
      <c r="E79" s="33">
        <v>1135</v>
      </c>
      <c r="F79" s="33"/>
      <c r="G79" s="33"/>
      <c r="H79" s="33"/>
      <c r="I79" s="76">
        <f t="shared" si="8"/>
        <v>1.9639294508091909E-3</v>
      </c>
      <c r="J79" s="76">
        <f t="shared" si="5"/>
        <v>-0.13292589763177998</v>
      </c>
      <c r="K79" s="73">
        <f t="shared" si="6"/>
        <v>-174</v>
      </c>
      <c r="L79" s="77">
        <f t="shared" si="9"/>
        <v>2.3068662415315472E-3</v>
      </c>
      <c r="M79" s="74">
        <f t="shared" si="7"/>
        <v>-1</v>
      </c>
    </row>
    <row r="80" spans="1:13">
      <c r="A80" s="26">
        <v>78</v>
      </c>
      <c r="B80" s="79" t="s">
        <v>169</v>
      </c>
      <c r="C80" s="33">
        <v>947</v>
      </c>
      <c r="D80" s="33">
        <v>834</v>
      </c>
      <c r="E80" s="33">
        <v>826</v>
      </c>
      <c r="F80" s="33"/>
      <c r="G80" s="33"/>
      <c r="H80" s="33"/>
      <c r="I80" s="76">
        <f t="shared" si="8"/>
        <v>1.4292561465800808E-3</v>
      </c>
      <c r="J80" s="76">
        <f t="shared" si="5"/>
        <v>-0.12777191129883844</v>
      </c>
      <c r="K80" s="73">
        <f t="shared" si="6"/>
        <v>-121</v>
      </c>
      <c r="L80" s="77">
        <f t="shared" si="9"/>
        <v>1.6042000875018229E-3</v>
      </c>
      <c r="M80" s="74">
        <f t="shared" si="7"/>
        <v>-8</v>
      </c>
    </row>
    <row r="81" spans="1:13">
      <c r="A81" s="26">
        <v>79</v>
      </c>
      <c r="B81" s="79" t="s">
        <v>170</v>
      </c>
      <c r="C81" s="33">
        <v>2413</v>
      </c>
      <c r="D81" s="33">
        <v>2102</v>
      </c>
      <c r="E81" s="33">
        <v>2108</v>
      </c>
      <c r="F81" s="33"/>
      <c r="G81" s="33"/>
      <c r="H81" s="33"/>
      <c r="I81" s="76">
        <f t="shared" si="8"/>
        <v>3.6475447421196248E-3</v>
      </c>
      <c r="J81" s="76">
        <f t="shared" si="5"/>
        <v>-0.12639867384997927</v>
      </c>
      <c r="K81" s="73">
        <f t="shared" si="6"/>
        <v>-305</v>
      </c>
      <c r="L81" s="77">
        <f t="shared" si="9"/>
        <v>4.04364484866162E-3</v>
      </c>
      <c r="M81" s="74">
        <f t="shared" si="7"/>
        <v>6</v>
      </c>
    </row>
    <row r="82" spans="1:13">
      <c r="A82" s="26">
        <v>80</v>
      </c>
      <c r="B82" s="79" t="s">
        <v>171</v>
      </c>
      <c r="C82" s="33">
        <v>4380</v>
      </c>
      <c r="D82" s="33">
        <v>3807</v>
      </c>
      <c r="E82" s="33">
        <v>3769</v>
      </c>
      <c r="F82" s="33"/>
      <c r="G82" s="33"/>
      <c r="H82" s="33"/>
      <c r="I82" s="76">
        <f t="shared" si="8"/>
        <v>6.5216300441408286E-3</v>
      </c>
      <c r="J82" s="76">
        <f t="shared" si="5"/>
        <v>-0.13949771689497717</v>
      </c>
      <c r="K82" s="73">
        <f t="shared" si="6"/>
        <v>-611</v>
      </c>
      <c r="L82" s="77">
        <f t="shared" si="9"/>
        <v>8.1005475492860642E-3</v>
      </c>
      <c r="M82" s="74">
        <f t="shared" si="7"/>
        <v>-38</v>
      </c>
    </row>
    <row r="83" spans="1:13">
      <c r="A83" s="26">
        <v>81</v>
      </c>
      <c r="B83" s="79" t="s">
        <v>172</v>
      </c>
      <c r="C83" s="33">
        <v>3327</v>
      </c>
      <c r="D83" s="33">
        <v>2796</v>
      </c>
      <c r="E83" s="33">
        <v>2752</v>
      </c>
      <c r="F83" s="33"/>
      <c r="G83" s="33"/>
      <c r="H83" s="33"/>
      <c r="I83" s="76">
        <f t="shared" si="8"/>
        <v>4.7618800428430776E-3</v>
      </c>
      <c r="J83" s="76">
        <f t="shared" si="5"/>
        <v>-0.17282837391042982</v>
      </c>
      <c r="K83" s="73">
        <f t="shared" si="6"/>
        <v>-575</v>
      </c>
      <c r="L83" s="77">
        <f t="shared" si="9"/>
        <v>7.6232648786243654E-3</v>
      </c>
      <c r="M83" s="74">
        <f t="shared" si="7"/>
        <v>-44</v>
      </c>
    </row>
    <row r="84" spans="1:13" s="85" customFormat="1">
      <c r="A84" s="160" t="s">
        <v>173</v>
      </c>
      <c r="B84" s="160"/>
      <c r="C84" s="41">
        <v>653350</v>
      </c>
      <c r="D84" s="41">
        <v>582468</v>
      </c>
      <c r="E84" s="41">
        <v>577923</v>
      </c>
      <c r="F84" s="41"/>
      <c r="G84" s="41"/>
      <c r="H84" s="41"/>
      <c r="I84" s="76">
        <f>SUM(I3:I83)</f>
        <v>0.99999999999999989</v>
      </c>
      <c r="J84" s="76">
        <f t="shared" si="5"/>
        <v>-0.11544654473100176</v>
      </c>
      <c r="K84" s="73">
        <f>SUM(K3:K83)</f>
        <v>-75427</v>
      </c>
      <c r="L84" s="77">
        <f t="shared" si="9"/>
        <v>1</v>
      </c>
      <c r="M84" s="73">
        <f>SUM(M3:M83)</f>
        <v>-4545</v>
      </c>
    </row>
    <row r="85" spans="1:13">
      <c r="C85" s="109"/>
      <c r="D85" s="108"/>
      <c r="E85" s="110"/>
      <c r="F85" s="116"/>
      <c r="G85" s="116"/>
      <c r="H85" s="116"/>
      <c r="L85" s="9"/>
    </row>
    <row r="86" spans="1:13">
      <c r="F86" s="116"/>
    </row>
    <row r="87" spans="1:13">
      <c r="C87" s="109"/>
      <c r="D87" s="108"/>
      <c r="E87" s="110"/>
      <c r="F87" s="116"/>
      <c r="G87" s="116"/>
      <c r="H87" s="116"/>
    </row>
    <row r="88" spans="1:13">
      <c r="E88" s="116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91"/>
  <sheetViews>
    <sheetView zoomScale="50" zoomScaleNormal="50" workbookViewId="0">
      <pane ySplit="2" topLeftCell="A3" activePane="bottomLeft" state="frozen"/>
      <selection activeCell="W1" sqref="W1"/>
      <selection pane="bottomLeft" activeCell="P8" sqref="P8"/>
    </sheetView>
  </sheetViews>
  <sheetFormatPr defaultColWidth="9.109375" defaultRowHeight="14.4"/>
  <cols>
    <col min="1" max="1" width="11.88671875" style="3" customWidth="1"/>
    <col min="2" max="2" width="16.44140625" style="3" bestFit="1" customWidth="1"/>
    <col min="3" max="8" width="12" style="3" customWidth="1"/>
    <col min="9" max="9" width="18.109375" style="3" customWidth="1"/>
    <col min="10" max="10" width="30.44140625" style="3" customWidth="1"/>
    <col min="11" max="11" width="27.44140625" style="3" customWidth="1"/>
    <col min="12" max="12" width="22.33203125" style="3" customWidth="1"/>
    <col min="13" max="13" width="27.5546875" style="3" customWidth="1"/>
    <col min="14" max="16384" width="9.109375" style="3"/>
  </cols>
  <sheetData>
    <row r="1" spans="1:13" ht="15" thickBot="1">
      <c r="A1" s="3" t="s">
        <v>292</v>
      </c>
      <c r="C1" s="156" t="s">
        <v>274</v>
      </c>
      <c r="D1" s="156"/>
      <c r="E1" s="157"/>
      <c r="F1" s="158" t="s">
        <v>273</v>
      </c>
      <c r="G1" s="156"/>
      <c r="H1" s="157"/>
    </row>
    <row r="2" spans="1:13" ht="28.8">
      <c r="A2" s="14" t="s">
        <v>91</v>
      </c>
      <c r="B2" s="14" t="s">
        <v>174</v>
      </c>
      <c r="C2" s="69">
        <v>43678</v>
      </c>
      <c r="D2" s="69">
        <v>44013</v>
      </c>
      <c r="E2" s="69">
        <v>44044</v>
      </c>
      <c r="F2" s="69">
        <v>43678</v>
      </c>
      <c r="G2" s="69">
        <v>44013</v>
      </c>
      <c r="H2" s="69">
        <v>44044</v>
      </c>
      <c r="I2" s="38" t="s">
        <v>305</v>
      </c>
      <c r="J2" s="10" t="s">
        <v>301</v>
      </c>
      <c r="K2" s="68" t="s">
        <v>302</v>
      </c>
      <c r="L2" s="68" t="s">
        <v>306</v>
      </c>
      <c r="M2" s="72" t="s">
        <v>304</v>
      </c>
    </row>
    <row r="3" spans="1:13">
      <c r="A3" s="26">
        <v>1</v>
      </c>
      <c r="B3" s="79" t="s">
        <v>92</v>
      </c>
      <c r="C3" s="21">
        <v>73924</v>
      </c>
      <c r="D3" s="21">
        <v>75534</v>
      </c>
      <c r="E3" s="21">
        <v>75184</v>
      </c>
      <c r="F3" s="21"/>
      <c r="G3" s="21"/>
      <c r="H3" s="21"/>
      <c r="I3" s="76">
        <f t="shared" ref="I3:I66" si="0">E3/$E$84</f>
        <v>2.4152592057181864E-2</v>
      </c>
      <c r="J3" s="76">
        <f t="shared" ref="J3:J66" si="1">(E3-C3)/C3</f>
        <v>1.7044532222282343E-2</v>
      </c>
      <c r="K3" s="73">
        <f t="shared" ref="K3:K66" si="2">E3-C3</f>
        <v>1260</v>
      </c>
      <c r="L3" s="77">
        <f>K3/$K$84</f>
        <v>1.7935687748217109E-2</v>
      </c>
      <c r="M3" s="28">
        <f t="shared" ref="M3:M66" si="3">E3-D3</f>
        <v>-350</v>
      </c>
    </row>
    <row r="4" spans="1:13">
      <c r="A4" s="26">
        <v>2</v>
      </c>
      <c r="B4" s="79" t="s">
        <v>93</v>
      </c>
      <c r="C4" s="21">
        <v>23024</v>
      </c>
      <c r="D4" s="21">
        <v>23591</v>
      </c>
      <c r="E4" s="21">
        <v>23461</v>
      </c>
      <c r="F4" s="21"/>
      <c r="G4" s="21"/>
      <c r="H4" s="21"/>
      <c r="I4" s="76">
        <f t="shared" si="0"/>
        <v>7.536762639039473E-3</v>
      </c>
      <c r="J4" s="76">
        <f t="shared" si="1"/>
        <v>1.8980194579569145E-2</v>
      </c>
      <c r="K4" s="73">
        <f t="shared" si="2"/>
        <v>437</v>
      </c>
      <c r="L4" s="77">
        <f t="shared" ref="L4:L67" si="4">K4/$K$84</f>
        <v>6.2205520206118064E-3</v>
      </c>
      <c r="M4" s="28">
        <f t="shared" si="3"/>
        <v>-130</v>
      </c>
    </row>
    <row r="5" spans="1:13">
      <c r="A5" s="26">
        <v>3</v>
      </c>
      <c r="B5" s="79" t="s">
        <v>94</v>
      </c>
      <c r="C5" s="21">
        <v>27772</v>
      </c>
      <c r="D5" s="21">
        <v>28087</v>
      </c>
      <c r="E5" s="21">
        <v>28038</v>
      </c>
      <c r="F5" s="21"/>
      <c r="G5" s="21"/>
      <c r="H5" s="21"/>
      <c r="I5" s="76">
        <f t="shared" si="0"/>
        <v>9.0071075774003136E-3</v>
      </c>
      <c r="J5" s="76">
        <f t="shared" si="1"/>
        <v>9.5779922223822554E-3</v>
      </c>
      <c r="K5" s="73">
        <f t="shared" si="2"/>
        <v>266</v>
      </c>
      <c r="L5" s="77">
        <f t="shared" si="4"/>
        <v>3.7864229690680561E-3</v>
      </c>
      <c r="M5" s="28">
        <f t="shared" si="3"/>
        <v>-49</v>
      </c>
    </row>
    <row r="6" spans="1:13" ht="14.25" customHeight="1">
      <c r="A6" s="26">
        <v>4</v>
      </c>
      <c r="B6" s="79" t="s">
        <v>95</v>
      </c>
      <c r="C6" s="21">
        <v>15845</v>
      </c>
      <c r="D6" s="21">
        <v>16962</v>
      </c>
      <c r="E6" s="21">
        <v>16749</v>
      </c>
      <c r="F6" s="21"/>
      <c r="G6" s="21"/>
      <c r="H6" s="21"/>
      <c r="I6" s="76">
        <f t="shared" si="0"/>
        <v>5.3805565594506688E-3</v>
      </c>
      <c r="J6" s="76">
        <f t="shared" si="1"/>
        <v>5.7052698011991164E-2</v>
      </c>
      <c r="K6" s="73">
        <f t="shared" si="2"/>
        <v>904</v>
      </c>
      <c r="L6" s="77">
        <f t="shared" si="4"/>
        <v>1.2868144225704972E-2</v>
      </c>
      <c r="M6" s="28">
        <f t="shared" si="3"/>
        <v>-213</v>
      </c>
    </row>
    <row r="7" spans="1:13">
      <c r="A7" s="26">
        <v>5</v>
      </c>
      <c r="B7" s="79" t="s">
        <v>96</v>
      </c>
      <c r="C7" s="21">
        <v>16886</v>
      </c>
      <c r="D7" s="21">
        <v>17481</v>
      </c>
      <c r="E7" s="21">
        <v>17839</v>
      </c>
      <c r="F7" s="21"/>
      <c r="G7" s="21"/>
      <c r="H7" s="21"/>
      <c r="I7" s="76">
        <f t="shared" si="0"/>
        <v>5.7307151748785283E-3</v>
      </c>
      <c r="J7" s="76">
        <f t="shared" si="1"/>
        <v>5.6437285325121406E-2</v>
      </c>
      <c r="K7" s="73">
        <f t="shared" si="2"/>
        <v>953</v>
      </c>
      <c r="L7" s="77">
        <f t="shared" si="4"/>
        <v>1.3565643193691194E-2</v>
      </c>
      <c r="M7" s="28">
        <f t="shared" si="3"/>
        <v>358</v>
      </c>
    </row>
    <row r="8" spans="1:13">
      <c r="A8" s="26">
        <v>6</v>
      </c>
      <c r="B8" s="79" t="s">
        <v>97</v>
      </c>
      <c r="C8" s="21">
        <v>386825</v>
      </c>
      <c r="D8" s="21">
        <v>396685</v>
      </c>
      <c r="E8" s="21">
        <v>394961</v>
      </c>
      <c r="F8" s="21"/>
      <c r="G8" s="21"/>
      <c r="H8" s="21"/>
      <c r="I8" s="76">
        <f t="shared" si="0"/>
        <v>0.12687981367706702</v>
      </c>
      <c r="J8" s="76">
        <f t="shared" si="1"/>
        <v>2.1032766754992566E-2</v>
      </c>
      <c r="K8" s="73">
        <f t="shared" si="2"/>
        <v>8136</v>
      </c>
      <c r="L8" s="77">
        <f t="shared" si="4"/>
        <v>0.11581329803134476</v>
      </c>
      <c r="M8" s="28">
        <f t="shared" si="3"/>
        <v>-1724</v>
      </c>
    </row>
    <row r="9" spans="1:13">
      <c r="A9" s="26">
        <v>7</v>
      </c>
      <c r="B9" s="79" t="s">
        <v>98</v>
      </c>
      <c r="C9" s="21">
        <v>75359</v>
      </c>
      <c r="D9" s="21">
        <v>77887</v>
      </c>
      <c r="E9" s="21">
        <v>77533</v>
      </c>
      <c r="F9" s="21"/>
      <c r="G9" s="21"/>
      <c r="H9" s="21"/>
      <c r="I9" s="76">
        <f t="shared" si="0"/>
        <v>2.4907199935750714E-2</v>
      </c>
      <c r="J9" s="76">
        <f t="shared" si="1"/>
        <v>2.8848578139306521E-2</v>
      </c>
      <c r="K9" s="73">
        <f t="shared" si="2"/>
        <v>2174</v>
      </c>
      <c r="L9" s="77">
        <f t="shared" si="4"/>
        <v>3.0946178702082532E-2</v>
      </c>
      <c r="M9" s="28">
        <f t="shared" si="3"/>
        <v>-354</v>
      </c>
    </row>
    <row r="10" spans="1:13">
      <c r="A10" s="26">
        <v>8</v>
      </c>
      <c r="B10" s="79" t="s">
        <v>99</v>
      </c>
      <c r="C10" s="21">
        <v>9078</v>
      </c>
      <c r="D10" s="21">
        <v>9157</v>
      </c>
      <c r="E10" s="21">
        <v>9126</v>
      </c>
      <c r="F10" s="21"/>
      <c r="G10" s="21"/>
      <c r="H10" s="21"/>
      <c r="I10" s="76">
        <f t="shared" si="0"/>
        <v>2.9316949765088546E-3</v>
      </c>
      <c r="J10" s="76">
        <f t="shared" si="1"/>
        <v>5.2875082617316587E-3</v>
      </c>
      <c r="K10" s="73">
        <f t="shared" si="2"/>
        <v>48</v>
      </c>
      <c r="L10" s="77">
        <f t="shared" si="4"/>
        <v>6.8326429517017546E-4</v>
      </c>
      <c r="M10" s="28">
        <f t="shared" si="3"/>
        <v>-31</v>
      </c>
    </row>
    <row r="11" spans="1:13">
      <c r="A11" s="26">
        <v>9</v>
      </c>
      <c r="B11" s="79" t="s">
        <v>100</v>
      </c>
      <c r="C11" s="21">
        <v>38464</v>
      </c>
      <c r="D11" s="21">
        <v>39181</v>
      </c>
      <c r="E11" s="21">
        <v>38829</v>
      </c>
      <c r="F11" s="21"/>
      <c r="G11" s="21"/>
      <c r="H11" s="21"/>
      <c r="I11" s="76">
        <f t="shared" si="0"/>
        <v>1.2473677870136129E-2</v>
      </c>
      <c r="J11" s="76">
        <f t="shared" si="1"/>
        <v>9.4893926788685527E-3</v>
      </c>
      <c r="K11" s="73">
        <f t="shared" si="2"/>
        <v>365</v>
      </c>
      <c r="L11" s="77">
        <f t="shared" si="4"/>
        <v>5.1956555778565425E-3</v>
      </c>
      <c r="M11" s="28">
        <f t="shared" si="3"/>
        <v>-352</v>
      </c>
    </row>
    <row r="12" spans="1:13">
      <c r="A12" s="26">
        <v>10</v>
      </c>
      <c r="B12" s="79" t="s">
        <v>101</v>
      </c>
      <c r="C12" s="21">
        <v>51725</v>
      </c>
      <c r="D12" s="21">
        <v>52944</v>
      </c>
      <c r="E12" s="21">
        <v>53802</v>
      </c>
      <c r="F12" s="21"/>
      <c r="G12" s="21"/>
      <c r="H12" s="21"/>
      <c r="I12" s="76">
        <f t="shared" si="0"/>
        <v>1.7283700758944705E-2</v>
      </c>
      <c r="J12" s="76">
        <f t="shared" si="1"/>
        <v>4.0154664088931855E-2</v>
      </c>
      <c r="K12" s="73">
        <f t="shared" si="2"/>
        <v>2077</v>
      </c>
      <c r="L12" s="77">
        <f t="shared" si="4"/>
        <v>2.9565415438926136E-2</v>
      </c>
      <c r="M12" s="28">
        <f t="shared" si="3"/>
        <v>858</v>
      </c>
    </row>
    <row r="13" spans="1:13" ht="15.75" customHeight="1">
      <c r="A13" s="26">
        <v>11</v>
      </c>
      <c r="B13" s="79" t="s">
        <v>102</v>
      </c>
      <c r="C13" s="21">
        <v>9240</v>
      </c>
      <c r="D13" s="21">
        <v>9428</v>
      </c>
      <c r="E13" s="21">
        <v>9418</v>
      </c>
      <c r="F13" s="21"/>
      <c r="G13" s="21"/>
      <c r="H13" s="21"/>
      <c r="I13" s="76">
        <f t="shared" si="0"/>
        <v>3.0254989358711802E-3</v>
      </c>
      <c r="J13" s="76">
        <f t="shared" si="1"/>
        <v>1.9264069264069265E-2</v>
      </c>
      <c r="K13" s="73">
        <f t="shared" si="2"/>
        <v>178</v>
      </c>
      <c r="L13" s="77">
        <f t="shared" si="4"/>
        <v>2.5337717612560675E-3</v>
      </c>
      <c r="M13" s="28">
        <f t="shared" si="3"/>
        <v>-10</v>
      </c>
    </row>
    <row r="14" spans="1:13">
      <c r="A14" s="26">
        <v>12</v>
      </c>
      <c r="B14" s="79" t="s">
        <v>103</v>
      </c>
      <c r="C14" s="21">
        <v>16608</v>
      </c>
      <c r="D14" s="21">
        <v>16919</v>
      </c>
      <c r="E14" s="21">
        <v>17180</v>
      </c>
      <c r="F14" s="21"/>
      <c r="G14" s="21"/>
      <c r="H14" s="21"/>
      <c r="I14" s="76">
        <f t="shared" si="0"/>
        <v>5.5190137734409507E-3</v>
      </c>
      <c r="J14" s="76">
        <f t="shared" si="1"/>
        <v>3.4441233140655107E-2</v>
      </c>
      <c r="K14" s="73">
        <f t="shared" si="2"/>
        <v>572</v>
      </c>
      <c r="L14" s="77">
        <f t="shared" si="4"/>
        <v>8.1422328507779248E-3</v>
      </c>
      <c r="M14" s="28">
        <f t="shared" si="3"/>
        <v>261</v>
      </c>
    </row>
    <row r="15" spans="1:13">
      <c r="A15" s="26">
        <v>13</v>
      </c>
      <c r="B15" s="79" t="s">
        <v>104</v>
      </c>
      <c r="C15" s="21">
        <v>14868</v>
      </c>
      <c r="D15" s="21">
        <v>15815</v>
      </c>
      <c r="E15" s="21">
        <v>15993</v>
      </c>
      <c r="F15" s="21"/>
      <c r="G15" s="21"/>
      <c r="H15" s="21"/>
      <c r="I15" s="76">
        <f t="shared" si="0"/>
        <v>5.1376942537043726E-3</v>
      </c>
      <c r="J15" s="76">
        <f t="shared" si="1"/>
        <v>7.5665859564164648E-2</v>
      </c>
      <c r="K15" s="73">
        <f t="shared" si="2"/>
        <v>1125</v>
      </c>
      <c r="L15" s="77">
        <f t="shared" si="4"/>
        <v>1.601400691805099E-2</v>
      </c>
      <c r="M15" s="28">
        <f t="shared" si="3"/>
        <v>178</v>
      </c>
    </row>
    <row r="16" spans="1:13">
      <c r="A16" s="26">
        <v>14</v>
      </c>
      <c r="B16" s="79" t="s">
        <v>105</v>
      </c>
      <c r="C16" s="21">
        <v>15454</v>
      </c>
      <c r="D16" s="21">
        <v>16469</v>
      </c>
      <c r="E16" s="21">
        <v>16441</v>
      </c>
      <c r="F16" s="21"/>
      <c r="G16" s="21"/>
      <c r="H16" s="21"/>
      <c r="I16" s="76">
        <f t="shared" si="0"/>
        <v>5.2816126571095853E-3</v>
      </c>
      <c r="J16" s="76">
        <f t="shared" si="1"/>
        <v>6.3866960010353302E-2</v>
      </c>
      <c r="K16" s="73">
        <f t="shared" si="2"/>
        <v>987</v>
      </c>
      <c r="L16" s="77">
        <f t="shared" si="4"/>
        <v>1.4049622069436734E-2</v>
      </c>
      <c r="M16" s="28">
        <f t="shared" si="3"/>
        <v>-28</v>
      </c>
    </row>
    <row r="17" spans="1:13">
      <c r="A17" s="26">
        <v>15</v>
      </c>
      <c r="B17" s="79" t="s">
        <v>106</v>
      </c>
      <c r="C17" s="21">
        <v>12741</v>
      </c>
      <c r="D17" s="21">
        <v>12912</v>
      </c>
      <c r="E17" s="21">
        <v>12887</v>
      </c>
      <c r="F17" s="21"/>
      <c r="G17" s="21"/>
      <c r="H17" s="21"/>
      <c r="I17" s="76">
        <f t="shared" si="0"/>
        <v>4.1399028229530581E-3</v>
      </c>
      <c r="J17" s="76">
        <f t="shared" si="1"/>
        <v>1.1459069146848756E-2</v>
      </c>
      <c r="K17" s="73">
        <f t="shared" si="2"/>
        <v>146</v>
      </c>
      <c r="L17" s="77">
        <f t="shared" si="4"/>
        <v>2.0782622311426172E-3</v>
      </c>
      <c r="M17" s="28">
        <f t="shared" si="3"/>
        <v>-25</v>
      </c>
    </row>
    <row r="18" spans="1:13">
      <c r="A18" s="26">
        <v>16</v>
      </c>
      <c r="B18" s="79" t="s">
        <v>107</v>
      </c>
      <c r="C18" s="21">
        <v>80555</v>
      </c>
      <c r="D18" s="21">
        <v>82142</v>
      </c>
      <c r="E18" s="21">
        <v>81587</v>
      </c>
      <c r="F18" s="21"/>
      <c r="G18" s="21"/>
      <c r="H18" s="21"/>
      <c r="I18" s="76">
        <f t="shared" si="0"/>
        <v>2.6209532987993413E-2</v>
      </c>
      <c r="J18" s="76">
        <f t="shared" si="1"/>
        <v>1.2811122835329898E-2</v>
      </c>
      <c r="K18" s="73">
        <f t="shared" si="2"/>
        <v>1032</v>
      </c>
      <c r="L18" s="77">
        <f t="shared" si="4"/>
        <v>1.4690182346158773E-2</v>
      </c>
      <c r="M18" s="28">
        <f t="shared" si="3"/>
        <v>-555</v>
      </c>
    </row>
    <row r="19" spans="1:13">
      <c r="A19" s="26">
        <v>17</v>
      </c>
      <c r="B19" s="79" t="s">
        <v>108</v>
      </c>
      <c r="C19" s="21">
        <v>24627</v>
      </c>
      <c r="D19" s="21">
        <v>26085</v>
      </c>
      <c r="E19" s="21">
        <v>26199</v>
      </c>
      <c r="F19" s="21"/>
      <c r="G19" s="21"/>
      <c r="H19" s="21"/>
      <c r="I19" s="76">
        <f t="shared" si="0"/>
        <v>8.4163353812793645E-3</v>
      </c>
      <c r="J19" s="76">
        <f t="shared" si="1"/>
        <v>6.3832379096114028E-2</v>
      </c>
      <c r="K19" s="73">
        <f t="shared" si="2"/>
        <v>1572</v>
      </c>
      <c r="L19" s="77">
        <f t="shared" si="4"/>
        <v>2.2376905666823248E-2</v>
      </c>
      <c r="M19" s="28">
        <f t="shared" si="3"/>
        <v>114</v>
      </c>
    </row>
    <row r="20" spans="1:13">
      <c r="A20" s="26">
        <v>18</v>
      </c>
      <c r="B20" s="79" t="s">
        <v>109</v>
      </c>
      <c r="C20" s="21">
        <v>9935</v>
      </c>
      <c r="D20" s="21">
        <v>10314</v>
      </c>
      <c r="E20" s="21">
        <v>10127</v>
      </c>
      <c r="F20" s="21"/>
      <c r="G20" s="21"/>
      <c r="H20" s="21"/>
      <c r="I20" s="76">
        <f t="shared" si="0"/>
        <v>3.2532626591173755E-3</v>
      </c>
      <c r="J20" s="76">
        <f t="shared" si="1"/>
        <v>1.9325616507297434E-2</v>
      </c>
      <c r="K20" s="73">
        <f t="shared" si="2"/>
        <v>192</v>
      </c>
      <c r="L20" s="77">
        <f t="shared" si="4"/>
        <v>2.7330571806807018E-3</v>
      </c>
      <c r="M20" s="28">
        <f t="shared" si="3"/>
        <v>-187</v>
      </c>
    </row>
    <row r="21" spans="1:13">
      <c r="A21" s="26">
        <v>19</v>
      </c>
      <c r="B21" s="79" t="s">
        <v>110</v>
      </c>
      <c r="C21" s="21">
        <v>19780</v>
      </c>
      <c r="D21" s="21">
        <v>20198</v>
      </c>
      <c r="E21" s="21">
        <v>20136</v>
      </c>
      <c r="F21" s="21"/>
      <c r="G21" s="21"/>
      <c r="H21" s="21"/>
      <c r="I21" s="76">
        <f t="shared" si="0"/>
        <v>6.4686182387664135E-3</v>
      </c>
      <c r="J21" s="76">
        <f t="shared" si="1"/>
        <v>1.7997977755308394E-2</v>
      </c>
      <c r="K21" s="73">
        <f t="shared" si="2"/>
        <v>356</v>
      </c>
      <c r="L21" s="77">
        <f t="shared" si="4"/>
        <v>5.067543522512135E-3</v>
      </c>
      <c r="M21" s="28">
        <f t="shared" si="3"/>
        <v>-62</v>
      </c>
    </row>
    <row r="22" spans="1:13">
      <c r="A22" s="26">
        <v>20</v>
      </c>
      <c r="B22" s="79" t="s">
        <v>111</v>
      </c>
      <c r="C22" s="21">
        <v>37209</v>
      </c>
      <c r="D22" s="21">
        <v>37605</v>
      </c>
      <c r="E22" s="21">
        <v>37500</v>
      </c>
      <c r="F22" s="21"/>
      <c r="G22" s="21"/>
      <c r="H22" s="21"/>
      <c r="I22" s="76">
        <f t="shared" si="0"/>
        <v>1.2046741356463078E-2</v>
      </c>
      <c r="J22" s="76">
        <f t="shared" si="1"/>
        <v>7.8206885430944124E-3</v>
      </c>
      <c r="K22" s="73">
        <f t="shared" si="2"/>
        <v>291</v>
      </c>
      <c r="L22" s="77">
        <f t="shared" si="4"/>
        <v>4.1422897894691892E-3</v>
      </c>
      <c r="M22" s="28">
        <f t="shared" si="3"/>
        <v>-105</v>
      </c>
    </row>
    <row r="23" spans="1:13">
      <c r="A23" s="26">
        <v>21</v>
      </c>
      <c r="B23" s="79" t="s">
        <v>112</v>
      </c>
      <c r="C23" s="21">
        <v>66357</v>
      </c>
      <c r="D23" s="21">
        <v>68812</v>
      </c>
      <c r="E23" s="21">
        <v>68455</v>
      </c>
      <c r="F23" s="21"/>
      <c r="G23" s="21"/>
      <c r="H23" s="21"/>
      <c r="I23" s="76">
        <f t="shared" si="0"/>
        <v>2.1990924788178132E-2</v>
      </c>
      <c r="J23" s="76">
        <f t="shared" si="1"/>
        <v>3.1616860316168602E-2</v>
      </c>
      <c r="K23" s="73">
        <f t="shared" si="2"/>
        <v>2098</v>
      </c>
      <c r="L23" s="77">
        <f t="shared" si="4"/>
        <v>2.9864343568063088E-2</v>
      </c>
      <c r="M23" s="28">
        <f t="shared" si="3"/>
        <v>-357</v>
      </c>
    </row>
    <row r="24" spans="1:13">
      <c r="A24" s="26">
        <v>22</v>
      </c>
      <c r="B24" s="79" t="s">
        <v>113</v>
      </c>
      <c r="C24" s="21">
        <v>19645</v>
      </c>
      <c r="D24" s="21">
        <v>20826</v>
      </c>
      <c r="E24" s="21">
        <v>20730</v>
      </c>
      <c r="F24" s="21"/>
      <c r="G24" s="21"/>
      <c r="H24" s="21"/>
      <c r="I24" s="76">
        <f t="shared" si="0"/>
        <v>6.659438621852789E-3</v>
      </c>
      <c r="J24" s="76">
        <f t="shared" si="1"/>
        <v>5.5230338508526343E-2</v>
      </c>
      <c r="K24" s="73">
        <f t="shared" si="2"/>
        <v>1085</v>
      </c>
      <c r="L24" s="77">
        <f t="shared" si="4"/>
        <v>1.5444620005409176E-2</v>
      </c>
      <c r="M24" s="28">
        <f t="shared" si="3"/>
        <v>-96</v>
      </c>
    </row>
    <row r="25" spans="1:13">
      <c r="A25" s="26">
        <v>23</v>
      </c>
      <c r="B25" s="79" t="s">
        <v>114</v>
      </c>
      <c r="C25" s="21">
        <v>29478</v>
      </c>
      <c r="D25" s="21">
        <v>30553</v>
      </c>
      <c r="E25" s="21">
        <v>30365</v>
      </c>
      <c r="F25" s="21"/>
      <c r="G25" s="21"/>
      <c r="H25" s="21"/>
      <c r="I25" s="76">
        <f t="shared" si="0"/>
        <v>9.7546480343733682E-3</v>
      </c>
      <c r="J25" s="76">
        <f t="shared" si="1"/>
        <v>3.0090236786756226E-2</v>
      </c>
      <c r="K25" s="73">
        <f t="shared" si="2"/>
        <v>887</v>
      </c>
      <c r="L25" s="77">
        <f t="shared" si="4"/>
        <v>1.2626154787832201E-2</v>
      </c>
      <c r="M25" s="28">
        <f t="shared" si="3"/>
        <v>-188</v>
      </c>
    </row>
    <row r="26" spans="1:13">
      <c r="A26" s="26">
        <v>24</v>
      </c>
      <c r="B26" s="79" t="s">
        <v>115</v>
      </c>
      <c r="C26" s="21">
        <v>13477</v>
      </c>
      <c r="D26" s="21">
        <v>13953</v>
      </c>
      <c r="E26" s="21">
        <v>14026</v>
      </c>
      <c r="F26" s="21"/>
      <c r="G26" s="21"/>
      <c r="H26" s="21"/>
      <c r="I26" s="76">
        <f t="shared" si="0"/>
        <v>4.5058025137533634E-3</v>
      </c>
      <c r="J26" s="76">
        <f t="shared" si="1"/>
        <v>4.0736068858054461E-2</v>
      </c>
      <c r="K26" s="73">
        <f t="shared" si="2"/>
        <v>549</v>
      </c>
      <c r="L26" s="77">
        <f t="shared" si="4"/>
        <v>7.8148353760088829E-3</v>
      </c>
      <c r="M26" s="28">
        <f t="shared" si="3"/>
        <v>73</v>
      </c>
    </row>
    <row r="27" spans="1:13">
      <c r="A27" s="26">
        <v>25</v>
      </c>
      <c r="B27" s="79" t="s">
        <v>116</v>
      </c>
      <c r="C27" s="21">
        <v>35185</v>
      </c>
      <c r="D27" s="21">
        <v>35799</v>
      </c>
      <c r="E27" s="21">
        <v>35795</v>
      </c>
      <c r="F27" s="21"/>
      <c r="G27" s="21"/>
      <c r="H27" s="21"/>
      <c r="I27" s="76">
        <f t="shared" si="0"/>
        <v>1.1499016182789222E-2</v>
      </c>
      <c r="J27" s="76">
        <f t="shared" si="1"/>
        <v>1.7336933352280801E-2</v>
      </c>
      <c r="K27" s="73">
        <f t="shared" si="2"/>
        <v>610</v>
      </c>
      <c r="L27" s="77">
        <f t="shared" si="4"/>
        <v>8.6831504177876471E-3</v>
      </c>
      <c r="M27" s="28">
        <f t="shared" si="3"/>
        <v>-4</v>
      </c>
    </row>
    <row r="28" spans="1:13">
      <c r="A28" s="26">
        <v>26</v>
      </c>
      <c r="B28" s="79" t="s">
        <v>117</v>
      </c>
      <c r="C28" s="21">
        <v>41195</v>
      </c>
      <c r="D28" s="21">
        <v>42086</v>
      </c>
      <c r="E28" s="21">
        <v>41941</v>
      </c>
      <c r="F28" s="21"/>
      <c r="G28" s="21"/>
      <c r="H28" s="21"/>
      <c r="I28" s="76">
        <f t="shared" si="0"/>
        <v>1.3473396779504477E-2</v>
      </c>
      <c r="J28" s="76">
        <f t="shared" si="1"/>
        <v>1.8108993809928389E-2</v>
      </c>
      <c r="K28" s="73">
        <f t="shared" si="2"/>
        <v>746</v>
      </c>
      <c r="L28" s="77">
        <f t="shared" si="4"/>
        <v>1.0619065920769812E-2</v>
      </c>
      <c r="M28" s="28">
        <f t="shared" si="3"/>
        <v>-145</v>
      </c>
    </row>
    <row r="29" spans="1:13">
      <c r="A29" s="26">
        <v>27</v>
      </c>
      <c r="B29" s="79" t="s">
        <v>118</v>
      </c>
      <c r="C29" s="21">
        <v>53923</v>
      </c>
      <c r="D29" s="21">
        <v>56065</v>
      </c>
      <c r="E29" s="21">
        <v>55882</v>
      </c>
      <c r="F29" s="21"/>
      <c r="G29" s="21"/>
      <c r="H29" s="21"/>
      <c r="I29" s="76">
        <f t="shared" si="0"/>
        <v>1.795189334618319E-2</v>
      </c>
      <c r="J29" s="76">
        <f t="shared" si="1"/>
        <v>3.6329581069302522E-2</v>
      </c>
      <c r="K29" s="73">
        <f t="shared" si="2"/>
        <v>1959</v>
      </c>
      <c r="L29" s="77">
        <f t="shared" si="4"/>
        <v>2.7885724046632789E-2</v>
      </c>
      <c r="M29" s="28">
        <f t="shared" si="3"/>
        <v>-183</v>
      </c>
    </row>
    <row r="30" spans="1:13">
      <c r="A30" s="26">
        <v>28</v>
      </c>
      <c r="B30" s="79" t="s">
        <v>119</v>
      </c>
      <c r="C30" s="21">
        <v>17735</v>
      </c>
      <c r="D30" s="21">
        <v>18238</v>
      </c>
      <c r="E30" s="21">
        <v>18095</v>
      </c>
      <c r="F30" s="21"/>
      <c r="G30" s="21"/>
      <c r="H30" s="21"/>
      <c r="I30" s="76">
        <f t="shared" si="0"/>
        <v>5.8129542625386501E-3</v>
      </c>
      <c r="J30" s="76">
        <f t="shared" si="1"/>
        <v>2.0298844093600225E-2</v>
      </c>
      <c r="K30" s="73">
        <f t="shared" si="2"/>
        <v>360</v>
      </c>
      <c r="L30" s="77">
        <f t="shared" si="4"/>
        <v>5.1244822137763166E-3</v>
      </c>
      <c r="M30" s="28">
        <f t="shared" si="3"/>
        <v>-143</v>
      </c>
    </row>
    <row r="31" spans="1:13">
      <c r="A31" s="26">
        <v>29</v>
      </c>
      <c r="B31" s="79" t="s">
        <v>120</v>
      </c>
      <c r="C31" s="21">
        <v>6691</v>
      </c>
      <c r="D31" s="21">
        <v>6783</v>
      </c>
      <c r="E31" s="21">
        <v>6721</v>
      </c>
      <c r="F31" s="21"/>
      <c r="G31" s="21"/>
      <c r="H31" s="21"/>
      <c r="I31" s="76">
        <f t="shared" si="0"/>
        <v>2.1590972975143556E-3</v>
      </c>
      <c r="J31" s="76">
        <f t="shared" si="1"/>
        <v>4.4836347332237337E-3</v>
      </c>
      <c r="K31" s="73">
        <f t="shared" si="2"/>
        <v>30</v>
      </c>
      <c r="L31" s="77">
        <f t="shared" si="4"/>
        <v>4.2704018448135972E-4</v>
      </c>
      <c r="M31" s="28">
        <f t="shared" si="3"/>
        <v>-62</v>
      </c>
    </row>
    <row r="32" spans="1:13">
      <c r="A32" s="26">
        <v>30</v>
      </c>
      <c r="B32" s="79" t="s">
        <v>121</v>
      </c>
      <c r="C32" s="21">
        <v>24956</v>
      </c>
      <c r="D32" s="21">
        <v>28391</v>
      </c>
      <c r="E32" s="21">
        <v>28379</v>
      </c>
      <c r="F32" s="21"/>
      <c r="G32" s="21"/>
      <c r="H32" s="21"/>
      <c r="I32" s="76">
        <f t="shared" si="0"/>
        <v>9.1166526121350833E-3</v>
      </c>
      <c r="J32" s="76">
        <f t="shared" si="1"/>
        <v>0.13716140407116525</v>
      </c>
      <c r="K32" s="73">
        <f t="shared" si="2"/>
        <v>3423</v>
      </c>
      <c r="L32" s="77">
        <f t="shared" si="4"/>
        <v>4.8725285049323143E-2</v>
      </c>
      <c r="M32" s="28">
        <f t="shared" si="3"/>
        <v>-12</v>
      </c>
    </row>
    <row r="33" spans="1:13">
      <c r="A33" s="26">
        <v>31</v>
      </c>
      <c r="B33" s="79" t="s">
        <v>122</v>
      </c>
      <c r="C33" s="21">
        <v>52078</v>
      </c>
      <c r="D33" s="21">
        <v>55425</v>
      </c>
      <c r="E33" s="21">
        <v>55017</v>
      </c>
      <c r="F33" s="21"/>
      <c r="G33" s="21"/>
      <c r="H33" s="21"/>
      <c r="I33" s="76">
        <f t="shared" si="0"/>
        <v>1.7674015178894109E-2</v>
      </c>
      <c r="J33" s="76">
        <f t="shared" si="1"/>
        <v>5.6434578900879454E-2</v>
      </c>
      <c r="K33" s="73">
        <f t="shared" si="2"/>
        <v>2939</v>
      </c>
      <c r="L33" s="77">
        <f t="shared" si="4"/>
        <v>4.1835703406357207E-2</v>
      </c>
      <c r="M33" s="28">
        <f t="shared" si="3"/>
        <v>-408</v>
      </c>
    </row>
    <row r="34" spans="1:13">
      <c r="A34" s="26">
        <v>32</v>
      </c>
      <c r="B34" s="79" t="s">
        <v>123</v>
      </c>
      <c r="C34" s="21">
        <v>34241</v>
      </c>
      <c r="D34" s="21">
        <v>30406</v>
      </c>
      <c r="E34" s="21">
        <v>30794</v>
      </c>
      <c r="F34" s="21"/>
      <c r="G34" s="21"/>
      <c r="H34" s="21"/>
      <c r="I34" s="76">
        <f t="shared" si="0"/>
        <v>9.8924627554913061E-3</v>
      </c>
      <c r="J34" s="76">
        <f t="shared" si="1"/>
        <v>-0.10066878887882948</v>
      </c>
      <c r="K34" s="73">
        <f t="shared" si="2"/>
        <v>-3447</v>
      </c>
      <c r="L34" s="77">
        <f t="shared" si="4"/>
        <v>-4.9066917196908227E-2</v>
      </c>
      <c r="M34" s="28">
        <f t="shared" si="3"/>
        <v>388</v>
      </c>
    </row>
    <row r="35" spans="1:13">
      <c r="A35" s="26">
        <v>33</v>
      </c>
      <c r="B35" s="79" t="s">
        <v>124</v>
      </c>
      <c r="C35" s="21">
        <v>63422</v>
      </c>
      <c r="D35" s="21">
        <v>67562</v>
      </c>
      <c r="E35" s="21">
        <v>67276</v>
      </c>
      <c r="F35" s="21"/>
      <c r="G35" s="21"/>
      <c r="H35" s="21"/>
      <c r="I35" s="76">
        <f t="shared" si="0"/>
        <v>2.1612175239930934E-2</v>
      </c>
      <c r="J35" s="76">
        <f t="shared" si="1"/>
        <v>6.0767556999148563E-2</v>
      </c>
      <c r="K35" s="73">
        <f t="shared" si="2"/>
        <v>3854</v>
      </c>
      <c r="L35" s="77">
        <f t="shared" si="4"/>
        <v>5.4860429033038678E-2</v>
      </c>
      <c r="M35" s="28">
        <f t="shared" si="3"/>
        <v>-286</v>
      </c>
    </row>
    <row r="36" spans="1:13">
      <c r="A36" s="26">
        <v>34</v>
      </c>
      <c r="B36" s="79" t="s">
        <v>125</v>
      </c>
      <c r="C36" s="21">
        <v>347880</v>
      </c>
      <c r="D36" s="21">
        <v>354613</v>
      </c>
      <c r="E36" s="21">
        <v>351844</v>
      </c>
      <c r="F36" s="21"/>
      <c r="G36" s="21"/>
      <c r="H36" s="21"/>
      <c r="I36" s="76">
        <f t="shared" si="0"/>
        <v>0.11302863108862386</v>
      </c>
      <c r="J36" s="76">
        <f t="shared" si="1"/>
        <v>1.139473381625848E-2</v>
      </c>
      <c r="K36" s="73">
        <f t="shared" si="2"/>
        <v>3964</v>
      </c>
      <c r="L36" s="77">
        <f t="shared" si="4"/>
        <v>5.6426243042803664E-2</v>
      </c>
      <c r="M36" s="28">
        <f t="shared" si="3"/>
        <v>-2769</v>
      </c>
    </row>
    <row r="37" spans="1:13">
      <c r="A37" s="26">
        <v>35</v>
      </c>
      <c r="B37" s="79" t="s">
        <v>126</v>
      </c>
      <c r="C37" s="21">
        <v>166776</v>
      </c>
      <c r="D37" s="21">
        <v>170976</v>
      </c>
      <c r="E37" s="21">
        <v>170554</v>
      </c>
      <c r="F37" s="21"/>
      <c r="G37" s="21"/>
      <c r="H37" s="21"/>
      <c r="I37" s="76">
        <f t="shared" si="0"/>
        <v>5.4789864674938765E-2</v>
      </c>
      <c r="J37" s="76">
        <f t="shared" si="1"/>
        <v>2.2653139540461456E-2</v>
      </c>
      <c r="K37" s="73">
        <f t="shared" si="2"/>
        <v>3778</v>
      </c>
      <c r="L37" s="77">
        <f t="shared" si="4"/>
        <v>5.3778593899019234E-2</v>
      </c>
      <c r="M37" s="28">
        <f t="shared" si="3"/>
        <v>-422</v>
      </c>
    </row>
    <row r="38" spans="1:13">
      <c r="A38" s="26">
        <v>36</v>
      </c>
      <c r="B38" s="79" t="s">
        <v>127</v>
      </c>
      <c r="C38" s="21">
        <v>12831</v>
      </c>
      <c r="D38" s="21">
        <v>13667</v>
      </c>
      <c r="E38" s="21">
        <v>13470</v>
      </c>
      <c r="F38" s="21"/>
      <c r="G38" s="21"/>
      <c r="H38" s="21"/>
      <c r="I38" s="76">
        <f t="shared" si="0"/>
        <v>4.3271894952415374E-3</v>
      </c>
      <c r="J38" s="76">
        <f t="shared" si="1"/>
        <v>4.9801262567220013E-2</v>
      </c>
      <c r="K38" s="73">
        <f t="shared" si="2"/>
        <v>639</v>
      </c>
      <c r="L38" s="77">
        <f t="shared" si="4"/>
        <v>9.0959559294529618E-3</v>
      </c>
      <c r="M38" s="28">
        <f t="shared" si="3"/>
        <v>-197</v>
      </c>
    </row>
    <row r="39" spans="1:13">
      <c r="A39" s="26">
        <v>37</v>
      </c>
      <c r="B39" s="79" t="s">
        <v>128</v>
      </c>
      <c r="C39" s="21">
        <v>21113</v>
      </c>
      <c r="D39" s="21">
        <v>19075</v>
      </c>
      <c r="E39" s="21">
        <v>19019</v>
      </c>
      <c r="F39" s="21"/>
      <c r="G39" s="21"/>
      <c r="H39" s="21"/>
      <c r="I39" s="76">
        <f t="shared" si="0"/>
        <v>6.1097859695618999E-3</v>
      </c>
      <c r="J39" s="76">
        <f t="shared" si="1"/>
        <v>-9.9180599630559377E-2</v>
      </c>
      <c r="K39" s="73">
        <f t="shared" si="2"/>
        <v>-2094</v>
      </c>
      <c r="L39" s="77">
        <f t="shared" si="4"/>
        <v>-2.9807404876798907E-2</v>
      </c>
      <c r="M39" s="28">
        <f t="shared" si="3"/>
        <v>-56</v>
      </c>
    </row>
    <row r="40" spans="1:13">
      <c r="A40" s="26">
        <v>38</v>
      </c>
      <c r="B40" s="79" t="s">
        <v>129</v>
      </c>
      <c r="C40" s="21">
        <v>52641</v>
      </c>
      <c r="D40" s="21">
        <v>53968</v>
      </c>
      <c r="E40" s="21">
        <v>53786</v>
      </c>
      <c r="F40" s="21"/>
      <c r="G40" s="21"/>
      <c r="H40" s="21"/>
      <c r="I40" s="76">
        <f t="shared" si="0"/>
        <v>1.7278560815965949E-2</v>
      </c>
      <c r="J40" s="76">
        <f t="shared" si="1"/>
        <v>2.1751106551927205E-2</v>
      </c>
      <c r="K40" s="73">
        <f t="shared" si="2"/>
        <v>1145</v>
      </c>
      <c r="L40" s="77">
        <f t="shared" si="4"/>
        <v>1.6298700374371894E-2</v>
      </c>
      <c r="M40" s="28">
        <f t="shared" si="3"/>
        <v>-182</v>
      </c>
    </row>
    <row r="41" spans="1:13">
      <c r="A41" s="26">
        <v>39</v>
      </c>
      <c r="B41" s="79" t="s">
        <v>130</v>
      </c>
      <c r="C41" s="21">
        <v>15145</v>
      </c>
      <c r="D41" s="21">
        <v>16617</v>
      </c>
      <c r="E41" s="21">
        <v>16787</v>
      </c>
      <c r="F41" s="21"/>
      <c r="G41" s="21"/>
      <c r="H41" s="21"/>
      <c r="I41" s="76">
        <f t="shared" si="0"/>
        <v>5.3927639240252175E-3</v>
      </c>
      <c r="J41" s="76">
        <f t="shared" si="1"/>
        <v>0.10841862000660284</v>
      </c>
      <c r="K41" s="73">
        <f t="shared" si="2"/>
        <v>1642</v>
      </c>
      <c r="L41" s="77">
        <f t="shared" si="4"/>
        <v>2.337333276394642E-2</v>
      </c>
      <c r="M41" s="28">
        <f t="shared" si="3"/>
        <v>170</v>
      </c>
    </row>
    <row r="42" spans="1:13">
      <c r="A42" s="26">
        <v>40</v>
      </c>
      <c r="B42" s="79" t="s">
        <v>131</v>
      </c>
      <c r="C42" s="21">
        <v>11709</v>
      </c>
      <c r="D42" s="21">
        <v>11839</v>
      </c>
      <c r="E42" s="21">
        <v>11810</v>
      </c>
      <c r="F42" s="21"/>
      <c r="G42" s="21"/>
      <c r="H42" s="21"/>
      <c r="I42" s="76">
        <f t="shared" si="0"/>
        <v>3.7939204111954385E-3</v>
      </c>
      <c r="J42" s="76">
        <f t="shared" si="1"/>
        <v>8.6258433683491335E-3</v>
      </c>
      <c r="K42" s="73">
        <f t="shared" si="2"/>
        <v>101</v>
      </c>
      <c r="L42" s="77">
        <f t="shared" si="4"/>
        <v>1.4377019544205777E-3</v>
      </c>
      <c r="M42" s="28">
        <f t="shared" si="3"/>
        <v>-29</v>
      </c>
    </row>
    <row r="43" spans="1:13">
      <c r="A43" s="26">
        <v>41</v>
      </c>
      <c r="B43" s="79" t="s">
        <v>132</v>
      </c>
      <c r="C43" s="21">
        <v>59940</v>
      </c>
      <c r="D43" s="21">
        <v>60381</v>
      </c>
      <c r="E43" s="21">
        <v>59909</v>
      </c>
      <c r="F43" s="21"/>
      <c r="G43" s="21"/>
      <c r="H43" s="21"/>
      <c r="I43" s="76">
        <f t="shared" si="0"/>
        <v>1.9245552744649241E-2</v>
      </c>
      <c r="J43" s="76">
        <f t="shared" si="1"/>
        <v>-5.1718385051718386E-4</v>
      </c>
      <c r="K43" s="73">
        <f t="shared" si="2"/>
        <v>-31</v>
      </c>
      <c r="L43" s="77">
        <f t="shared" si="4"/>
        <v>-4.4127485729740501E-4</v>
      </c>
      <c r="M43" s="28">
        <f t="shared" si="3"/>
        <v>-472</v>
      </c>
    </row>
    <row r="44" spans="1:13">
      <c r="A44" s="26">
        <v>42</v>
      </c>
      <c r="B44" s="79" t="s">
        <v>133</v>
      </c>
      <c r="C44" s="21">
        <v>77304</v>
      </c>
      <c r="D44" s="21">
        <v>79064</v>
      </c>
      <c r="E44" s="21">
        <v>78857</v>
      </c>
      <c r="F44" s="21"/>
      <c r="G44" s="21"/>
      <c r="H44" s="21"/>
      <c r="I44" s="76">
        <f t="shared" si="0"/>
        <v>2.5332530217242903E-2</v>
      </c>
      <c r="J44" s="76">
        <f t="shared" si="1"/>
        <v>2.0089516713236055E-2</v>
      </c>
      <c r="K44" s="73">
        <f t="shared" si="2"/>
        <v>1553</v>
      </c>
      <c r="L44" s="77">
        <f t="shared" si="4"/>
        <v>2.2106446883318386E-2</v>
      </c>
      <c r="M44" s="28">
        <f t="shared" si="3"/>
        <v>-207</v>
      </c>
    </row>
    <row r="45" spans="1:13">
      <c r="A45" s="26">
        <v>43</v>
      </c>
      <c r="B45" s="79" t="s">
        <v>134</v>
      </c>
      <c r="C45" s="21">
        <v>22091</v>
      </c>
      <c r="D45" s="21">
        <v>22458</v>
      </c>
      <c r="E45" s="21">
        <v>21787</v>
      </c>
      <c r="F45" s="21"/>
      <c r="G45" s="21"/>
      <c r="H45" s="21"/>
      <c r="I45" s="76">
        <f t="shared" si="0"/>
        <v>6.9989961048869615E-3</v>
      </c>
      <c r="J45" s="76">
        <f t="shared" si="1"/>
        <v>-1.3761260241727401E-2</v>
      </c>
      <c r="K45" s="73">
        <f t="shared" si="2"/>
        <v>-304</v>
      </c>
      <c r="L45" s="77">
        <f t="shared" si="4"/>
        <v>-4.3273405360777784E-3</v>
      </c>
      <c r="M45" s="28">
        <f t="shared" si="3"/>
        <v>-671</v>
      </c>
    </row>
    <row r="46" spans="1:13">
      <c r="A46" s="26">
        <v>44</v>
      </c>
      <c r="B46" s="79" t="s">
        <v>135</v>
      </c>
      <c r="C46" s="21">
        <v>39394</v>
      </c>
      <c r="D46" s="21">
        <v>39965</v>
      </c>
      <c r="E46" s="21">
        <v>39944</v>
      </c>
      <c r="F46" s="21"/>
      <c r="G46" s="21"/>
      <c r="H46" s="21"/>
      <c r="I46" s="76">
        <f t="shared" si="0"/>
        <v>1.2831867646468298E-2</v>
      </c>
      <c r="J46" s="76">
        <f t="shared" si="1"/>
        <v>1.3961516982281565E-2</v>
      </c>
      <c r="K46" s="73">
        <f t="shared" si="2"/>
        <v>550</v>
      </c>
      <c r="L46" s="77">
        <f t="shared" si="4"/>
        <v>7.8290700488249272E-3</v>
      </c>
      <c r="M46" s="28">
        <f t="shared" si="3"/>
        <v>-21</v>
      </c>
    </row>
    <row r="47" spans="1:13">
      <c r="A47" s="26">
        <v>45</v>
      </c>
      <c r="B47" s="79" t="s">
        <v>136</v>
      </c>
      <c r="C47" s="21">
        <v>47042</v>
      </c>
      <c r="D47" s="21">
        <v>46094</v>
      </c>
      <c r="E47" s="21">
        <v>46549</v>
      </c>
      <c r="F47" s="21"/>
      <c r="G47" s="21"/>
      <c r="H47" s="21"/>
      <c r="I47" s="76">
        <f t="shared" si="0"/>
        <v>1.4953700357386661E-2</v>
      </c>
      <c r="J47" s="76">
        <f t="shared" si="1"/>
        <v>-1.0479996598784066E-2</v>
      </c>
      <c r="K47" s="73">
        <f t="shared" si="2"/>
        <v>-493</v>
      </c>
      <c r="L47" s="77">
        <f t="shared" si="4"/>
        <v>-7.0176936983103446E-3</v>
      </c>
      <c r="M47" s="28">
        <f t="shared" si="3"/>
        <v>455</v>
      </c>
    </row>
    <row r="48" spans="1:13">
      <c r="A48" s="26">
        <v>46</v>
      </c>
      <c r="B48" s="79" t="s">
        <v>137</v>
      </c>
      <c r="C48" s="21">
        <v>37942</v>
      </c>
      <c r="D48" s="21">
        <v>39003</v>
      </c>
      <c r="E48" s="21">
        <v>38723</v>
      </c>
      <c r="F48" s="21"/>
      <c r="G48" s="21"/>
      <c r="H48" s="21"/>
      <c r="I48" s="76">
        <f t="shared" si="0"/>
        <v>1.243962574790186E-2</v>
      </c>
      <c r="J48" s="76">
        <f t="shared" si="1"/>
        <v>2.0584049338463972E-2</v>
      </c>
      <c r="K48" s="73">
        <f t="shared" si="2"/>
        <v>781</v>
      </c>
      <c r="L48" s="77">
        <f t="shared" si="4"/>
        <v>1.1117279469331397E-2</v>
      </c>
      <c r="M48" s="28">
        <f t="shared" si="3"/>
        <v>-280</v>
      </c>
    </row>
    <row r="49" spans="1:13">
      <c r="A49" s="26">
        <v>47</v>
      </c>
      <c r="B49" s="79" t="s">
        <v>138</v>
      </c>
      <c r="C49" s="21">
        <v>29661</v>
      </c>
      <c r="D49" s="21">
        <v>30589</v>
      </c>
      <c r="E49" s="21">
        <v>30664</v>
      </c>
      <c r="F49" s="21"/>
      <c r="G49" s="21"/>
      <c r="H49" s="21"/>
      <c r="I49" s="76">
        <f t="shared" si="0"/>
        <v>9.8507007187889004E-3</v>
      </c>
      <c r="J49" s="76">
        <f t="shared" si="1"/>
        <v>3.3815447894541655E-2</v>
      </c>
      <c r="K49" s="73">
        <f t="shared" si="2"/>
        <v>1003</v>
      </c>
      <c r="L49" s="77">
        <f t="shared" si="4"/>
        <v>1.4277376834493458E-2</v>
      </c>
      <c r="M49" s="28">
        <f t="shared" si="3"/>
        <v>75</v>
      </c>
    </row>
    <row r="50" spans="1:13">
      <c r="A50" s="26">
        <v>48</v>
      </c>
      <c r="B50" s="79" t="s">
        <v>139</v>
      </c>
      <c r="C50" s="21">
        <v>37552</v>
      </c>
      <c r="D50" s="21">
        <v>38490</v>
      </c>
      <c r="E50" s="21">
        <v>38471</v>
      </c>
      <c r="F50" s="21"/>
      <c r="G50" s="21"/>
      <c r="H50" s="21"/>
      <c r="I50" s="76">
        <f t="shared" si="0"/>
        <v>1.2358671645986427E-2</v>
      </c>
      <c r="J50" s="76">
        <f t="shared" si="1"/>
        <v>2.4472731146144015E-2</v>
      </c>
      <c r="K50" s="73">
        <f t="shared" si="2"/>
        <v>919</v>
      </c>
      <c r="L50" s="77">
        <f t="shared" si="4"/>
        <v>1.3081664317945652E-2</v>
      </c>
      <c r="M50" s="28">
        <f t="shared" si="3"/>
        <v>-19</v>
      </c>
    </row>
    <row r="51" spans="1:13">
      <c r="A51" s="26">
        <v>49</v>
      </c>
      <c r="B51" s="79" t="s">
        <v>140</v>
      </c>
      <c r="C51" s="21">
        <v>13122</v>
      </c>
      <c r="D51" s="21">
        <v>13768</v>
      </c>
      <c r="E51" s="21">
        <v>13992</v>
      </c>
      <c r="F51" s="21"/>
      <c r="G51" s="21"/>
      <c r="H51" s="21"/>
      <c r="I51" s="76">
        <f t="shared" si="0"/>
        <v>4.4948801349235035E-3</v>
      </c>
      <c r="J51" s="76">
        <f t="shared" si="1"/>
        <v>6.6300868770004573E-2</v>
      </c>
      <c r="K51" s="73">
        <f t="shared" si="2"/>
        <v>870</v>
      </c>
      <c r="L51" s="77">
        <f t="shared" si="4"/>
        <v>1.2384165349959432E-2</v>
      </c>
      <c r="M51" s="28">
        <f t="shared" si="3"/>
        <v>224</v>
      </c>
    </row>
    <row r="52" spans="1:13">
      <c r="A52" s="26">
        <v>50</v>
      </c>
      <c r="B52" s="79" t="s">
        <v>141</v>
      </c>
      <c r="C52" s="21">
        <v>12507</v>
      </c>
      <c r="D52" s="21">
        <v>12821</v>
      </c>
      <c r="E52" s="21">
        <v>12816</v>
      </c>
      <c r="F52" s="21"/>
      <c r="G52" s="21"/>
      <c r="H52" s="21"/>
      <c r="I52" s="76">
        <f t="shared" si="0"/>
        <v>4.1170943259848207E-3</v>
      </c>
      <c r="J52" s="76">
        <f t="shared" si="1"/>
        <v>2.4706164547853203E-2</v>
      </c>
      <c r="K52" s="73">
        <f t="shared" si="2"/>
        <v>309</v>
      </c>
      <c r="L52" s="77">
        <f t="shared" si="4"/>
        <v>4.3985139001580052E-3</v>
      </c>
      <c r="M52" s="28">
        <f t="shared" si="3"/>
        <v>-5</v>
      </c>
    </row>
    <row r="53" spans="1:13">
      <c r="A53" s="26">
        <v>51</v>
      </c>
      <c r="B53" s="79" t="s">
        <v>142</v>
      </c>
      <c r="C53" s="21">
        <v>13961</v>
      </c>
      <c r="D53" s="21">
        <v>14194</v>
      </c>
      <c r="E53" s="21">
        <v>14130</v>
      </c>
      <c r="F53" s="21"/>
      <c r="G53" s="21"/>
      <c r="H53" s="21"/>
      <c r="I53" s="76">
        <f t="shared" si="0"/>
        <v>4.5392121431152869E-3</v>
      </c>
      <c r="J53" s="76">
        <f t="shared" si="1"/>
        <v>1.210515006088389E-2</v>
      </c>
      <c r="K53" s="73">
        <f t="shared" si="2"/>
        <v>169</v>
      </c>
      <c r="L53" s="77">
        <f t="shared" si="4"/>
        <v>2.4056597059116595E-3</v>
      </c>
      <c r="M53" s="28">
        <f t="shared" si="3"/>
        <v>-64</v>
      </c>
    </row>
    <row r="54" spans="1:13">
      <c r="A54" s="26">
        <v>52</v>
      </c>
      <c r="B54" s="79" t="s">
        <v>143</v>
      </c>
      <c r="C54" s="21">
        <v>25555</v>
      </c>
      <c r="D54" s="21">
        <v>26239</v>
      </c>
      <c r="E54" s="21">
        <v>26125</v>
      </c>
      <c r="F54" s="21"/>
      <c r="G54" s="21"/>
      <c r="H54" s="21"/>
      <c r="I54" s="76">
        <f t="shared" si="0"/>
        <v>8.3925631450026093E-3</v>
      </c>
      <c r="J54" s="76">
        <f t="shared" si="1"/>
        <v>2.2304832713754646E-2</v>
      </c>
      <c r="K54" s="73">
        <f t="shared" si="2"/>
        <v>570</v>
      </c>
      <c r="L54" s="77">
        <f t="shared" si="4"/>
        <v>8.1137635051458344E-3</v>
      </c>
      <c r="M54" s="28">
        <f t="shared" si="3"/>
        <v>-114</v>
      </c>
    </row>
    <row r="55" spans="1:13">
      <c r="A55" s="26">
        <v>53</v>
      </c>
      <c r="B55" s="79" t="s">
        <v>144</v>
      </c>
      <c r="C55" s="21">
        <v>15193</v>
      </c>
      <c r="D55" s="21">
        <v>15405</v>
      </c>
      <c r="E55" s="21">
        <v>15347</v>
      </c>
      <c r="F55" s="21"/>
      <c r="G55" s="21"/>
      <c r="H55" s="21"/>
      <c r="I55" s="76">
        <f t="shared" si="0"/>
        <v>4.9301690559370361E-3</v>
      </c>
      <c r="J55" s="76">
        <f t="shared" si="1"/>
        <v>1.0136246955834923E-2</v>
      </c>
      <c r="K55" s="73">
        <f t="shared" si="2"/>
        <v>154</v>
      </c>
      <c r="L55" s="77">
        <f t="shared" si="4"/>
        <v>2.19213961367098E-3</v>
      </c>
      <c r="M55" s="28">
        <f t="shared" si="3"/>
        <v>-58</v>
      </c>
    </row>
    <row r="56" spans="1:13">
      <c r="A56" s="26">
        <v>54</v>
      </c>
      <c r="B56" s="79" t="s">
        <v>145</v>
      </c>
      <c r="C56" s="21">
        <v>31373</v>
      </c>
      <c r="D56" s="21">
        <v>31793</v>
      </c>
      <c r="E56" s="21">
        <v>31766</v>
      </c>
      <c r="F56" s="21"/>
      <c r="G56" s="21"/>
      <c r="H56" s="21"/>
      <c r="I56" s="76">
        <f t="shared" si="0"/>
        <v>1.0204714291450829E-2</v>
      </c>
      <c r="J56" s="76">
        <f t="shared" si="1"/>
        <v>1.25266949287604E-2</v>
      </c>
      <c r="K56" s="73">
        <f t="shared" si="2"/>
        <v>393</v>
      </c>
      <c r="L56" s="77">
        <f t="shared" si="4"/>
        <v>5.5942264167058121E-3</v>
      </c>
      <c r="M56" s="28">
        <f t="shared" si="3"/>
        <v>-27</v>
      </c>
    </row>
    <row r="57" spans="1:13">
      <c r="A57" s="26">
        <v>55</v>
      </c>
      <c r="B57" s="79" t="s">
        <v>146</v>
      </c>
      <c r="C57" s="21">
        <v>54560</v>
      </c>
      <c r="D57" s="21">
        <v>56148</v>
      </c>
      <c r="E57" s="21">
        <v>56326</v>
      </c>
      <c r="F57" s="21"/>
      <c r="G57" s="21"/>
      <c r="H57" s="21"/>
      <c r="I57" s="76">
        <f t="shared" si="0"/>
        <v>1.8094526763843714E-2</v>
      </c>
      <c r="J57" s="76">
        <f t="shared" si="1"/>
        <v>3.2368035190615839E-2</v>
      </c>
      <c r="K57" s="73">
        <f t="shared" si="2"/>
        <v>1766</v>
      </c>
      <c r="L57" s="77">
        <f t="shared" si="4"/>
        <v>2.5138432193136041E-2</v>
      </c>
      <c r="M57" s="28">
        <f t="shared" si="3"/>
        <v>178</v>
      </c>
    </row>
    <row r="58" spans="1:13">
      <c r="A58" s="26">
        <v>56</v>
      </c>
      <c r="B58" s="79" t="s">
        <v>147</v>
      </c>
      <c r="C58" s="21">
        <v>16563</v>
      </c>
      <c r="D58" s="21">
        <v>18045</v>
      </c>
      <c r="E58" s="21">
        <v>18067</v>
      </c>
      <c r="F58" s="21"/>
      <c r="G58" s="21"/>
      <c r="H58" s="21"/>
      <c r="I58" s="76">
        <f t="shared" si="0"/>
        <v>5.8039593623258239E-3</v>
      </c>
      <c r="J58" s="76">
        <f t="shared" si="1"/>
        <v>9.0804805892652302E-2</v>
      </c>
      <c r="K58" s="73">
        <f t="shared" si="2"/>
        <v>1504</v>
      </c>
      <c r="L58" s="77">
        <f t="shared" si="4"/>
        <v>2.1408947915332165E-2</v>
      </c>
      <c r="M58" s="28">
        <f t="shared" si="3"/>
        <v>22</v>
      </c>
    </row>
    <row r="59" spans="1:13">
      <c r="A59" s="26">
        <v>57</v>
      </c>
      <c r="B59" s="79" t="s">
        <v>148</v>
      </c>
      <c r="C59" s="21">
        <v>10011</v>
      </c>
      <c r="D59" s="21">
        <v>10170</v>
      </c>
      <c r="E59" s="21">
        <v>10151</v>
      </c>
      <c r="F59" s="21"/>
      <c r="G59" s="21"/>
      <c r="H59" s="21"/>
      <c r="I59" s="76">
        <f t="shared" si="0"/>
        <v>3.260972573585512E-3</v>
      </c>
      <c r="J59" s="76">
        <f t="shared" si="1"/>
        <v>1.3984616921386474E-2</v>
      </c>
      <c r="K59" s="73">
        <f t="shared" si="2"/>
        <v>140</v>
      </c>
      <c r="L59" s="77">
        <f t="shared" si="4"/>
        <v>1.9928541942463452E-3</v>
      </c>
      <c r="M59" s="28">
        <f t="shared" si="3"/>
        <v>-19</v>
      </c>
    </row>
    <row r="60" spans="1:13">
      <c r="A60" s="26">
        <v>58</v>
      </c>
      <c r="B60" s="79" t="s">
        <v>149</v>
      </c>
      <c r="C60" s="21">
        <v>29419</v>
      </c>
      <c r="D60" s="21">
        <v>28697</v>
      </c>
      <c r="E60" s="21">
        <v>28575</v>
      </c>
      <c r="F60" s="21"/>
      <c r="G60" s="21"/>
      <c r="H60" s="21"/>
      <c r="I60" s="76">
        <f t="shared" si="0"/>
        <v>9.1796169136248648E-3</v>
      </c>
      <c r="J60" s="76">
        <f t="shared" si="1"/>
        <v>-2.8688942520140044E-2</v>
      </c>
      <c r="K60" s="73">
        <f t="shared" si="2"/>
        <v>-844</v>
      </c>
      <c r="L60" s="77">
        <f t="shared" si="4"/>
        <v>-1.2014063856742252E-2</v>
      </c>
      <c r="M60" s="28">
        <f t="shared" si="3"/>
        <v>-122</v>
      </c>
    </row>
    <row r="61" spans="1:13">
      <c r="A61" s="26">
        <v>59</v>
      </c>
      <c r="B61" s="79" t="s">
        <v>150</v>
      </c>
      <c r="C61" s="21">
        <v>29381</v>
      </c>
      <c r="D61" s="21">
        <v>30602</v>
      </c>
      <c r="E61" s="21">
        <v>30685</v>
      </c>
      <c r="F61" s="21"/>
      <c r="G61" s="21"/>
      <c r="H61" s="21"/>
      <c r="I61" s="76">
        <f t="shared" si="0"/>
        <v>9.85744689394852E-3</v>
      </c>
      <c r="J61" s="76">
        <f t="shared" si="1"/>
        <v>4.4382424015520235E-2</v>
      </c>
      <c r="K61" s="73">
        <f t="shared" si="2"/>
        <v>1304</v>
      </c>
      <c r="L61" s="77">
        <f t="shared" si="4"/>
        <v>1.85620133521231E-2</v>
      </c>
      <c r="M61" s="28">
        <f t="shared" si="3"/>
        <v>83</v>
      </c>
    </row>
    <row r="62" spans="1:13">
      <c r="A62" s="26">
        <v>60</v>
      </c>
      <c r="B62" s="79" t="s">
        <v>151</v>
      </c>
      <c r="C62" s="21">
        <v>24599</v>
      </c>
      <c r="D62" s="21">
        <v>25635</v>
      </c>
      <c r="E62" s="21">
        <v>26333</v>
      </c>
      <c r="F62" s="21"/>
      <c r="G62" s="21"/>
      <c r="H62" s="21"/>
      <c r="I62" s="76">
        <f t="shared" si="0"/>
        <v>8.4593824037264582E-3</v>
      </c>
      <c r="J62" s="76">
        <f t="shared" si="1"/>
        <v>7.049067035245335E-2</v>
      </c>
      <c r="K62" s="73">
        <f t="shared" si="2"/>
        <v>1734</v>
      </c>
      <c r="L62" s="77">
        <f t="shared" si="4"/>
        <v>2.4682922663022591E-2</v>
      </c>
      <c r="M62" s="28">
        <f t="shared" si="3"/>
        <v>698</v>
      </c>
    </row>
    <row r="63" spans="1:13">
      <c r="A63" s="26">
        <v>61</v>
      </c>
      <c r="B63" s="79" t="s">
        <v>152</v>
      </c>
      <c r="C63" s="21">
        <v>37729</v>
      </c>
      <c r="D63" s="21">
        <v>37792</v>
      </c>
      <c r="E63" s="21">
        <v>37638</v>
      </c>
      <c r="F63" s="21"/>
      <c r="G63" s="21"/>
      <c r="H63" s="21"/>
      <c r="I63" s="76">
        <f t="shared" si="0"/>
        <v>1.2091073364654861E-2</v>
      </c>
      <c r="J63" s="76">
        <f t="shared" si="1"/>
        <v>-2.4119377667046571E-3</v>
      </c>
      <c r="K63" s="73">
        <f t="shared" si="2"/>
        <v>-91</v>
      </c>
      <c r="L63" s="77">
        <f t="shared" si="4"/>
        <v>-1.2953552262601243E-3</v>
      </c>
      <c r="M63" s="28">
        <f t="shared" si="3"/>
        <v>-154</v>
      </c>
    </row>
    <row r="64" spans="1:13">
      <c r="A64" s="26">
        <v>62</v>
      </c>
      <c r="B64" s="79" t="s">
        <v>153</v>
      </c>
      <c r="C64" s="21">
        <v>13885</v>
      </c>
      <c r="D64" s="21">
        <v>14494</v>
      </c>
      <c r="E64" s="21">
        <v>14594</v>
      </c>
      <c r="F64" s="21"/>
      <c r="G64" s="21"/>
      <c r="H64" s="21"/>
      <c r="I64" s="76">
        <f t="shared" si="0"/>
        <v>4.6882704894992567E-3</v>
      </c>
      <c r="J64" s="76">
        <f t="shared" si="1"/>
        <v>5.1062297443284117E-2</v>
      </c>
      <c r="K64" s="73">
        <f t="shared" si="2"/>
        <v>709</v>
      </c>
      <c r="L64" s="77">
        <f t="shared" si="4"/>
        <v>1.0092383026576134E-2</v>
      </c>
      <c r="M64" s="28">
        <f t="shared" si="3"/>
        <v>100</v>
      </c>
    </row>
    <row r="65" spans="1:13">
      <c r="A65" s="26">
        <v>63</v>
      </c>
      <c r="B65" s="79" t="s">
        <v>154</v>
      </c>
      <c r="C65" s="21">
        <v>45204</v>
      </c>
      <c r="D65" s="21">
        <v>48193</v>
      </c>
      <c r="E65" s="21">
        <v>48202</v>
      </c>
      <c r="F65" s="21"/>
      <c r="G65" s="21"/>
      <c r="H65" s="21"/>
      <c r="I65" s="76">
        <f t="shared" si="0"/>
        <v>1.5484720716379553E-2</v>
      </c>
      <c r="J65" s="76">
        <f t="shared" si="1"/>
        <v>6.6321564463321825E-2</v>
      </c>
      <c r="K65" s="73">
        <f t="shared" si="2"/>
        <v>2998</v>
      </c>
      <c r="L65" s="77">
        <f t="shared" si="4"/>
        <v>4.2675549102503881E-2</v>
      </c>
      <c r="M65" s="28">
        <f t="shared" si="3"/>
        <v>9</v>
      </c>
    </row>
    <row r="66" spans="1:13">
      <c r="A66" s="26">
        <v>64</v>
      </c>
      <c r="B66" s="79" t="s">
        <v>155</v>
      </c>
      <c r="C66" s="21">
        <v>13319</v>
      </c>
      <c r="D66" s="21">
        <v>13580</v>
      </c>
      <c r="E66" s="21">
        <v>13553</v>
      </c>
      <c r="F66" s="21"/>
      <c r="G66" s="21"/>
      <c r="H66" s="21"/>
      <c r="I66" s="76">
        <f t="shared" si="0"/>
        <v>4.3538529494438422E-3</v>
      </c>
      <c r="J66" s="76">
        <f t="shared" si="1"/>
        <v>1.7568886553044522E-2</v>
      </c>
      <c r="K66" s="73">
        <f t="shared" si="2"/>
        <v>234</v>
      </c>
      <c r="L66" s="77">
        <f t="shared" si="4"/>
        <v>3.3309134389546058E-3</v>
      </c>
      <c r="M66" s="28">
        <f t="shared" si="3"/>
        <v>-27</v>
      </c>
    </row>
    <row r="67" spans="1:13">
      <c r="A67" s="26">
        <v>65</v>
      </c>
      <c r="B67" s="79" t="s">
        <v>156</v>
      </c>
      <c r="C67" s="21">
        <v>36921</v>
      </c>
      <c r="D67" s="21">
        <v>40332</v>
      </c>
      <c r="E67" s="21">
        <v>40398</v>
      </c>
      <c r="F67" s="21"/>
      <c r="G67" s="21"/>
      <c r="H67" s="21"/>
      <c r="I67" s="76">
        <f t="shared" ref="I67:I84" si="5">E67/$E$84</f>
        <v>1.2977713528490543E-2</v>
      </c>
      <c r="J67" s="76">
        <f t="shared" ref="J67:J84" si="6">(E67-C67)/C67</f>
        <v>9.4174047290160073E-2</v>
      </c>
      <c r="K67" s="73">
        <f t="shared" ref="K67:K84" si="7">E67-C67</f>
        <v>3477</v>
      </c>
      <c r="L67" s="77">
        <f t="shared" si="4"/>
        <v>4.9493957381389592E-2</v>
      </c>
      <c r="M67" s="28">
        <f t="shared" ref="M67:M84" si="8">E67-D67</f>
        <v>66</v>
      </c>
    </row>
    <row r="68" spans="1:13">
      <c r="A68" s="26">
        <v>66</v>
      </c>
      <c r="B68" s="79" t="s">
        <v>157</v>
      </c>
      <c r="C68" s="21">
        <v>17193</v>
      </c>
      <c r="D68" s="21">
        <v>16270</v>
      </c>
      <c r="E68" s="21">
        <v>16172</v>
      </c>
      <c r="F68" s="21"/>
      <c r="G68" s="21"/>
      <c r="H68" s="21"/>
      <c r="I68" s="76">
        <f t="shared" si="5"/>
        <v>5.1951973657792232E-3</v>
      </c>
      <c r="J68" s="76">
        <f t="shared" si="6"/>
        <v>-5.9384633280986449E-2</v>
      </c>
      <c r="K68" s="73">
        <f t="shared" si="7"/>
        <v>-1021</v>
      </c>
      <c r="L68" s="77">
        <f t="shared" ref="L68:L84" si="9">K68/$K$84</f>
        <v>-1.4533600945182275E-2</v>
      </c>
      <c r="M68" s="28">
        <f t="shared" si="8"/>
        <v>-98</v>
      </c>
    </row>
    <row r="69" spans="1:13">
      <c r="A69" s="26">
        <v>67</v>
      </c>
      <c r="B69" s="79" t="s">
        <v>158</v>
      </c>
      <c r="C69" s="21">
        <v>21598</v>
      </c>
      <c r="D69" s="21">
        <v>21797</v>
      </c>
      <c r="E69" s="21">
        <v>21557</v>
      </c>
      <c r="F69" s="21"/>
      <c r="G69" s="21"/>
      <c r="H69" s="21"/>
      <c r="I69" s="76">
        <f t="shared" si="5"/>
        <v>6.925109424567321E-3</v>
      </c>
      <c r="J69" s="76">
        <f t="shared" si="6"/>
        <v>-1.8983239188813778E-3</v>
      </c>
      <c r="K69" s="73">
        <f t="shared" si="7"/>
        <v>-41</v>
      </c>
      <c r="L69" s="77">
        <f t="shared" si="9"/>
        <v>-5.8362158545785829E-4</v>
      </c>
      <c r="M69" s="28">
        <f t="shared" si="8"/>
        <v>-240</v>
      </c>
    </row>
    <row r="70" spans="1:13">
      <c r="A70" s="26">
        <v>68</v>
      </c>
      <c r="B70" s="79" t="s">
        <v>159</v>
      </c>
      <c r="C70" s="21">
        <v>13689</v>
      </c>
      <c r="D70" s="21">
        <v>13948</v>
      </c>
      <c r="E70" s="21">
        <v>13936</v>
      </c>
      <c r="F70" s="21"/>
      <c r="G70" s="21"/>
      <c r="H70" s="21"/>
      <c r="I70" s="76">
        <f t="shared" si="5"/>
        <v>4.476890334497852E-3</v>
      </c>
      <c r="J70" s="76">
        <f t="shared" si="6"/>
        <v>1.8043684710351376E-2</v>
      </c>
      <c r="K70" s="73">
        <f t="shared" si="7"/>
        <v>247</v>
      </c>
      <c r="L70" s="77">
        <f t="shared" si="9"/>
        <v>3.5159641855631949E-3</v>
      </c>
      <c r="M70" s="28">
        <f t="shared" si="8"/>
        <v>-12</v>
      </c>
    </row>
    <row r="71" spans="1:13">
      <c r="A71" s="26">
        <v>69</v>
      </c>
      <c r="B71" s="79" t="s">
        <v>160</v>
      </c>
      <c r="C71" s="21">
        <v>5412</v>
      </c>
      <c r="D71" s="21">
        <v>5682</v>
      </c>
      <c r="E71" s="21">
        <v>5714</v>
      </c>
      <c r="F71" s="21"/>
      <c r="G71" s="21"/>
      <c r="H71" s="21"/>
      <c r="I71" s="76">
        <f t="shared" si="5"/>
        <v>1.8356021362888005E-3</v>
      </c>
      <c r="J71" s="76">
        <f t="shared" si="6"/>
        <v>5.5801921655580192E-2</v>
      </c>
      <c r="K71" s="73">
        <f t="shared" si="7"/>
        <v>302</v>
      </c>
      <c r="L71" s="77">
        <f t="shared" si="9"/>
        <v>4.298871190445688E-3</v>
      </c>
      <c r="M71" s="28">
        <f t="shared" si="8"/>
        <v>32</v>
      </c>
    </row>
    <row r="72" spans="1:13">
      <c r="A72" s="26">
        <v>70</v>
      </c>
      <c r="B72" s="79" t="s">
        <v>161</v>
      </c>
      <c r="C72" s="21">
        <v>9740</v>
      </c>
      <c r="D72" s="21">
        <v>9947</v>
      </c>
      <c r="E72" s="21">
        <v>9929</v>
      </c>
      <c r="F72" s="21"/>
      <c r="G72" s="21"/>
      <c r="H72" s="21"/>
      <c r="I72" s="76">
        <f t="shared" si="5"/>
        <v>3.1896558647552505E-3</v>
      </c>
      <c r="J72" s="76">
        <f t="shared" si="6"/>
        <v>1.9404517453798769E-2</v>
      </c>
      <c r="K72" s="73">
        <f t="shared" si="7"/>
        <v>189</v>
      </c>
      <c r="L72" s="77">
        <f t="shared" si="9"/>
        <v>2.6903531622325663E-3</v>
      </c>
      <c r="M72" s="28">
        <f t="shared" si="8"/>
        <v>-18</v>
      </c>
    </row>
    <row r="73" spans="1:13">
      <c r="A73" s="26">
        <v>71</v>
      </c>
      <c r="B73" s="79" t="s">
        <v>162</v>
      </c>
      <c r="C73" s="21">
        <v>15542</v>
      </c>
      <c r="D73" s="21">
        <v>16153</v>
      </c>
      <c r="E73" s="21">
        <v>16111</v>
      </c>
      <c r="F73" s="21"/>
      <c r="G73" s="21"/>
      <c r="H73" s="21"/>
      <c r="I73" s="76">
        <f t="shared" si="5"/>
        <v>5.1756013331727101E-3</v>
      </c>
      <c r="J73" s="76">
        <f t="shared" si="6"/>
        <v>3.6610474842362628E-2</v>
      </c>
      <c r="K73" s="73">
        <f t="shared" si="7"/>
        <v>569</v>
      </c>
      <c r="L73" s="77">
        <f t="shared" si="9"/>
        <v>8.0995288323297884E-3</v>
      </c>
      <c r="M73" s="28">
        <f t="shared" si="8"/>
        <v>-42</v>
      </c>
    </row>
    <row r="74" spans="1:13">
      <c r="A74" s="26">
        <v>72</v>
      </c>
      <c r="B74" s="79" t="s">
        <v>163</v>
      </c>
      <c r="C74" s="21">
        <v>21675</v>
      </c>
      <c r="D74" s="21">
        <v>22303</v>
      </c>
      <c r="E74" s="21">
        <v>22463</v>
      </c>
      <c r="F74" s="21"/>
      <c r="G74" s="21"/>
      <c r="H74" s="21"/>
      <c r="I74" s="76">
        <f t="shared" si="5"/>
        <v>7.2161586957394689E-3</v>
      </c>
      <c r="J74" s="76">
        <f t="shared" si="6"/>
        <v>3.635524798154556E-2</v>
      </c>
      <c r="K74" s="73">
        <f t="shared" si="7"/>
        <v>788</v>
      </c>
      <c r="L74" s="77">
        <f t="shared" si="9"/>
        <v>1.1216922179043715E-2</v>
      </c>
      <c r="M74" s="28">
        <f t="shared" si="8"/>
        <v>160</v>
      </c>
    </row>
    <row r="75" spans="1:13">
      <c r="A75" s="26">
        <v>73</v>
      </c>
      <c r="B75" s="79" t="s">
        <v>164</v>
      </c>
      <c r="C75" s="21">
        <v>31499</v>
      </c>
      <c r="D75" s="21">
        <v>31883</v>
      </c>
      <c r="E75" s="21">
        <v>31514</v>
      </c>
      <c r="F75" s="21"/>
      <c r="G75" s="21"/>
      <c r="H75" s="21"/>
      <c r="I75" s="76">
        <f t="shared" si="5"/>
        <v>1.0123760189535397E-2</v>
      </c>
      <c r="J75" s="76">
        <f t="shared" si="6"/>
        <v>4.7620559382837552E-4</v>
      </c>
      <c r="K75" s="73">
        <f t="shared" si="7"/>
        <v>15</v>
      </c>
      <c r="L75" s="77">
        <f t="shared" si="9"/>
        <v>2.1352009224067986E-4</v>
      </c>
      <c r="M75" s="28">
        <f t="shared" si="8"/>
        <v>-369</v>
      </c>
    </row>
    <row r="76" spans="1:13">
      <c r="A76" s="26">
        <v>74</v>
      </c>
      <c r="B76" s="79" t="s">
        <v>165</v>
      </c>
      <c r="C76" s="21">
        <v>8309</v>
      </c>
      <c r="D76" s="21">
        <v>8386</v>
      </c>
      <c r="E76" s="21">
        <v>8392</v>
      </c>
      <c r="F76" s="21"/>
      <c r="G76" s="21"/>
      <c r="H76" s="21"/>
      <c r="I76" s="76">
        <f t="shared" si="5"/>
        <v>2.6959000923583503E-3</v>
      </c>
      <c r="J76" s="76">
        <f t="shared" si="6"/>
        <v>9.9891683716452039E-3</v>
      </c>
      <c r="K76" s="73">
        <f t="shared" si="7"/>
        <v>83</v>
      </c>
      <c r="L76" s="77">
        <f t="shared" si="9"/>
        <v>1.1814778437317618E-3</v>
      </c>
      <c r="M76" s="28">
        <f t="shared" si="8"/>
        <v>6</v>
      </c>
    </row>
    <row r="77" spans="1:13">
      <c r="A77" s="26">
        <v>75</v>
      </c>
      <c r="B77" s="79" t="s">
        <v>166</v>
      </c>
      <c r="C77" s="21">
        <v>4453</v>
      </c>
      <c r="D77" s="21">
        <v>4928</v>
      </c>
      <c r="E77" s="21">
        <v>4899</v>
      </c>
      <c r="F77" s="21"/>
      <c r="G77" s="21"/>
      <c r="H77" s="21"/>
      <c r="I77" s="76">
        <f t="shared" si="5"/>
        <v>1.5737862908083364E-3</v>
      </c>
      <c r="J77" s="76">
        <f t="shared" si="6"/>
        <v>0.10015719739501459</v>
      </c>
      <c r="K77" s="73">
        <f t="shared" si="7"/>
        <v>446</v>
      </c>
      <c r="L77" s="77">
        <f t="shared" si="9"/>
        <v>6.3486640759562139E-3</v>
      </c>
      <c r="M77" s="28">
        <f t="shared" si="8"/>
        <v>-29</v>
      </c>
    </row>
    <row r="78" spans="1:13">
      <c r="A78" s="26">
        <v>76</v>
      </c>
      <c r="B78" s="79" t="s">
        <v>167</v>
      </c>
      <c r="C78" s="21">
        <v>6994</v>
      </c>
      <c r="D78" s="21">
        <v>7210</v>
      </c>
      <c r="E78" s="21">
        <v>7329</v>
      </c>
      <c r="F78" s="21"/>
      <c r="G78" s="21"/>
      <c r="H78" s="21"/>
      <c r="I78" s="76">
        <f t="shared" si="5"/>
        <v>2.3544151307071438E-3</v>
      </c>
      <c r="J78" s="76">
        <f t="shared" si="6"/>
        <v>4.7898198455819274E-2</v>
      </c>
      <c r="K78" s="73">
        <f t="shared" si="7"/>
        <v>335</v>
      </c>
      <c r="L78" s="77">
        <f t="shared" si="9"/>
        <v>4.7686153933751835E-3</v>
      </c>
      <c r="M78" s="28">
        <f t="shared" si="8"/>
        <v>119</v>
      </c>
    </row>
    <row r="79" spans="1:13">
      <c r="A79" s="26">
        <v>77</v>
      </c>
      <c r="B79" s="79" t="s">
        <v>168</v>
      </c>
      <c r="C79" s="21">
        <v>12427</v>
      </c>
      <c r="D79" s="21">
        <v>12484</v>
      </c>
      <c r="E79" s="21">
        <v>12578</v>
      </c>
      <c r="F79" s="21"/>
      <c r="G79" s="21"/>
      <c r="H79" s="21"/>
      <c r="I79" s="76">
        <f t="shared" si="5"/>
        <v>4.0406376741758017E-3</v>
      </c>
      <c r="J79" s="76">
        <f t="shared" si="6"/>
        <v>1.2150961615836484E-2</v>
      </c>
      <c r="K79" s="73">
        <f t="shared" si="7"/>
        <v>151</v>
      </c>
      <c r="L79" s="77">
        <f t="shared" si="9"/>
        <v>2.149435595222844E-3</v>
      </c>
      <c r="M79" s="28">
        <f t="shared" si="8"/>
        <v>94</v>
      </c>
    </row>
    <row r="80" spans="1:13">
      <c r="A80" s="26">
        <v>78</v>
      </c>
      <c r="B80" s="142" t="s">
        <v>169</v>
      </c>
      <c r="C80" s="21">
        <v>14667</v>
      </c>
      <c r="D80" s="21">
        <v>12952</v>
      </c>
      <c r="E80" s="21">
        <v>14585</v>
      </c>
      <c r="F80" s="21"/>
      <c r="G80" s="21"/>
      <c r="H80" s="21"/>
      <c r="I80" s="76">
        <f t="shared" si="5"/>
        <v>4.6853792715737062E-3</v>
      </c>
      <c r="J80" s="76">
        <f t="shared" si="6"/>
        <v>-5.5907820276811888E-3</v>
      </c>
      <c r="K80" s="73">
        <f t="shared" si="7"/>
        <v>-82</v>
      </c>
      <c r="L80" s="77">
        <f t="shared" si="9"/>
        <v>-1.1672431709157166E-3</v>
      </c>
      <c r="M80" s="28">
        <f t="shared" si="8"/>
        <v>1633</v>
      </c>
    </row>
    <row r="81" spans="1:13">
      <c r="A81" s="26">
        <v>79</v>
      </c>
      <c r="B81" s="142" t="s">
        <v>170</v>
      </c>
      <c r="C81" s="21">
        <v>6492</v>
      </c>
      <c r="D81" s="21">
        <v>6968</v>
      </c>
      <c r="E81" s="21">
        <v>7000</v>
      </c>
      <c r="F81" s="21"/>
      <c r="G81" s="21"/>
      <c r="H81" s="21"/>
      <c r="I81" s="76">
        <f t="shared" si="5"/>
        <v>2.248725053206441E-3</v>
      </c>
      <c r="J81" s="76">
        <f t="shared" si="6"/>
        <v>7.8250154035736291E-2</v>
      </c>
      <c r="K81" s="73">
        <f t="shared" si="7"/>
        <v>508</v>
      </c>
      <c r="L81" s="77">
        <f t="shared" si="9"/>
        <v>7.2312137905510242E-3</v>
      </c>
      <c r="M81" s="28">
        <f t="shared" si="8"/>
        <v>32</v>
      </c>
    </row>
    <row r="82" spans="1:13">
      <c r="A82" s="26">
        <v>80</v>
      </c>
      <c r="B82" s="79" t="s">
        <v>171</v>
      </c>
      <c r="C82" s="21">
        <v>19491</v>
      </c>
      <c r="D82" s="21">
        <v>20344</v>
      </c>
      <c r="E82" s="21">
        <v>20351</v>
      </c>
      <c r="F82" s="21"/>
      <c r="G82" s="21"/>
      <c r="H82" s="21"/>
      <c r="I82" s="76">
        <f t="shared" si="5"/>
        <v>6.5376862225434689E-3</v>
      </c>
      <c r="J82" s="76">
        <f t="shared" si="6"/>
        <v>4.4122928531116927E-2</v>
      </c>
      <c r="K82" s="73">
        <f t="shared" si="7"/>
        <v>860</v>
      </c>
      <c r="L82" s="77">
        <f t="shared" si="9"/>
        <v>1.2241818621798978E-2</v>
      </c>
      <c r="M82" s="28">
        <f t="shared" si="8"/>
        <v>7</v>
      </c>
    </row>
    <row r="83" spans="1:13">
      <c r="A83" s="26">
        <v>81</v>
      </c>
      <c r="B83" s="79" t="s">
        <v>172</v>
      </c>
      <c r="C83" s="21">
        <v>12818</v>
      </c>
      <c r="D83" s="21">
        <v>13040</v>
      </c>
      <c r="E83" s="21">
        <v>13007</v>
      </c>
      <c r="F83" s="21"/>
      <c r="G83" s="21"/>
      <c r="H83" s="21"/>
      <c r="I83" s="76">
        <f t="shared" si="5"/>
        <v>4.1784523952937396E-3</v>
      </c>
      <c r="J83" s="76">
        <f t="shared" si="6"/>
        <v>1.4744889998439694E-2</v>
      </c>
      <c r="K83" s="73">
        <f t="shared" si="7"/>
        <v>189</v>
      </c>
      <c r="L83" s="77">
        <f t="shared" si="9"/>
        <v>2.6903531622325663E-3</v>
      </c>
      <c r="M83" s="28">
        <f t="shared" si="8"/>
        <v>-33</v>
      </c>
    </row>
    <row r="84" spans="1:13" s="85" customFormat="1">
      <c r="A84" s="160" t="s">
        <v>173</v>
      </c>
      <c r="B84" s="160"/>
      <c r="C84" s="40">
        <v>3042624</v>
      </c>
      <c r="D84" s="40">
        <v>3119297</v>
      </c>
      <c r="E84" s="40">
        <v>3112875</v>
      </c>
      <c r="F84" s="40"/>
      <c r="G84" s="40"/>
      <c r="H84" s="40"/>
      <c r="I84" s="76">
        <f t="shared" si="5"/>
        <v>1</v>
      </c>
      <c r="J84" s="76">
        <f t="shared" si="6"/>
        <v>2.3088952167602702E-2</v>
      </c>
      <c r="K84" s="73">
        <f t="shared" si="7"/>
        <v>70251</v>
      </c>
      <c r="L84" s="77">
        <f t="shared" si="9"/>
        <v>1</v>
      </c>
      <c r="M84" s="87">
        <f t="shared" si="8"/>
        <v>-6422</v>
      </c>
    </row>
    <row r="85" spans="1:13">
      <c r="C85" s="111"/>
      <c r="D85" s="110"/>
      <c r="E85" s="112"/>
      <c r="F85" s="116"/>
      <c r="G85" s="116"/>
      <c r="H85" s="116"/>
      <c r="L85" s="9"/>
    </row>
    <row r="86" spans="1:13">
      <c r="E86" s="8"/>
      <c r="F86" s="116"/>
    </row>
    <row r="87" spans="1:13">
      <c r="E87" s="116"/>
      <c r="F87" s="116"/>
    </row>
    <row r="91" spans="1:13">
      <c r="F91" s="154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97"/>
  <sheetViews>
    <sheetView zoomScale="50" zoomScaleNormal="50" workbookViewId="0">
      <pane ySplit="2" topLeftCell="A3" activePane="bottomLeft" state="frozen"/>
      <selection pane="bottomLeft" activeCell="W17" sqref="W17"/>
    </sheetView>
  </sheetViews>
  <sheetFormatPr defaultColWidth="9.109375" defaultRowHeight="14.4"/>
  <cols>
    <col min="1" max="1" width="13.6640625" style="3" bestFit="1" customWidth="1"/>
    <col min="2" max="2" width="34.44140625" style="3" bestFit="1" customWidth="1"/>
    <col min="3" max="3" width="12" style="3" bestFit="1" customWidth="1"/>
    <col min="4" max="8" width="12" style="3" customWidth="1"/>
    <col min="9" max="9" width="17.88671875" style="3" customWidth="1"/>
    <col min="10" max="10" width="27.109375" style="3" customWidth="1"/>
    <col min="11" max="11" width="26.44140625" style="3" customWidth="1"/>
    <col min="12" max="12" width="20.44140625" style="3" customWidth="1"/>
    <col min="13" max="13" width="23.44140625" style="3" customWidth="1"/>
    <col min="14" max="16384" width="9.109375" style="3"/>
  </cols>
  <sheetData>
    <row r="1" spans="1:13" ht="15" thickBot="1">
      <c r="C1" s="156" t="s">
        <v>274</v>
      </c>
      <c r="D1" s="156"/>
      <c r="E1" s="157"/>
      <c r="F1" s="158" t="s">
        <v>273</v>
      </c>
      <c r="G1" s="156"/>
      <c r="H1" s="157"/>
    </row>
    <row r="2" spans="1:13" ht="39.9" customHeight="1">
      <c r="A2" s="71" t="s">
        <v>1</v>
      </c>
      <c r="B2" s="70" t="s">
        <v>90</v>
      </c>
      <c r="C2" s="69">
        <v>43678</v>
      </c>
      <c r="D2" s="69">
        <v>44013</v>
      </c>
      <c r="E2" s="69">
        <v>44044</v>
      </c>
      <c r="F2" s="69">
        <v>43678</v>
      </c>
      <c r="G2" s="69">
        <v>44013</v>
      </c>
      <c r="H2" s="69">
        <v>44044</v>
      </c>
      <c r="I2" s="68" t="s">
        <v>300</v>
      </c>
      <c r="J2" s="68" t="s">
        <v>313</v>
      </c>
      <c r="K2" s="68" t="s">
        <v>314</v>
      </c>
      <c r="L2" s="68" t="s">
        <v>303</v>
      </c>
      <c r="M2" s="72" t="s">
        <v>315</v>
      </c>
    </row>
    <row r="3" spans="1:13">
      <c r="A3" s="22">
        <v>1</v>
      </c>
      <c r="B3" s="75" t="s">
        <v>2</v>
      </c>
      <c r="C3" s="74">
        <v>17573</v>
      </c>
      <c r="D3" s="74">
        <v>17844</v>
      </c>
      <c r="E3" s="74">
        <v>17902</v>
      </c>
      <c r="F3" s="74"/>
      <c r="G3" s="74"/>
      <c r="H3" s="74"/>
      <c r="I3" s="76">
        <f t="shared" ref="I3:I34" si="0">E3/$E$92</f>
        <v>9.380839444171377E-3</v>
      </c>
      <c r="J3" s="76">
        <f t="shared" ref="J3:J66" si="1">(E3-C3)/C3</f>
        <v>1.8721902919251125E-2</v>
      </c>
      <c r="K3" s="73">
        <f t="shared" ref="K3:K66" si="2">E3-C3</f>
        <v>329</v>
      </c>
      <c r="L3" s="77">
        <f>K3/$K$92</f>
        <v>4.3311699424704786E-3</v>
      </c>
      <c r="M3" s="74">
        <f t="shared" ref="M3:M66" si="3">E3-D3</f>
        <v>58</v>
      </c>
    </row>
    <row r="4" spans="1:13">
      <c r="A4" s="22">
        <v>2</v>
      </c>
      <c r="B4" s="75" t="s">
        <v>3</v>
      </c>
      <c r="C4" s="74">
        <v>3355</v>
      </c>
      <c r="D4" s="74">
        <v>3557</v>
      </c>
      <c r="E4" s="74">
        <v>3811</v>
      </c>
      <c r="F4" s="74"/>
      <c r="G4" s="74"/>
      <c r="H4" s="74"/>
      <c r="I4" s="76">
        <f t="shared" si="0"/>
        <v>1.9970047548730375E-3</v>
      </c>
      <c r="J4" s="76">
        <f t="shared" si="1"/>
        <v>0.13591654247391952</v>
      </c>
      <c r="K4" s="73">
        <f t="shared" si="2"/>
        <v>456</v>
      </c>
      <c r="L4" s="77">
        <f t="shared" ref="L4:L67" si="4">K4/$K$92</f>
        <v>6.003080528165769E-3</v>
      </c>
      <c r="M4" s="74">
        <f t="shared" si="3"/>
        <v>254</v>
      </c>
    </row>
    <row r="5" spans="1:13">
      <c r="A5" s="22">
        <v>3</v>
      </c>
      <c r="B5" s="75" t="s">
        <v>4</v>
      </c>
      <c r="C5" s="74">
        <v>1120</v>
      </c>
      <c r="D5" s="74">
        <v>1276</v>
      </c>
      <c r="E5" s="74">
        <v>1295</v>
      </c>
      <c r="F5" s="74"/>
      <c r="G5" s="74"/>
      <c r="H5" s="74"/>
      <c r="I5" s="76">
        <f t="shared" si="0"/>
        <v>6.7859384874326514E-4</v>
      </c>
      <c r="J5" s="76">
        <f t="shared" si="1"/>
        <v>0.15625</v>
      </c>
      <c r="K5" s="73">
        <f t="shared" si="2"/>
        <v>175</v>
      </c>
      <c r="L5" s="77">
        <f t="shared" si="4"/>
        <v>2.3038137991864245E-3</v>
      </c>
      <c r="M5" s="74">
        <f t="shared" si="3"/>
        <v>19</v>
      </c>
    </row>
    <row r="6" spans="1:13">
      <c r="A6" s="22">
        <v>5</v>
      </c>
      <c r="B6" s="75" t="s">
        <v>5</v>
      </c>
      <c r="C6" s="74">
        <v>439</v>
      </c>
      <c r="D6" s="74">
        <v>442</v>
      </c>
      <c r="E6" s="74">
        <v>452</v>
      </c>
      <c r="F6" s="74"/>
      <c r="G6" s="74"/>
      <c r="H6" s="74"/>
      <c r="I6" s="76">
        <f t="shared" si="0"/>
        <v>2.3685283369263E-4</v>
      </c>
      <c r="J6" s="76">
        <f t="shared" si="1"/>
        <v>2.9612756264236904E-2</v>
      </c>
      <c r="K6" s="73">
        <f t="shared" si="2"/>
        <v>13</v>
      </c>
      <c r="L6" s="77">
        <f t="shared" si="4"/>
        <v>1.7114045365384869E-4</v>
      </c>
      <c r="M6" s="74">
        <f t="shared" si="3"/>
        <v>10</v>
      </c>
    </row>
    <row r="7" spans="1:13" ht="15.75" customHeight="1">
      <c r="A7" s="22">
        <v>6</v>
      </c>
      <c r="B7" s="75" t="s">
        <v>6</v>
      </c>
      <c r="C7" s="74">
        <v>32</v>
      </c>
      <c r="D7" s="74">
        <v>33</v>
      </c>
      <c r="E7" s="74">
        <v>35</v>
      </c>
      <c r="F7" s="74"/>
      <c r="G7" s="74"/>
      <c r="H7" s="74"/>
      <c r="I7" s="76">
        <f t="shared" si="0"/>
        <v>1.8340374290358517E-5</v>
      </c>
      <c r="J7" s="76">
        <f t="shared" si="1"/>
        <v>9.375E-2</v>
      </c>
      <c r="K7" s="73">
        <f t="shared" si="2"/>
        <v>3</v>
      </c>
      <c r="L7" s="77">
        <f t="shared" si="4"/>
        <v>3.9493950843195849E-5</v>
      </c>
      <c r="M7" s="74">
        <f t="shared" si="3"/>
        <v>2</v>
      </c>
    </row>
    <row r="8" spans="1:13">
      <c r="A8" s="22">
        <v>7</v>
      </c>
      <c r="B8" s="75" t="s">
        <v>7</v>
      </c>
      <c r="C8" s="74">
        <v>788</v>
      </c>
      <c r="D8" s="74">
        <v>760</v>
      </c>
      <c r="E8" s="74">
        <v>770</v>
      </c>
      <c r="F8" s="74"/>
      <c r="G8" s="74"/>
      <c r="H8" s="74"/>
      <c r="I8" s="76">
        <f t="shared" si="0"/>
        <v>4.0348823438788738E-4</v>
      </c>
      <c r="J8" s="76">
        <f t="shared" si="1"/>
        <v>-2.2842639593908629E-2</v>
      </c>
      <c r="K8" s="73">
        <f t="shared" si="2"/>
        <v>-18</v>
      </c>
      <c r="L8" s="77">
        <f t="shared" si="4"/>
        <v>-2.3696370505917511E-4</v>
      </c>
      <c r="M8" s="74">
        <f t="shared" si="3"/>
        <v>10</v>
      </c>
    </row>
    <row r="9" spans="1:13">
      <c r="A9" s="22">
        <v>8</v>
      </c>
      <c r="B9" s="75" t="s">
        <v>291</v>
      </c>
      <c r="C9" s="74">
        <v>4921</v>
      </c>
      <c r="D9" s="74">
        <v>4870</v>
      </c>
      <c r="E9" s="74">
        <v>4922</v>
      </c>
      <c r="F9" s="74"/>
      <c r="G9" s="74"/>
      <c r="H9" s="74"/>
      <c r="I9" s="76">
        <f t="shared" si="0"/>
        <v>2.5791806359184177E-3</v>
      </c>
      <c r="J9" s="76">
        <f t="shared" si="1"/>
        <v>2.03210729526519E-4</v>
      </c>
      <c r="K9" s="73">
        <f t="shared" si="2"/>
        <v>1</v>
      </c>
      <c r="L9" s="77">
        <f t="shared" si="4"/>
        <v>1.3164650281065284E-5</v>
      </c>
      <c r="M9" s="74">
        <f t="shared" si="3"/>
        <v>52</v>
      </c>
    </row>
    <row r="10" spans="1:13">
      <c r="A10" s="22">
        <v>9</v>
      </c>
      <c r="B10" s="75" t="s">
        <v>8</v>
      </c>
      <c r="C10" s="74">
        <v>619</v>
      </c>
      <c r="D10" s="74">
        <v>620</v>
      </c>
      <c r="E10" s="74">
        <v>636</v>
      </c>
      <c r="F10" s="74"/>
      <c r="G10" s="74"/>
      <c r="H10" s="74"/>
      <c r="I10" s="76">
        <f t="shared" si="0"/>
        <v>3.3327080139051475E-4</v>
      </c>
      <c r="J10" s="76">
        <f t="shared" si="1"/>
        <v>2.7463651050080775E-2</v>
      </c>
      <c r="K10" s="73">
        <f t="shared" si="2"/>
        <v>17</v>
      </c>
      <c r="L10" s="77">
        <f t="shared" si="4"/>
        <v>2.2379905477810981E-4</v>
      </c>
      <c r="M10" s="74">
        <f t="shared" si="3"/>
        <v>16</v>
      </c>
    </row>
    <row r="11" spans="1:13">
      <c r="A11" s="78">
        <v>10</v>
      </c>
      <c r="B11" s="75" t="s">
        <v>9</v>
      </c>
      <c r="C11" s="73">
        <v>43643</v>
      </c>
      <c r="D11" s="73">
        <v>45057</v>
      </c>
      <c r="E11" s="74">
        <v>45234</v>
      </c>
      <c r="F11" s="74"/>
      <c r="G11" s="74"/>
      <c r="H11" s="74"/>
      <c r="I11" s="76">
        <f t="shared" si="0"/>
        <v>2.3703099732859348E-2</v>
      </c>
      <c r="J11" s="76">
        <f t="shared" si="1"/>
        <v>3.6454872488142429E-2</v>
      </c>
      <c r="K11" s="73">
        <f t="shared" si="2"/>
        <v>1591</v>
      </c>
      <c r="L11" s="77">
        <f t="shared" si="4"/>
        <v>2.0944958597174865E-2</v>
      </c>
      <c r="M11" s="74">
        <f t="shared" si="3"/>
        <v>177</v>
      </c>
    </row>
    <row r="12" spans="1:13">
      <c r="A12" s="78">
        <v>11</v>
      </c>
      <c r="B12" s="75" t="s">
        <v>10</v>
      </c>
      <c r="C12" s="73">
        <v>682</v>
      </c>
      <c r="D12" s="73">
        <v>707</v>
      </c>
      <c r="E12" s="74">
        <v>706</v>
      </c>
      <c r="F12" s="74"/>
      <c r="G12" s="74"/>
      <c r="H12" s="74"/>
      <c r="I12" s="76">
        <f t="shared" si="0"/>
        <v>3.6995154997123179E-4</v>
      </c>
      <c r="J12" s="76">
        <f t="shared" si="1"/>
        <v>3.519061583577713E-2</v>
      </c>
      <c r="K12" s="73">
        <f t="shared" si="2"/>
        <v>24</v>
      </c>
      <c r="L12" s="77">
        <f t="shared" si="4"/>
        <v>3.1595160674556679E-4</v>
      </c>
      <c r="M12" s="74">
        <f t="shared" si="3"/>
        <v>-1</v>
      </c>
    </row>
    <row r="13" spans="1:13">
      <c r="A13" s="78">
        <v>12</v>
      </c>
      <c r="B13" s="75" t="s">
        <v>11</v>
      </c>
      <c r="C13" s="73">
        <v>74</v>
      </c>
      <c r="D13" s="73">
        <v>80</v>
      </c>
      <c r="E13" s="74">
        <v>82</v>
      </c>
      <c r="F13" s="74"/>
      <c r="G13" s="74"/>
      <c r="H13" s="74"/>
      <c r="I13" s="76">
        <f t="shared" si="0"/>
        <v>4.2968876908839954E-5</v>
      </c>
      <c r="J13" s="76">
        <f t="shared" si="1"/>
        <v>0.10810810810810811</v>
      </c>
      <c r="K13" s="73">
        <f t="shared" si="2"/>
        <v>8</v>
      </c>
      <c r="L13" s="77">
        <f t="shared" si="4"/>
        <v>1.0531720224852227E-4</v>
      </c>
      <c r="M13" s="74">
        <f t="shared" si="3"/>
        <v>2</v>
      </c>
    </row>
    <row r="14" spans="1:13">
      <c r="A14" s="78">
        <v>13</v>
      </c>
      <c r="B14" s="75" t="s">
        <v>12</v>
      </c>
      <c r="C14" s="73">
        <v>16633</v>
      </c>
      <c r="D14" s="73">
        <v>17147</v>
      </c>
      <c r="E14" s="74">
        <v>17293</v>
      </c>
      <c r="F14" s="74"/>
      <c r="G14" s="74"/>
      <c r="H14" s="74"/>
      <c r="I14" s="76">
        <f t="shared" si="0"/>
        <v>9.0617169315191388E-3</v>
      </c>
      <c r="J14" s="76">
        <f t="shared" si="1"/>
        <v>3.9680153910900018E-2</v>
      </c>
      <c r="K14" s="73">
        <f t="shared" si="2"/>
        <v>660</v>
      </c>
      <c r="L14" s="77">
        <f t="shared" si="4"/>
        <v>8.6886691855030864E-3</v>
      </c>
      <c r="M14" s="74">
        <f t="shared" si="3"/>
        <v>146</v>
      </c>
    </row>
    <row r="15" spans="1:13">
      <c r="A15" s="78">
        <v>14</v>
      </c>
      <c r="B15" s="75" t="s">
        <v>13</v>
      </c>
      <c r="C15" s="73">
        <v>33549</v>
      </c>
      <c r="D15" s="73">
        <v>34808</v>
      </c>
      <c r="E15" s="74">
        <v>35169</v>
      </c>
      <c r="F15" s="74"/>
      <c r="G15" s="74"/>
      <c r="H15" s="74"/>
      <c r="I15" s="76">
        <f t="shared" si="0"/>
        <v>1.8428932097646247E-2</v>
      </c>
      <c r="J15" s="76">
        <f t="shared" si="1"/>
        <v>4.8287579361530893E-2</v>
      </c>
      <c r="K15" s="73">
        <f t="shared" si="2"/>
        <v>1620</v>
      </c>
      <c r="L15" s="77">
        <f t="shared" si="4"/>
        <v>2.132673345532576E-2</v>
      </c>
      <c r="M15" s="74">
        <f t="shared" si="3"/>
        <v>361</v>
      </c>
    </row>
    <row r="16" spans="1:13">
      <c r="A16" s="78">
        <v>15</v>
      </c>
      <c r="B16" s="75" t="s">
        <v>14</v>
      </c>
      <c r="C16" s="73">
        <v>6342</v>
      </c>
      <c r="D16" s="73">
        <v>6470</v>
      </c>
      <c r="E16" s="74">
        <v>6485</v>
      </c>
      <c r="F16" s="74"/>
      <c r="G16" s="74"/>
      <c r="H16" s="74"/>
      <c r="I16" s="76">
        <f t="shared" si="0"/>
        <v>3.3982093506564281E-3</v>
      </c>
      <c r="J16" s="76">
        <f t="shared" si="1"/>
        <v>2.2548092084515924E-2</v>
      </c>
      <c r="K16" s="73">
        <f t="shared" si="2"/>
        <v>143</v>
      </c>
      <c r="L16" s="77">
        <f t="shared" si="4"/>
        <v>1.8825449901923356E-3</v>
      </c>
      <c r="M16" s="74">
        <f t="shared" si="3"/>
        <v>15</v>
      </c>
    </row>
    <row r="17" spans="1:13">
      <c r="A17" s="78">
        <v>16</v>
      </c>
      <c r="B17" s="75" t="s">
        <v>15</v>
      </c>
      <c r="C17" s="73">
        <v>10002</v>
      </c>
      <c r="D17" s="73">
        <v>10250</v>
      </c>
      <c r="E17" s="74">
        <v>10299</v>
      </c>
      <c r="F17" s="74"/>
      <c r="G17" s="74"/>
      <c r="H17" s="74"/>
      <c r="I17" s="76">
        <f t="shared" si="0"/>
        <v>5.3967861376114966E-3</v>
      </c>
      <c r="J17" s="76">
        <f t="shared" si="1"/>
        <v>2.9694061187762449E-2</v>
      </c>
      <c r="K17" s="73">
        <f t="shared" si="2"/>
        <v>297</v>
      </c>
      <c r="L17" s="77">
        <f t="shared" si="4"/>
        <v>3.9099011334763891E-3</v>
      </c>
      <c r="M17" s="74">
        <f t="shared" si="3"/>
        <v>49</v>
      </c>
    </row>
    <row r="18" spans="1:13">
      <c r="A18" s="78">
        <v>17</v>
      </c>
      <c r="B18" s="75" t="s">
        <v>16</v>
      </c>
      <c r="C18" s="73">
        <v>2744</v>
      </c>
      <c r="D18" s="73">
        <v>2971</v>
      </c>
      <c r="E18" s="74">
        <v>2991</v>
      </c>
      <c r="F18" s="74"/>
      <c r="G18" s="74"/>
      <c r="H18" s="74"/>
      <c r="I18" s="76">
        <f t="shared" si="0"/>
        <v>1.5673159857846378E-3</v>
      </c>
      <c r="J18" s="76">
        <f t="shared" si="1"/>
        <v>9.0014577259475217E-2</v>
      </c>
      <c r="K18" s="73">
        <f t="shared" si="2"/>
        <v>247</v>
      </c>
      <c r="L18" s="77">
        <f t="shared" si="4"/>
        <v>3.2516686194231249E-3</v>
      </c>
      <c r="M18" s="74">
        <f t="shared" si="3"/>
        <v>20</v>
      </c>
    </row>
    <row r="19" spans="1:13">
      <c r="A19" s="78">
        <v>18</v>
      </c>
      <c r="B19" s="75" t="s">
        <v>17</v>
      </c>
      <c r="C19" s="73">
        <v>7316</v>
      </c>
      <c r="D19" s="73">
        <v>7147</v>
      </c>
      <c r="E19" s="74">
        <v>7207</v>
      </c>
      <c r="F19" s="74"/>
      <c r="G19" s="74"/>
      <c r="H19" s="74"/>
      <c r="I19" s="76">
        <f t="shared" si="0"/>
        <v>3.7765450717318241E-3</v>
      </c>
      <c r="J19" s="76">
        <f t="shared" si="1"/>
        <v>-1.4898851831601969E-2</v>
      </c>
      <c r="K19" s="73">
        <f t="shared" si="2"/>
        <v>-109</v>
      </c>
      <c r="L19" s="77">
        <f t="shared" si="4"/>
        <v>-1.434946880636116E-3</v>
      </c>
      <c r="M19" s="74">
        <f t="shared" si="3"/>
        <v>60</v>
      </c>
    </row>
    <row r="20" spans="1:13">
      <c r="A20" s="78">
        <v>19</v>
      </c>
      <c r="B20" s="75" t="s">
        <v>18</v>
      </c>
      <c r="C20" s="73">
        <v>252</v>
      </c>
      <c r="D20" s="73">
        <v>252</v>
      </c>
      <c r="E20" s="74">
        <v>254</v>
      </c>
      <c r="F20" s="74"/>
      <c r="G20" s="74"/>
      <c r="H20" s="74"/>
      <c r="I20" s="76">
        <f t="shared" si="0"/>
        <v>1.3309871627860181E-4</v>
      </c>
      <c r="J20" s="76">
        <f t="shared" si="1"/>
        <v>7.9365079365079361E-3</v>
      </c>
      <c r="K20" s="73">
        <f t="shared" si="2"/>
        <v>2</v>
      </c>
      <c r="L20" s="77">
        <f t="shared" si="4"/>
        <v>2.6329300562130568E-5</v>
      </c>
      <c r="M20" s="74">
        <f t="shared" si="3"/>
        <v>2</v>
      </c>
    </row>
    <row r="21" spans="1:13">
      <c r="A21" s="78">
        <v>20</v>
      </c>
      <c r="B21" s="75" t="s">
        <v>19</v>
      </c>
      <c r="C21" s="73">
        <v>4966</v>
      </c>
      <c r="D21" s="73">
        <v>5410</v>
      </c>
      <c r="E21" s="74">
        <v>5510</v>
      </c>
      <c r="F21" s="74"/>
      <c r="G21" s="74"/>
      <c r="H21" s="74"/>
      <c r="I21" s="76">
        <f t="shared" si="0"/>
        <v>2.8872989239964409E-3</v>
      </c>
      <c r="J21" s="76">
        <f t="shared" si="1"/>
        <v>0.10954490535642368</v>
      </c>
      <c r="K21" s="73">
        <f t="shared" si="2"/>
        <v>544</v>
      </c>
      <c r="L21" s="77">
        <f t="shared" si="4"/>
        <v>7.161569752899514E-3</v>
      </c>
      <c r="M21" s="74">
        <f t="shared" si="3"/>
        <v>100</v>
      </c>
    </row>
    <row r="22" spans="1:13">
      <c r="A22" s="78">
        <v>21</v>
      </c>
      <c r="B22" s="75" t="s">
        <v>20</v>
      </c>
      <c r="C22" s="73">
        <v>468</v>
      </c>
      <c r="D22" s="73">
        <v>592</v>
      </c>
      <c r="E22" s="74">
        <v>598</v>
      </c>
      <c r="F22" s="74"/>
      <c r="G22" s="74"/>
      <c r="H22" s="74"/>
      <c r="I22" s="76">
        <f t="shared" si="0"/>
        <v>3.1335839501812554E-4</v>
      </c>
      <c r="J22" s="76">
        <f t="shared" si="1"/>
        <v>0.27777777777777779</v>
      </c>
      <c r="K22" s="73">
        <f t="shared" si="2"/>
        <v>130</v>
      </c>
      <c r="L22" s="77">
        <f t="shared" si="4"/>
        <v>1.711404536538487E-3</v>
      </c>
      <c r="M22" s="74">
        <f t="shared" si="3"/>
        <v>6</v>
      </c>
    </row>
    <row r="23" spans="1:13">
      <c r="A23" s="78">
        <v>22</v>
      </c>
      <c r="B23" s="75" t="s">
        <v>21</v>
      </c>
      <c r="C23" s="73">
        <v>13200</v>
      </c>
      <c r="D23" s="73">
        <v>13543</v>
      </c>
      <c r="E23" s="74">
        <v>13636</v>
      </c>
      <c r="F23" s="74"/>
      <c r="G23" s="74"/>
      <c r="H23" s="74"/>
      <c r="I23" s="76">
        <f t="shared" si="0"/>
        <v>7.1454098235236782E-3</v>
      </c>
      <c r="J23" s="76">
        <f t="shared" si="1"/>
        <v>3.3030303030303028E-2</v>
      </c>
      <c r="K23" s="73">
        <f t="shared" si="2"/>
        <v>436</v>
      </c>
      <c r="L23" s="77">
        <f t="shared" si="4"/>
        <v>5.739787522544464E-3</v>
      </c>
      <c r="M23" s="74">
        <f t="shared" si="3"/>
        <v>93</v>
      </c>
    </row>
    <row r="24" spans="1:13">
      <c r="A24" s="78">
        <v>23</v>
      </c>
      <c r="B24" s="75" t="s">
        <v>22</v>
      </c>
      <c r="C24" s="73">
        <v>13773</v>
      </c>
      <c r="D24" s="73">
        <v>13733</v>
      </c>
      <c r="E24" s="74">
        <v>13826</v>
      </c>
      <c r="F24" s="74"/>
      <c r="G24" s="74"/>
      <c r="H24" s="74"/>
      <c r="I24" s="76">
        <f t="shared" si="0"/>
        <v>7.2449718553856245E-3</v>
      </c>
      <c r="J24" s="76">
        <f t="shared" si="1"/>
        <v>3.8481086183111885E-3</v>
      </c>
      <c r="K24" s="73">
        <f t="shared" si="2"/>
        <v>53</v>
      </c>
      <c r="L24" s="77">
        <f t="shared" si="4"/>
        <v>6.9772646489646005E-4</v>
      </c>
      <c r="M24" s="74">
        <f t="shared" si="3"/>
        <v>93</v>
      </c>
    </row>
    <row r="25" spans="1:13">
      <c r="A25" s="78">
        <v>24</v>
      </c>
      <c r="B25" s="75" t="s">
        <v>23</v>
      </c>
      <c r="C25" s="73">
        <v>6536</v>
      </c>
      <c r="D25" s="73">
        <v>6630</v>
      </c>
      <c r="E25" s="74">
        <v>6649</v>
      </c>
      <c r="F25" s="74"/>
      <c r="G25" s="74"/>
      <c r="H25" s="74"/>
      <c r="I25" s="76">
        <f t="shared" si="0"/>
        <v>3.4841471044741081E-3</v>
      </c>
      <c r="J25" s="76">
        <f t="shared" si="1"/>
        <v>1.7288861689106486E-2</v>
      </c>
      <c r="K25" s="73">
        <f t="shared" si="2"/>
        <v>113</v>
      </c>
      <c r="L25" s="77">
        <f t="shared" si="4"/>
        <v>1.487605481760377E-3</v>
      </c>
      <c r="M25" s="74">
        <f t="shared" si="3"/>
        <v>19</v>
      </c>
    </row>
    <row r="26" spans="1:13">
      <c r="A26" s="78">
        <v>25</v>
      </c>
      <c r="B26" s="75" t="s">
        <v>24</v>
      </c>
      <c r="C26" s="73">
        <v>34454</v>
      </c>
      <c r="D26" s="73">
        <v>35334</v>
      </c>
      <c r="E26" s="74">
        <v>35556</v>
      </c>
      <c r="F26" s="74"/>
      <c r="G26" s="74"/>
      <c r="H26" s="74"/>
      <c r="I26" s="76">
        <f t="shared" si="0"/>
        <v>1.8631724236228213E-2</v>
      </c>
      <c r="J26" s="76">
        <f t="shared" si="1"/>
        <v>3.1984675219132758E-2</v>
      </c>
      <c r="K26" s="73">
        <f t="shared" si="2"/>
        <v>1102</v>
      </c>
      <c r="L26" s="77">
        <f t="shared" si="4"/>
        <v>1.4507444609733942E-2</v>
      </c>
      <c r="M26" s="74">
        <f t="shared" si="3"/>
        <v>222</v>
      </c>
    </row>
    <row r="27" spans="1:13">
      <c r="A27" s="78">
        <v>26</v>
      </c>
      <c r="B27" s="75" t="s">
        <v>25</v>
      </c>
      <c r="C27" s="73">
        <v>1882</v>
      </c>
      <c r="D27" s="73">
        <v>2048</v>
      </c>
      <c r="E27" s="74">
        <v>2063</v>
      </c>
      <c r="F27" s="74"/>
      <c r="G27" s="74"/>
      <c r="H27" s="74"/>
      <c r="I27" s="76">
        <f t="shared" si="0"/>
        <v>1.0810340617431321E-3</v>
      </c>
      <c r="J27" s="76">
        <f t="shared" si="1"/>
        <v>9.6174282678002126E-2</v>
      </c>
      <c r="K27" s="73">
        <f t="shared" si="2"/>
        <v>181</v>
      </c>
      <c r="L27" s="77">
        <f t="shared" si="4"/>
        <v>2.3828017008728163E-3</v>
      </c>
      <c r="M27" s="74">
        <f t="shared" si="3"/>
        <v>15</v>
      </c>
    </row>
    <row r="28" spans="1:13">
      <c r="A28" s="78">
        <v>27</v>
      </c>
      <c r="B28" s="75" t="s">
        <v>26</v>
      </c>
      <c r="C28" s="73">
        <v>6355</v>
      </c>
      <c r="D28" s="73">
        <v>6708</v>
      </c>
      <c r="E28" s="74">
        <v>6791</v>
      </c>
      <c r="F28" s="74"/>
      <c r="G28" s="74"/>
      <c r="H28" s="74"/>
      <c r="I28" s="76">
        <f t="shared" si="0"/>
        <v>3.5585566230235625E-3</v>
      </c>
      <c r="J28" s="76">
        <f t="shared" si="1"/>
        <v>6.8607395751376865E-2</v>
      </c>
      <c r="K28" s="73">
        <f t="shared" si="2"/>
        <v>436</v>
      </c>
      <c r="L28" s="77">
        <f t="shared" si="4"/>
        <v>5.739787522544464E-3</v>
      </c>
      <c r="M28" s="74">
        <f t="shared" si="3"/>
        <v>83</v>
      </c>
    </row>
    <row r="29" spans="1:13">
      <c r="A29" s="78">
        <v>28</v>
      </c>
      <c r="B29" s="75" t="s">
        <v>27</v>
      </c>
      <c r="C29" s="73">
        <v>12033</v>
      </c>
      <c r="D29" s="73">
        <v>12917</v>
      </c>
      <c r="E29" s="74">
        <v>13025</v>
      </c>
      <c r="F29" s="74"/>
      <c r="G29" s="74"/>
      <c r="H29" s="74"/>
      <c r="I29" s="76">
        <f t="shared" si="0"/>
        <v>6.8252392894834202E-3</v>
      </c>
      <c r="J29" s="76">
        <f t="shared" si="1"/>
        <v>8.243995678550653E-2</v>
      </c>
      <c r="K29" s="73">
        <f t="shared" si="2"/>
        <v>992</v>
      </c>
      <c r="L29" s="77">
        <f t="shared" si="4"/>
        <v>1.3059333078816762E-2</v>
      </c>
      <c r="M29" s="74">
        <f t="shared" si="3"/>
        <v>108</v>
      </c>
    </row>
    <row r="30" spans="1:13">
      <c r="A30" s="78">
        <v>29</v>
      </c>
      <c r="B30" s="75" t="s">
        <v>28</v>
      </c>
      <c r="C30" s="73">
        <v>3801</v>
      </c>
      <c r="D30" s="73">
        <v>4100</v>
      </c>
      <c r="E30" s="74">
        <v>4136</v>
      </c>
      <c r="F30" s="74"/>
      <c r="G30" s="74"/>
      <c r="H30" s="74"/>
      <c r="I30" s="76">
        <f t="shared" si="0"/>
        <v>2.1673082304263665E-3</v>
      </c>
      <c r="J30" s="76">
        <f t="shared" si="1"/>
        <v>8.8134701394369908E-2</v>
      </c>
      <c r="K30" s="73">
        <f t="shared" si="2"/>
        <v>335</v>
      </c>
      <c r="L30" s="77">
        <f t="shared" si="4"/>
        <v>4.4101578441568699E-3</v>
      </c>
      <c r="M30" s="74">
        <f t="shared" si="3"/>
        <v>36</v>
      </c>
    </row>
    <row r="31" spans="1:13">
      <c r="A31" s="78">
        <v>30</v>
      </c>
      <c r="B31" s="75" t="s">
        <v>29</v>
      </c>
      <c r="C31" s="73">
        <v>1180</v>
      </c>
      <c r="D31" s="73">
        <v>1314</v>
      </c>
      <c r="E31" s="74">
        <v>1345</v>
      </c>
      <c r="F31" s="74"/>
      <c r="G31" s="74"/>
      <c r="H31" s="74"/>
      <c r="I31" s="76">
        <f t="shared" si="0"/>
        <v>7.0479438344377729E-4</v>
      </c>
      <c r="J31" s="76">
        <f t="shared" si="1"/>
        <v>0.13983050847457626</v>
      </c>
      <c r="K31" s="73">
        <f t="shared" si="2"/>
        <v>165</v>
      </c>
      <c r="L31" s="77">
        <f t="shared" si="4"/>
        <v>2.1721672963757716E-3</v>
      </c>
      <c r="M31" s="74">
        <f t="shared" si="3"/>
        <v>31</v>
      </c>
    </row>
    <row r="32" spans="1:13">
      <c r="A32" s="78">
        <v>31</v>
      </c>
      <c r="B32" s="75" t="s">
        <v>30</v>
      </c>
      <c r="C32" s="73">
        <v>21218</v>
      </c>
      <c r="D32" s="73">
        <v>22047</v>
      </c>
      <c r="E32" s="74">
        <v>22252</v>
      </c>
      <c r="F32" s="74"/>
      <c r="G32" s="74"/>
      <c r="H32" s="74"/>
      <c r="I32" s="76">
        <f t="shared" si="0"/>
        <v>1.1660285963115935E-2</v>
      </c>
      <c r="J32" s="76">
        <f t="shared" si="1"/>
        <v>4.8732208502215102E-2</v>
      </c>
      <c r="K32" s="73">
        <f t="shared" si="2"/>
        <v>1034</v>
      </c>
      <c r="L32" s="77">
        <f t="shared" si="4"/>
        <v>1.3612248390621503E-2</v>
      </c>
      <c r="M32" s="74">
        <f t="shared" si="3"/>
        <v>205</v>
      </c>
    </row>
    <row r="33" spans="1:13">
      <c r="A33" s="78">
        <v>32</v>
      </c>
      <c r="B33" s="75" t="s">
        <v>31</v>
      </c>
      <c r="C33" s="73">
        <v>7122</v>
      </c>
      <c r="D33" s="73">
        <v>7725</v>
      </c>
      <c r="E33" s="74">
        <v>7820</v>
      </c>
      <c r="F33" s="74"/>
      <c r="G33" s="74"/>
      <c r="H33" s="74"/>
      <c r="I33" s="76">
        <f t="shared" si="0"/>
        <v>4.0977636271601033E-3</v>
      </c>
      <c r="J33" s="76">
        <f t="shared" si="1"/>
        <v>9.8006178039876435E-2</v>
      </c>
      <c r="K33" s="73">
        <f t="shared" si="2"/>
        <v>698</v>
      </c>
      <c r="L33" s="77">
        <f t="shared" si="4"/>
        <v>9.1889258961835672E-3</v>
      </c>
      <c r="M33" s="74">
        <f t="shared" si="3"/>
        <v>95</v>
      </c>
    </row>
    <row r="34" spans="1:13">
      <c r="A34" s="78">
        <v>33</v>
      </c>
      <c r="B34" s="75" t="s">
        <v>32</v>
      </c>
      <c r="C34" s="73">
        <v>18720</v>
      </c>
      <c r="D34" s="73">
        <v>19080</v>
      </c>
      <c r="E34" s="74">
        <v>19242</v>
      </c>
      <c r="F34" s="74"/>
      <c r="G34" s="74"/>
      <c r="H34" s="74"/>
      <c r="I34" s="76">
        <f t="shared" si="0"/>
        <v>1.0083013774145102E-2</v>
      </c>
      <c r="J34" s="76">
        <f t="shared" si="1"/>
        <v>2.7884615384615386E-2</v>
      </c>
      <c r="K34" s="73">
        <f t="shared" si="2"/>
        <v>522</v>
      </c>
      <c r="L34" s="77">
        <f t="shared" si="4"/>
        <v>6.871947446716078E-3</v>
      </c>
      <c r="M34" s="74">
        <f t="shared" si="3"/>
        <v>162</v>
      </c>
    </row>
    <row r="35" spans="1:13">
      <c r="A35" s="78">
        <v>35</v>
      </c>
      <c r="B35" s="75" t="s">
        <v>33</v>
      </c>
      <c r="C35" s="74">
        <v>12669</v>
      </c>
      <c r="D35" s="74">
        <v>10226</v>
      </c>
      <c r="E35" s="74">
        <v>10352</v>
      </c>
      <c r="F35" s="74"/>
      <c r="G35" s="74"/>
      <c r="H35" s="74"/>
      <c r="I35" s="76">
        <f t="shared" ref="I35:I66" si="5">E35/$E$92</f>
        <v>5.4245587043940391E-3</v>
      </c>
      <c r="J35" s="76">
        <f t="shared" si="1"/>
        <v>-0.18288736285421106</v>
      </c>
      <c r="K35" s="73">
        <f t="shared" si="2"/>
        <v>-2317</v>
      </c>
      <c r="L35" s="77">
        <f t="shared" si="4"/>
        <v>-3.0502494701228261E-2</v>
      </c>
      <c r="M35" s="74">
        <f t="shared" si="3"/>
        <v>126</v>
      </c>
    </row>
    <row r="36" spans="1:13">
      <c r="A36" s="78">
        <v>36</v>
      </c>
      <c r="B36" s="75" t="s">
        <v>34</v>
      </c>
      <c r="C36" s="74">
        <v>832</v>
      </c>
      <c r="D36" s="74">
        <v>792</v>
      </c>
      <c r="E36" s="74">
        <v>807</v>
      </c>
      <c r="F36" s="74"/>
      <c r="G36" s="74"/>
      <c r="H36" s="74"/>
      <c r="I36" s="76">
        <f t="shared" si="5"/>
        <v>4.2287663006626639E-4</v>
      </c>
      <c r="J36" s="76">
        <f t="shared" si="1"/>
        <v>-3.0048076923076924E-2</v>
      </c>
      <c r="K36" s="73">
        <f t="shared" si="2"/>
        <v>-25</v>
      </c>
      <c r="L36" s="77">
        <f t="shared" si="4"/>
        <v>-3.2911625702663209E-4</v>
      </c>
      <c r="M36" s="74">
        <f t="shared" si="3"/>
        <v>15</v>
      </c>
    </row>
    <row r="37" spans="1:13">
      <c r="A37" s="78">
        <v>37</v>
      </c>
      <c r="B37" s="75" t="s">
        <v>35</v>
      </c>
      <c r="C37" s="74">
        <v>528</v>
      </c>
      <c r="D37" s="74">
        <v>531</v>
      </c>
      <c r="E37" s="74">
        <v>535</v>
      </c>
      <c r="F37" s="74"/>
      <c r="G37" s="74"/>
      <c r="H37" s="74"/>
      <c r="I37" s="76">
        <f t="shared" si="5"/>
        <v>2.803457212954802E-4</v>
      </c>
      <c r="J37" s="76">
        <f t="shared" si="1"/>
        <v>1.3257575757575758E-2</v>
      </c>
      <c r="K37" s="73">
        <f t="shared" si="2"/>
        <v>7</v>
      </c>
      <c r="L37" s="77">
        <f t="shared" si="4"/>
        <v>9.2152551967456979E-5</v>
      </c>
      <c r="M37" s="74">
        <f t="shared" si="3"/>
        <v>4</v>
      </c>
    </row>
    <row r="38" spans="1:13">
      <c r="A38" s="78">
        <v>38</v>
      </c>
      <c r="B38" s="75" t="s">
        <v>36</v>
      </c>
      <c r="C38" s="74">
        <v>3817</v>
      </c>
      <c r="D38" s="74">
        <v>3930</v>
      </c>
      <c r="E38" s="74">
        <v>3972</v>
      </c>
      <c r="F38" s="74"/>
      <c r="G38" s="74"/>
      <c r="H38" s="74"/>
      <c r="I38" s="76">
        <f t="shared" si="5"/>
        <v>2.0813704766086865E-3</v>
      </c>
      <c r="J38" s="76">
        <f t="shared" si="1"/>
        <v>4.0607807178412364E-2</v>
      </c>
      <c r="K38" s="73">
        <f t="shared" si="2"/>
        <v>155</v>
      </c>
      <c r="L38" s="77">
        <f t="shared" si="4"/>
        <v>2.0405207935651191E-3</v>
      </c>
      <c r="M38" s="74">
        <f t="shared" si="3"/>
        <v>42</v>
      </c>
    </row>
    <row r="39" spans="1:13">
      <c r="A39" s="78">
        <v>39</v>
      </c>
      <c r="B39" s="75" t="s">
        <v>37</v>
      </c>
      <c r="C39" s="74">
        <v>105</v>
      </c>
      <c r="D39" s="74">
        <v>100</v>
      </c>
      <c r="E39" s="74">
        <v>100</v>
      </c>
      <c r="F39" s="74"/>
      <c r="G39" s="74"/>
      <c r="H39" s="74"/>
      <c r="I39" s="76">
        <f t="shared" si="5"/>
        <v>5.2401069401024338E-5</v>
      </c>
      <c r="J39" s="76">
        <f t="shared" si="1"/>
        <v>-4.7619047619047616E-2</v>
      </c>
      <c r="K39" s="73">
        <f t="shared" si="2"/>
        <v>-5</v>
      </c>
      <c r="L39" s="77">
        <f t="shared" si="4"/>
        <v>-6.5823251405326417E-5</v>
      </c>
      <c r="M39" s="74">
        <f t="shared" si="3"/>
        <v>0</v>
      </c>
    </row>
    <row r="40" spans="1:13">
      <c r="A40" s="78">
        <v>41</v>
      </c>
      <c r="B40" s="75" t="s">
        <v>38</v>
      </c>
      <c r="C40" s="74">
        <v>91154</v>
      </c>
      <c r="D40" s="74">
        <v>96811</v>
      </c>
      <c r="E40" s="74">
        <v>100344</v>
      </c>
      <c r="F40" s="74"/>
      <c r="G40" s="74"/>
      <c r="H40" s="74"/>
      <c r="I40" s="76">
        <f t="shared" si="5"/>
        <v>5.2581329079763858E-2</v>
      </c>
      <c r="J40" s="76">
        <f t="shared" si="1"/>
        <v>0.10081839524321477</v>
      </c>
      <c r="K40" s="73">
        <f t="shared" si="2"/>
        <v>9190</v>
      </c>
      <c r="L40" s="77">
        <f t="shared" si="4"/>
        <v>0.12098313608298995</v>
      </c>
      <c r="M40" s="74">
        <f t="shared" si="3"/>
        <v>3533</v>
      </c>
    </row>
    <row r="41" spans="1:13">
      <c r="A41" s="78">
        <v>42</v>
      </c>
      <c r="B41" s="75" t="s">
        <v>39</v>
      </c>
      <c r="C41" s="74">
        <v>12645</v>
      </c>
      <c r="D41" s="74">
        <v>11943</v>
      </c>
      <c r="E41" s="74">
        <v>12256</v>
      </c>
      <c r="F41" s="74"/>
      <c r="G41" s="74"/>
      <c r="H41" s="74"/>
      <c r="I41" s="76">
        <f t="shared" si="5"/>
        <v>6.4222750657895429E-3</v>
      </c>
      <c r="J41" s="76">
        <f t="shared" si="1"/>
        <v>-3.0763147489126137E-2</v>
      </c>
      <c r="K41" s="73">
        <f t="shared" si="2"/>
        <v>-389</v>
      </c>
      <c r="L41" s="77">
        <f t="shared" si="4"/>
        <v>-5.1210489593343953E-3</v>
      </c>
      <c r="M41" s="74">
        <f t="shared" si="3"/>
        <v>313</v>
      </c>
    </row>
    <row r="42" spans="1:13">
      <c r="A42" s="78">
        <v>43</v>
      </c>
      <c r="B42" s="75" t="s">
        <v>40</v>
      </c>
      <c r="C42" s="74">
        <v>53453</v>
      </c>
      <c r="D42" s="74">
        <v>54112</v>
      </c>
      <c r="E42" s="74">
        <v>54818</v>
      </c>
      <c r="F42" s="74"/>
      <c r="G42" s="74"/>
      <c r="H42" s="74"/>
      <c r="I42" s="76">
        <f t="shared" si="5"/>
        <v>2.8725218224253522E-2</v>
      </c>
      <c r="J42" s="76">
        <f t="shared" si="1"/>
        <v>2.5536452584513498E-2</v>
      </c>
      <c r="K42" s="73">
        <f t="shared" si="2"/>
        <v>1365</v>
      </c>
      <c r="L42" s="77">
        <f t="shared" si="4"/>
        <v>1.7969747633654113E-2</v>
      </c>
      <c r="M42" s="74">
        <f t="shared" si="3"/>
        <v>706</v>
      </c>
    </row>
    <row r="43" spans="1:13">
      <c r="A43" s="78">
        <v>45</v>
      </c>
      <c r="B43" s="75" t="s">
        <v>41</v>
      </c>
      <c r="C43" s="74">
        <v>56619</v>
      </c>
      <c r="D43" s="74">
        <v>61690</v>
      </c>
      <c r="E43" s="74">
        <v>62423</v>
      </c>
      <c r="F43" s="74"/>
      <c r="G43" s="74"/>
      <c r="H43" s="74"/>
      <c r="I43" s="76">
        <f t="shared" si="5"/>
        <v>3.2710319552201418E-2</v>
      </c>
      <c r="J43" s="76">
        <f t="shared" si="1"/>
        <v>0.10250975820837528</v>
      </c>
      <c r="K43" s="73">
        <f t="shared" si="2"/>
        <v>5804</v>
      </c>
      <c r="L43" s="77">
        <f t="shared" si="4"/>
        <v>7.6407630231302912E-2</v>
      </c>
      <c r="M43" s="74">
        <f t="shared" si="3"/>
        <v>733</v>
      </c>
    </row>
    <row r="44" spans="1:13">
      <c r="A44" s="78">
        <v>46</v>
      </c>
      <c r="B44" s="75" t="s">
        <v>42</v>
      </c>
      <c r="C44" s="74">
        <v>140998</v>
      </c>
      <c r="D44" s="74">
        <v>146090</v>
      </c>
      <c r="E44" s="74">
        <v>147291</v>
      </c>
      <c r="F44" s="74"/>
      <c r="G44" s="74"/>
      <c r="H44" s="74"/>
      <c r="I44" s="76">
        <f t="shared" si="5"/>
        <v>7.7182059131462755E-2</v>
      </c>
      <c r="J44" s="76">
        <f t="shared" si="1"/>
        <v>4.4631838749485807E-2</v>
      </c>
      <c r="K44" s="73">
        <f t="shared" si="2"/>
        <v>6293</v>
      </c>
      <c r="L44" s="77">
        <f t="shared" si="4"/>
        <v>8.2845144218743824E-2</v>
      </c>
      <c r="M44" s="74">
        <f t="shared" si="3"/>
        <v>1201</v>
      </c>
    </row>
    <row r="45" spans="1:13">
      <c r="A45" s="78">
        <v>47</v>
      </c>
      <c r="B45" s="75" t="s">
        <v>43</v>
      </c>
      <c r="C45" s="74">
        <v>323012</v>
      </c>
      <c r="D45" s="74">
        <v>333992</v>
      </c>
      <c r="E45" s="74">
        <v>336392</v>
      </c>
      <c r="F45" s="74"/>
      <c r="G45" s="74"/>
      <c r="H45" s="74"/>
      <c r="I45" s="76">
        <f t="shared" si="5"/>
        <v>0.17627300537949378</v>
      </c>
      <c r="J45" s="76">
        <f t="shared" si="1"/>
        <v>4.1422609686327445E-2</v>
      </c>
      <c r="K45" s="73">
        <f t="shared" si="2"/>
        <v>13380</v>
      </c>
      <c r="L45" s="77">
        <f t="shared" si="4"/>
        <v>0.1761430207606535</v>
      </c>
      <c r="M45" s="74">
        <f t="shared" si="3"/>
        <v>2400</v>
      </c>
    </row>
    <row r="46" spans="1:13">
      <c r="A46" s="78">
        <v>49</v>
      </c>
      <c r="B46" s="75" t="s">
        <v>44</v>
      </c>
      <c r="C46" s="74">
        <v>126862</v>
      </c>
      <c r="D46" s="74">
        <v>134626</v>
      </c>
      <c r="E46" s="74">
        <v>135864</v>
      </c>
      <c r="F46" s="74"/>
      <c r="G46" s="74"/>
      <c r="H46" s="74"/>
      <c r="I46" s="76">
        <f t="shared" si="5"/>
        <v>7.1194188931007707E-2</v>
      </c>
      <c r="J46" s="76">
        <f t="shared" si="1"/>
        <v>7.095899481326165E-2</v>
      </c>
      <c r="K46" s="73">
        <f t="shared" si="2"/>
        <v>9002</v>
      </c>
      <c r="L46" s="77">
        <f t="shared" si="4"/>
        <v>0.11850818183014968</v>
      </c>
      <c r="M46" s="74">
        <f t="shared" si="3"/>
        <v>1238</v>
      </c>
    </row>
    <row r="47" spans="1:13">
      <c r="A47" s="78">
        <v>50</v>
      </c>
      <c r="B47" s="75" t="s">
        <v>45</v>
      </c>
      <c r="C47" s="74">
        <v>3331</v>
      </c>
      <c r="D47" s="74">
        <v>3243</v>
      </c>
      <c r="E47" s="74">
        <v>3345</v>
      </c>
      <c r="F47" s="74"/>
      <c r="G47" s="74"/>
      <c r="H47" s="74"/>
      <c r="I47" s="76">
        <f t="shared" si="5"/>
        <v>1.752815771464264E-3</v>
      </c>
      <c r="J47" s="76">
        <f t="shared" si="1"/>
        <v>4.2029420594416091E-3</v>
      </c>
      <c r="K47" s="73">
        <f t="shared" si="2"/>
        <v>14</v>
      </c>
      <c r="L47" s="77">
        <f t="shared" si="4"/>
        <v>1.8430510393491396E-4</v>
      </c>
      <c r="M47" s="74">
        <f t="shared" si="3"/>
        <v>102</v>
      </c>
    </row>
    <row r="48" spans="1:13">
      <c r="A48" s="78">
        <v>51</v>
      </c>
      <c r="B48" s="75" t="s">
        <v>46</v>
      </c>
      <c r="C48" s="74">
        <v>309</v>
      </c>
      <c r="D48" s="74">
        <v>317</v>
      </c>
      <c r="E48" s="74">
        <v>321</v>
      </c>
      <c r="F48" s="74"/>
      <c r="G48" s="74"/>
      <c r="H48" s="74"/>
      <c r="I48" s="76">
        <f t="shared" si="5"/>
        <v>1.6820743277728812E-4</v>
      </c>
      <c r="J48" s="76">
        <f t="shared" si="1"/>
        <v>3.8834951456310676E-2</v>
      </c>
      <c r="K48" s="73">
        <f t="shared" si="2"/>
        <v>12</v>
      </c>
      <c r="L48" s="77">
        <f t="shared" si="4"/>
        <v>1.579758033727834E-4</v>
      </c>
      <c r="M48" s="74">
        <f t="shared" si="3"/>
        <v>4</v>
      </c>
    </row>
    <row r="49" spans="1:13">
      <c r="A49" s="78">
        <v>52</v>
      </c>
      <c r="B49" s="75" t="s">
        <v>47</v>
      </c>
      <c r="C49" s="74">
        <v>18511</v>
      </c>
      <c r="D49" s="74">
        <v>18816</v>
      </c>
      <c r="E49" s="74">
        <v>18948</v>
      </c>
      <c r="F49" s="74"/>
      <c r="G49" s="74"/>
      <c r="H49" s="74"/>
      <c r="I49" s="76">
        <f t="shared" si="5"/>
        <v>9.9289546301060908E-3</v>
      </c>
      <c r="J49" s="76">
        <f t="shared" si="1"/>
        <v>2.3607584679379828E-2</v>
      </c>
      <c r="K49" s="73">
        <f t="shared" si="2"/>
        <v>437</v>
      </c>
      <c r="L49" s="77">
        <f t="shared" si="4"/>
        <v>5.7529521728255286E-3</v>
      </c>
      <c r="M49" s="74">
        <f t="shared" si="3"/>
        <v>132</v>
      </c>
    </row>
    <row r="50" spans="1:13">
      <c r="A50" s="78">
        <v>53</v>
      </c>
      <c r="B50" s="75" t="s">
        <v>48</v>
      </c>
      <c r="C50" s="74">
        <v>3150</v>
      </c>
      <c r="D50" s="74">
        <v>3886</v>
      </c>
      <c r="E50" s="74">
        <v>4119</v>
      </c>
      <c r="F50" s="74"/>
      <c r="G50" s="74"/>
      <c r="H50" s="74"/>
      <c r="I50" s="76">
        <f t="shared" si="5"/>
        <v>2.1584000486281926E-3</v>
      </c>
      <c r="J50" s="76">
        <f t="shared" si="1"/>
        <v>0.30761904761904763</v>
      </c>
      <c r="K50" s="73">
        <f t="shared" si="2"/>
        <v>969</v>
      </c>
      <c r="L50" s="77">
        <f t="shared" si="4"/>
        <v>1.2756546122352259E-2</v>
      </c>
      <c r="M50" s="74">
        <f t="shared" si="3"/>
        <v>233</v>
      </c>
    </row>
    <row r="51" spans="1:13">
      <c r="A51" s="78">
        <v>55</v>
      </c>
      <c r="B51" s="75" t="s">
        <v>49</v>
      </c>
      <c r="C51" s="74">
        <v>20652</v>
      </c>
      <c r="D51" s="74">
        <v>20446</v>
      </c>
      <c r="E51" s="74">
        <v>20659</v>
      </c>
      <c r="F51" s="74"/>
      <c r="G51" s="74"/>
      <c r="H51" s="74"/>
      <c r="I51" s="76">
        <f t="shared" si="5"/>
        <v>1.0825536927557618E-2</v>
      </c>
      <c r="J51" s="76">
        <f t="shared" si="1"/>
        <v>3.389502227387178E-4</v>
      </c>
      <c r="K51" s="73">
        <f t="shared" si="2"/>
        <v>7</v>
      </c>
      <c r="L51" s="77">
        <f t="shared" si="4"/>
        <v>9.2152551967456979E-5</v>
      </c>
      <c r="M51" s="74">
        <f t="shared" si="3"/>
        <v>213</v>
      </c>
    </row>
    <row r="52" spans="1:13">
      <c r="A52" s="78">
        <v>56</v>
      </c>
      <c r="B52" s="75" t="s">
        <v>50</v>
      </c>
      <c r="C52" s="74">
        <v>118615</v>
      </c>
      <c r="D52" s="74">
        <v>122248</v>
      </c>
      <c r="E52" s="74">
        <v>123456</v>
      </c>
      <c r="F52" s="74"/>
      <c r="G52" s="74"/>
      <c r="H52" s="74"/>
      <c r="I52" s="76">
        <f t="shared" si="5"/>
        <v>6.4692264239728611E-2</v>
      </c>
      <c r="J52" s="76">
        <f t="shared" si="1"/>
        <v>4.0812713400497407E-2</v>
      </c>
      <c r="K52" s="73">
        <f t="shared" si="2"/>
        <v>4841</v>
      </c>
      <c r="L52" s="77">
        <f t="shared" si="4"/>
        <v>6.3730072010637032E-2</v>
      </c>
      <c r="M52" s="74">
        <f t="shared" si="3"/>
        <v>1208</v>
      </c>
    </row>
    <row r="53" spans="1:13">
      <c r="A53" s="78">
        <v>58</v>
      </c>
      <c r="B53" s="75" t="s">
        <v>51</v>
      </c>
      <c r="C53" s="74">
        <v>2697</v>
      </c>
      <c r="D53" s="74">
        <v>2751</v>
      </c>
      <c r="E53" s="74">
        <v>2769</v>
      </c>
      <c r="F53" s="74"/>
      <c r="G53" s="74"/>
      <c r="H53" s="74"/>
      <c r="I53" s="76">
        <f t="shared" si="5"/>
        <v>1.450985611714364E-3</v>
      </c>
      <c r="J53" s="76">
        <f t="shared" si="1"/>
        <v>2.6696329254727477E-2</v>
      </c>
      <c r="K53" s="73">
        <f t="shared" si="2"/>
        <v>72</v>
      </c>
      <c r="L53" s="77">
        <f t="shared" si="4"/>
        <v>9.4785482023670043E-4</v>
      </c>
      <c r="M53" s="74">
        <f t="shared" si="3"/>
        <v>18</v>
      </c>
    </row>
    <row r="54" spans="1:13">
      <c r="A54" s="78">
        <v>59</v>
      </c>
      <c r="B54" s="75" t="s">
        <v>52</v>
      </c>
      <c r="C54" s="74">
        <v>2124</v>
      </c>
      <c r="D54" s="74">
        <v>2168</v>
      </c>
      <c r="E54" s="74">
        <v>2201</v>
      </c>
      <c r="F54" s="74"/>
      <c r="G54" s="74"/>
      <c r="H54" s="74"/>
      <c r="I54" s="76">
        <f t="shared" si="5"/>
        <v>1.1533475375165457E-3</v>
      </c>
      <c r="J54" s="76">
        <f t="shared" si="1"/>
        <v>3.6252354048964215E-2</v>
      </c>
      <c r="K54" s="73">
        <f t="shared" si="2"/>
        <v>77</v>
      </c>
      <c r="L54" s="77">
        <f t="shared" si="4"/>
        <v>1.0136780716420268E-3</v>
      </c>
      <c r="M54" s="74">
        <f t="shared" si="3"/>
        <v>33</v>
      </c>
    </row>
    <row r="55" spans="1:13">
      <c r="A55" s="78">
        <v>60</v>
      </c>
      <c r="B55" s="75" t="s">
        <v>53</v>
      </c>
      <c r="C55" s="74">
        <v>728</v>
      </c>
      <c r="D55" s="74">
        <v>704</v>
      </c>
      <c r="E55" s="74">
        <v>702</v>
      </c>
      <c r="F55" s="74"/>
      <c r="G55" s="74"/>
      <c r="H55" s="74"/>
      <c r="I55" s="76">
        <f t="shared" si="5"/>
        <v>3.6785550719519084E-4</v>
      </c>
      <c r="J55" s="76">
        <f t="shared" si="1"/>
        <v>-3.5714285714285712E-2</v>
      </c>
      <c r="K55" s="73">
        <f t="shared" si="2"/>
        <v>-26</v>
      </c>
      <c r="L55" s="77">
        <f t="shared" si="4"/>
        <v>-3.4228090730769738E-4</v>
      </c>
      <c r="M55" s="74">
        <f t="shared" si="3"/>
        <v>-2</v>
      </c>
    </row>
    <row r="56" spans="1:13">
      <c r="A56" s="78">
        <v>61</v>
      </c>
      <c r="B56" s="75" t="s">
        <v>54</v>
      </c>
      <c r="C56" s="74">
        <v>2951</v>
      </c>
      <c r="D56" s="74">
        <v>2967</v>
      </c>
      <c r="E56" s="74">
        <v>2981</v>
      </c>
      <c r="F56" s="74"/>
      <c r="G56" s="74"/>
      <c r="H56" s="74"/>
      <c r="I56" s="76">
        <f t="shared" si="5"/>
        <v>1.5620758788445356E-3</v>
      </c>
      <c r="J56" s="76">
        <f t="shared" si="1"/>
        <v>1.0166045408336157E-2</v>
      </c>
      <c r="K56" s="73">
        <f t="shared" si="2"/>
        <v>30</v>
      </c>
      <c r="L56" s="77">
        <f t="shared" si="4"/>
        <v>3.949395084319585E-4</v>
      </c>
      <c r="M56" s="74">
        <f t="shared" si="3"/>
        <v>14</v>
      </c>
    </row>
    <row r="57" spans="1:13">
      <c r="A57" s="78">
        <v>62</v>
      </c>
      <c r="B57" s="75" t="s">
        <v>55</v>
      </c>
      <c r="C57" s="74">
        <v>10121</v>
      </c>
      <c r="D57" s="74">
        <v>11325</v>
      </c>
      <c r="E57" s="74">
        <v>11485</v>
      </c>
      <c r="F57" s="74"/>
      <c r="G57" s="74"/>
      <c r="H57" s="74"/>
      <c r="I57" s="76">
        <f t="shared" si="5"/>
        <v>6.018262820707645E-3</v>
      </c>
      <c r="J57" s="76">
        <f t="shared" si="1"/>
        <v>0.13476929157197906</v>
      </c>
      <c r="K57" s="73">
        <f t="shared" si="2"/>
        <v>1364</v>
      </c>
      <c r="L57" s="77">
        <f t="shared" si="4"/>
        <v>1.7956582983373048E-2</v>
      </c>
      <c r="M57" s="74">
        <f t="shared" si="3"/>
        <v>160</v>
      </c>
    </row>
    <row r="58" spans="1:13">
      <c r="A58" s="78">
        <v>63</v>
      </c>
      <c r="B58" s="75" t="s">
        <v>56</v>
      </c>
      <c r="C58" s="74">
        <v>1862</v>
      </c>
      <c r="D58" s="74">
        <v>1958</v>
      </c>
      <c r="E58" s="74">
        <v>1965</v>
      </c>
      <c r="F58" s="74"/>
      <c r="G58" s="74"/>
      <c r="H58" s="74"/>
      <c r="I58" s="76">
        <f t="shared" si="5"/>
        <v>1.0296810137301281E-3</v>
      </c>
      <c r="J58" s="76">
        <f t="shared" si="1"/>
        <v>5.5316863587540281E-2</v>
      </c>
      <c r="K58" s="73">
        <f t="shared" si="2"/>
        <v>103</v>
      </c>
      <c r="L58" s="77">
        <f t="shared" si="4"/>
        <v>1.3559589789497242E-3</v>
      </c>
      <c r="M58" s="74">
        <f t="shared" si="3"/>
        <v>7</v>
      </c>
    </row>
    <row r="59" spans="1:13">
      <c r="A59" s="78">
        <v>64</v>
      </c>
      <c r="B59" s="75" t="s">
        <v>57</v>
      </c>
      <c r="C59" s="74">
        <v>7087</v>
      </c>
      <c r="D59" s="74">
        <v>7016</v>
      </c>
      <c r="E59" s="74">
        <v>7025</v>
      </c>
      <c r="F59" s="74"/>
      <c r="G59" s="74"/>
      <c r="H59" s="74"/>
      <c r="I59" s="76">
        <f t="shared" si="5"/>
        <v>3.6811751254219598E-3</v>
      </c>
      <c r="J59" s="76">
        <f t="shared" si="1"/>
        <v>-8.7484125864258494E-3</v>
      </c>
      <c r="K59" s="73">
        <f t="shared" si="2"/>
        <v>-62</v>
      </c>
      <c r="L59" s="77">
        <f t="shared" si="4"/>
        <v>-8.1620831742604759E-4</v>
      </c>
      <c r="M59" s="74">
        <f t="shared" si="3"/>
        <v>9</v>
      </c>
    </row>
    <row r="60" spans="1:13">
      <c r="A60" s="78">
        <v>65</v>
      </c>
      <c r="B60" s="75" t="s">
        <v>58</v>
      </c>
      <c r="C60" s="74">
        <v>3529</v>
      </c>
      <c r="D60" s="74">
        <v>3477</v>
      </c>
      <c r="E60" s="74">
        <v>3483</v>
      </c>
      <c r="F60" s="74"/>
      <c r="G60" s="74"/>
      <c r="H60" s="74"/>
      <c r="I60" s="76">
        <f t="shared" si="5"/>
        <v>1.8251292472376776E-3</v>
      </c>
      <c r="J60" s="76">
        <f t="shared" si="1"/>
        <v>-1.3034854066307736E-2</v>
      </c>
      <c r="K60" s="73">
        <f t="shared" si="2"/>
        <v>-46</v>
      </c>
      <c r="L60" s="77">
        <f t="shared" si="4"/>
        <v>-6.0557391292900299E-4</v>
      </c>
      <c r="M60" s="74">
        <f t="shared" si="3"/>
        <v>6</v>
      </c>
    </row>
    <row r="61" spans="1:13">
      <c r="A61" s="78">
        <v>66</v>
      </c>
      <c r="B61" s="75" t="s">
        <v>59</v>
      </c>
      <c r="C61" s="74">
        <v>12286</v>
      </c>
      <c r="D61" s="74">
        <v>12743</v>
      </c>
      <c r="E61" s="74">
        <v>12833</v>
      </c>
      <c r="F61" s="74"/>
      <c r="G61" s="74"/>
      <c r="H61" s="74"/>
      <c r="I61" s="76">
        <f t="shared" si="5"/>
        <v>6.7246292362334531E-3</v>
      </c>
      <c r="J61" s="76">
        <f t="shared" si="1"/>
        <v>4.4522220413478759E-2</v>
      </c>
      <c r="K61" s="73">
        <f t="shared" si="2"/>
        <v>547</v>
      </c>
      <c r="L61" s="77">
        <f t="shared" si="4"/>
        <v>7.2010637037427097E-3</v>
      </c>
      <c r="M61" s="74">
        <f t="shared" si="3"/>
        <v>90</v>
      </c>
    </row>
    <row r="62" spans="1:13">
      <c r="A62" s="78">
        <v>68</v>
      </c>
      <c r="B62" s="75" t="s">
        <v>60</v>
      </c>
      <c r="C62" s="74">
        <v>62517</v>
      </c>
      <c r="D62" s="74">
        <v>69068</v>
      </c>
      <c r="E62" s="74">
        <v>70760</v>
      </c>
      <c r="F62" s="74"/>
      <c r="G62" s="74"/>
      <c r="H62" s="74"/>
      <c r="I62" s="76">
        <f t="shared" si="5"/>
        <v>3.7078996708164821E-2</v>
      </c>
      <c r="J62" s="76">
        <f t="shared" si="1"/>
        <v>0.13185213621894845</v>
      </c>
      <c r="K62" s="73">
        <f t="shared" si="2"/>
        <v>8243</v>
      </c>
      <c r="L62" s="77">
        <f t="shared" si="4"/>
        <v>0.10851621226682114</v>
      </c>
      <c r="M62" s="74">
        <f t="shared" si="3"/>
        <v>1692</v>
      </c>
    </row>
    <row r="63" spans="1:13">
      <c r="A63" s="78">
        <v>69</v>
      </c>
      <c r="B63" s="75" t="s">
        <v>61</v>
      </c>
      <c r="C63" s="74">
        <v>51740</v>
      </c>
      <c r="D63" s="74">
        <v>52898</v>
      </c>
      <c r="E63" s="74">
        <v>53171</v>
      </c>
      <c r="F63" s="74"/>
      <c r="G63" s="74"/>
      <c r="H63" s="74"/>
      <c r="I63" s="76">
        <f t="shared" si="5"/>
        <v>2.786217261121865E-2</v>
      </c>
      <c r="J63" s="76">
        <f t="shared" si="1"/>
        <v>2.765751836103595E-2</v>
      </c>
      <c r="K63" s="73">
        <f t="shared" si="2"/>
        <v>1431</v>
      </c>
      <c r="L63" s="77">
        <f t="shared" si="4"/>
        <v>1.8838614552204421E-2</v>
      </c>
      <c r="M63" s="74">
        <f t="shared" si="3"/>
        <v>273</v>
      </c>
    </row>
    <row r="64" spans="1:13">
      <c r="A64" s="78">
        <v>70</v>
      </c>
      <c r="B64" s="75" t="s">
        <v>62</v>
      </c>
      <c r="C64" s="74">
        <v>19304</v>
      </c>
      <c r="D64" s="74">
        <v>18857</v>
      </c>
      <c r="E64" s="74">
        <v>18892</v>
      </c>
      <c r="F64" s="74"/>
      <c r="G64" s="74"/>
      <c r="H64" s="74"/>
      <c r="I64" s="76">
        <f t="shared" si="5"/>
        <v>9.8996100312415177E-3</v>
      </c>
      <c r="J64" s="76">
        <f t="shared" si="1"/>
        <v>-2.1342726895980109E-2</v>
      </c>
      <c r="K64" s="73">
        <f t="shared" si="2"/>
        <v>-412</v>
      </c>
      <c r="L64" s="77">
        <f t="shared" si="4"/>
        <v>-5.4238359157988969E-3</v>
      </c>
      <c r="M64" s="74">
        <f t="shared" si="3"/>
        <v>35</v>
      </c>
    </row>
    <row r="65" spans="1:13">
      <c r="A65" s="78">
        <v>71</v>
      </c>
      <c r="B65" s="75" t="s">
        <v>63</v>
      </c>
      <c r="C65" s="74">
        <v>24373</v>
      </c>
      <c r="D65" s="74">
        <v>24688</v>
      </c>
      <c r="E65" s="74">
        <v>24972</v>
      </c>
      <c r="F65" s="74"/>
      <c r="G65" s="74"/>
      <c r="H65" s="74"/>
      <c r="I65" s="76">
        <f t="shared" si="5"/>
        <v>1.3085595050823797E-2</v>
      </c>
      <c r="J65" s="76">
        <f t="shared" si="1"/>
        <v>2.4576375497476717E-2</v>
      </c>
      <c r="K65" s="73">
        <f t="shared" si="2"/>
        <v>599</v>
      </c>
      <c r="L65" s="77">
        <f t="shared" si="4"/>
        <v>7.885625518358105E-3</v>
      </c>
      <c r="M65" s="74">
        <f t="shared" si="3"/>
        <v>284</v>
      </c>
    </row>
    <row r="66" spans="1:13">
      <c r="A66" s="78">
        <v>72</v>
      </c>
      <c r="B66" s="75" t="s">
        <v>64</v>
      </c>
      <c r="C66" s="74">
        <v>1004</v>
      </c>
      <c r="D66" s="74">
        <v>1026</v>
      </c>
      <c r="E66" s="74">
        <v>1040</v>
      </c>
      <c r="F66" s="74"/>
      <c r="G66" s="74"/>
      <c r="H66" s="74"/>
      <c r="I66" s="76">
        <f t="shared" si="5"/>
        <v>5.4497112177065313E-4</v>
      </c>
      <c r="J66" s="76">
        <f t="shared" si="1"/>
        <v>3.5856573705179286E-2</v>
      </c>
      <c r="K66" s="73">
        <f t="shared" si="2"/>
        <v>36</v>
      </c>
      <c r="L66" s="77">
        <f t="shared" si="4"/>
        <v>4.7392741011835021E-4</v>
      </c>
      <c r="M66" s="74">
        <f t="shared" si="3"/>
        <v>14</v>
      </c>
    </row>
    <row r="67" spans="1:13">
      <c r="A67" s="78">
        <v>73</v>
      </c>
      <c r="B67" s="75" t="s">
        <v>65</v>
      </c>
      <c r="C67" s="74">
        <v>7140</v>
      </c>
      <c r="D67" s="74">
        <v>6967</v>
      </c>
      <c r="E67" s="74">
        <v>7057</v>
      </c>
      <c r="F67" s="74"/>
      <c r="G67" s="74"/>
      <c r="H67" s="74"/>
      <c r="I67" s="76">
        <f t="shared" ref="I67:I92" si="6">E67/$E$92</f>
        <v>3.6979434676302873E-3</v>
      </c>
      <c r="J67" s="76">
        <f t="shared" ref="J67:J90" si="7">(E67-C67)/C67</f>
        <v>-1.1624649859943978E-2</v>
      </c>
      <c r="K67" s="73">
        <f t="shared" ref="K67:K90" si="8">E67-C67</f>
        <v>-83</v>
      </c>
      <c r="L67" s="77">
        <f t="shared" si="4"/>
        <v>-1.0926659733284186E-3</v>
      </c>
      <c r="M67" s="74">
        <f t="shared" ref="M67:M90" si="9">E67-D67</f>
        <v>90</v>
      </c>
    </row>
    <row r="68" spans="1:13">
      <c r="A68" s="78">
        <v>74</v>
      </c>
      <c r="B68" s="75" t="s">
        <v>66</v>
      </c>
      <c r="C68" s="74">
        <v>9142</v>
      </c>
      <c r="D68" s="74">
        <v>8976</v>
      </c>
      <c r="E68" s="74">
        <v>9100</v>
      </c>
      <c r="F68" s="74"/>
      <c r="G68" s="74"/>
      <c r="H68" s="74"/>
      <c r="I68" s="76">
        <f t="shared" si="6"/>
        <v>4.7684973154932149E-3</v>
      </c>
      <c r="J68" s="76">
        <f t="shared" si="7"/>
        <v>-4.5941807044410417E-3</v>
      </c>
      <c r="K68" s="73">
        <f t="shared" si="8"/>
        <v>-42</v>
      </c>
      <c r="L68" s="77">
        <f t="shared" ref="L68:L92" si="10">K68/$K$92</f>
        <v>-5.5291531180474193E-4</v>
      </c>
      <c r="M68" s="74">
        <f t="shared" si="9"/>
        <v>124</v>
      </c>
    </row>
    <row r="69" spans="1:13">
      <c r="A69" s="78">
        <v>75</v>
      </c>
      <c r="B69" s="75" t="s">
        <v>67</v>
      </c>
      <c r="C69" s="74">
        <v>2842</v>
      </c>
      <c r="D69" s="74">
        <v>3107</v>
      </c>
      <c r="E69" s="74">
        <v>3132</v>
      </c>
      <c r="F69" s="74"/>
      <c r="G69" s="74"/>
      <c r="H69" s="74"/>
      <c r="I69" s="76">
        <f t="shared" si="6"/>
        <v>1.6412014936400823E-3</v>
      </c>
      <c r="J69" s="76">
        <f t="shared" si="7"/>
        <v>0.10204081632653061</v>
      </c>
      <c r="K69" s="73">
        <f t="shared" si="8"/>
        <v>290</v>
      </c>
      <c r="L69" s="77">
        <f t="shared" si="10"/>
        <v>3.8177485815089323E-3</v>
      </c>
      <c r="M69" s="74">
        <f t="shared" si="9"/>
        <v>25</v>
      </c>
    </row>
    <row r="70" spans="1:13">
      <c r="A70" s="78">
        <v>77</v>
      </c>
      <c r="B70" s="75" t="s">
        <v>68</v>
      </c>
      <c r="C70" s="74">
        <v>5710</v>
      </c>
      <c r="D70" s="74">
        <v>5907</v>
      </c>
      <c r="E70" s="74">
        <v>6003</v>
      </c>
      <c r="F70" s="74"/>
      <c r="G70" s="74"/>
      <c r="H70" s="74"/>
      <c r="I70" s="76">
        <f t="shared" si="6"/>
        <v>3.145636196143491E-3</v>
      </c>
      <c r="J70" s="76">
        <f t="shared" si="7"/>
        <v>5.1313485113835378E-2</v>
      </c>
      <c r="K70" s="73">
        <f t="shared" si="8"/>
        <v>293</v>
      </c>
      <c r="L70" s="77">
        <f t="shared" si="10"/>
        <v>3.857242532352128E-3</v>
      </c>
      <c r="M70" s="74">
        <f t="shared" si="9"/>
        <v>96</v>
      </c>
    </row>
    <row r="71" spans="1:13">
      <c r="A71" s="78">
        <v>78</v>
      </c>
      <c r="B71" s="75" t="s">
        <v>69</v>
      </c>
      <c r="C71" s="74">
        <v>2165</v>
      </c>
      <c r="D71" s="74">
        <v>2187</v>
      </c>
      <c r="E71" s="74">
        <v>2193</v>
      </c>
      <c r="F71" s="74"/>
      <c r="G71" s="74"/>
      <c r="H71" s="74"/>
      <c r="I71" s="76">
        <f t="shared" si="6"/>
        <v>1.1491554519644637E-3</v>
      </c>
      <c r="J71" s="76">
        <f t="shared" si="7"/>
        <v>1.2933025404157044E-2</v>
      </c>
      <c r="K71" s="73">
        <f t="shared" si="8"/>
        <v>28</v>
      </c>
      <c r="L71" s="77">
        <f t="shared" si="10"/>
        <v>3.6861020786982791E-4</v>
      </c>
      <c r="M71" s="74">
        <f t="shared" si="9"/>
        <v>6</v>
      </c>
    </row>
    <row r="72" spans="1:13">
      <c r="A72" s="78">
        <v>79</v>
      </c>
      <c r="B72" s="75" t="s">
        <v>70</v>
      </c>
      <c r="C72" s="74">
        <v>8937</v>
      </c>
      <c r="D72" s="74">
        <v>8746</v>
      </c>
      <c r="E72" s="74">
        <v>8773</v>
      </c>
      <c r="F72" s="74"/>
      <c r="G72" s="74"/>
      <c r="H72" s="74"/>
      <c r="I72" s="76">
        <f t="shared" si="6"/>
        <v>4.5971458185518647E-3</v>
      </c>
      <c r="J72" s="76">
        <f t="shared" si="7"/>
        <v>-1.8350676960948865E-2</v>
      </c>
      <c r="K72" s="73">
        <f t="shared" si="8"/>
        <v>-164</v>
      </c>
      <c r="L72" s="77">
        <f t="shared" si="10"/>
        <v>-2.1590026460947065E-3</v>
      </c>
      <c r="M72" s="74">
        <f t="shared" si="9"/>
        <v>27</v>
      </c>
    </row>
    <row r="73" spans="1:13">
      <c r="A73" s="78">
        <v>80</v>
      </c>
      <c r="B73" s="75" t="s">
        <v>71</v>
      </c>
      <c r="C73" s="74">
        <v>22303</v>
      </c>
      <c r="D73" s="74">
        <v>22070</v>
      </c>
      <c r="E73" s="74">
        <v>22126</v>
      </c>
      <c r="F73" s="74"/>
      <c r="G73" s="74"/>
      <c r="H73" s="74"/>
      <c r="I73" s="76">
        <f t="shared" si="6"/>
        <v>1.1594260615670645E-2</v>
      </c>
      <c r="J73" s="76">
        <f t="shared" si="7"/>
        <v>-7.9361520871631622E-3</v>
      </c>
      <c r="K73" s="73">
        <f t="shared" si="8"/>
        <v>-177</v>
      </c>
      <c r="L73" s="77">
        <f t="shared" si="10"/>
        <v>-2.3301430997485551E-3</v>
      </c>
      <c r="M73" s="74">
        <f t="shared" si="9"/>
        <v>56</v>
      </c>
    </row>
    <row r="74" spans="1:13">
      <c r="A74" s="78">
        <v>81</v>
      </c>
      <c r="B74" s="75" t="s">
        <v>72</v>
      </c>
      <c r="C74" s="74">
        <v>44682</v>
      </c>
      <c r="D74" s="74">
        <v>39019</v>
      </c>
      <c r="E74" s="74">
        <v>39275</v>
      </c>
      <c r="F74" s="74"/>
      <c r="G74" s="74"/>
      <c r="H74" s="74"/>
      <c r="I74" s="76">
        <f t="shared" si="6"/>
        <v>2.0580520007252308E-2</v>
      </c>
      <c r="J74" s="76">
        <f t="shared" si="7"/>
        <v>-0.12101069782015129</v>
      </c>
      <c r="K74" s="73">
        <f t="shared" si="8"/>
        <v>-5407</v>
      </c>
      <c r="L74" s="77">
        <f t="shared" si="10"/>
        <v>-7.1181264069719988E-2</v>
      </c>
      <c r="M74" s="74">
        <f t="shared" si="9"/>
        <v>256</v>
      </c>
    </row>
    <row r="75" spans="1:13">
      <c r="A75" s="78">
        <v>82</v>
      </c>
      <c r="B75" s="75" t="s">
        <v>73</v>
      </c>
      <c r="C75" s="74">
        <v>46566</v>
      </c>
      <c r="D75" s="74">
        <v>43807</v>
      </c>
      <c r="E75" s="74">
        <v>43863</v>
      </c>
      <c r="F75" s="74"/>
      <c r="G75" s="74"/>
      <c r="H75" s="74"/>
      <c r="I75" s="76">
        <f t="shared" si="6"/>
        <v>2.2984681071371305E-2</v>
      </c>
      <c r="J75" s="76">
        <f t="shared" si="7"/>
        <v>-5.804664347377915E-2</v>
      </c>
      <c r="K75" s="73">
        <f t="shared" si="8"/>
        <v>-2703</v>
      </c>
      <c r="L75" s="77">
        <f t="shared" si="10"/>
        <v>-3.5584049709719463E-2</v>
      </c>
      <c r="M75" s="74">
        <f t="shared" si="9"/>
        <v>56</v>
      </c>
    </row>
    <row r="76" spans="1:13">
      <c r="A76" s="78">
        <v>84</v>
      </c>
      <c r="B76" s="75" t="s">
        <v>74</v>
      </c>
      <c r="C76" s="74">
        <v>4708</v>
      </c>
      <c r="D76" s="74">
        <v>4923</v>
      </c>
      <c r="E76" s="74">
        <v>4971</v>
      </c>
      <c r="F76" s="74"/>
      <c r="G76" s="74"/>
      <c r="H76" s="74"/>
      <c r="I76" s="76">
        <f t="shared" si="6"/>
        <v>2.6048571599249196E-3</v>
      </c>
      <c r="J76" s="76">
        <f t="shared" si="7"/>
        <v>5.5862361937128291E-2</v>
      </c>
      <c r="K76" s="73">
        <f t="shared" si="8"/>
        <v>263</v>
      </c>
      <c r="L76" s="77">
        <f t="shared" si="10"/>
        <v>3.4623030239201696E-3</v>
      </c>
      <c r="M76" s="74">
        <f t="shared" si="9"/>
        <v>48</v>
      </c>
    </row>
    <row r="77" spans="1:13">
      <c r="A77" s="78">
        <v>85</v>
      </c>
      <c r="B77" s="75" t="s">
        <v>75</v>
      </c>
      <c r="C77" s="74">
        <v>30346</v>
      </c>
      <c r="D77" s="74">
        <v>30056</v>
      </c>
      <c r="E77" s="74">
        <v>30303</v>
      </c>
      <c r="F77" s="74"/>
      <c r="G77" s="74"/>
      <c r="H77" s="74"/>
      <c r="I77" s="76">
        <f t="shared" si="6"/>
        <v>1.5879096060592405E-2</v>
      </c>
      <c r="J77" s="76">
        <f t="shared" si="7"/>
        <v>-1.4169907071772227E-3</v>
      </c>
      <c r="K77" s="73">
        <f t="shared" si="8"/>
        <v>-43</v>
      </c>
      <c r="L77" s="77">
        <f t="shared" si="10"/>
        <v>-5.6607996208580722E-4</v>
      </c>
      <c r="M77" s="74">
        <f t="shared" si="9"/>
        <v>247</v>
      </c>
    </row>
    <row r="78" spans="1:13">
      <c r="A78" s="78">
        <v>86</v>
      </c>
      <c r="B78" s="75" t="s">
        <v>76</v>
      </c>
      <c r="C78" s="74">
        <v>28114</v>
      </c>
      <c r="D78" s="74">
        <v>30505</v>
      </c>
      <c r="E78" s="74">
        <v>30780</v>
      </c>
      <c r="F78" s="74"/>
      <c r="G78" s="74"/>
      <c r="H78" s="74"/>
      <c r="I78" s="76">
        <f t="shared" si="6"/>
        <v>1.6129049161635291E-2</v>
      </c>
      <c r="J78" s="76">
        <f t="shared" si="7"/>
        <v>9.4828199473571892E-2</v>
      </c>
      <c r="K78" s="73">
        <f t="shared" si="8"/>
        <v>2666</v>
      </c>
      <c r="L78" s="77">
        <f t="shared" si="10"/>
        <v>3.5096957649320047E-2</v>
      </c>
      <c r="M78" s="74">
        <f t="shared" si="9"/>
        <v>275</v>
      </c>
    </row>
    <row r="79" spans="1:13">
      <c r="A79" s="78">
        <v>87</v>
      </c>
      <c r="B79" s="75" t="s">
        <v>77</v>
      </c>
      <c r="C79" s="74">
        <v>1667</v>
      </c>
      <c r="D79" s="74">
        <v>1833</v>
      </c>
      <c r="E79" s="74">
        <v>1873</v>
      </c>
      <c r="F79" s="74"/>
      <c r="G79" s="74"/>
      <c r="H79" s="74"/>
      <c r="I79" s="76">
        <f t="shared" si="6"/>
        <v>9.8147202988118579E-4</v>
      </c>
      <c r="J79" s="76">
        <f t="shared" si="7"/>
        <v>0.1235752849430114</v>
      </c>
      <c r="K79" s="73">
        <f t="shared" si="8"/>
        <v>206</v>
      </c>
      <c r="L79" s="77">
        <f t="shared" si="10"/>
        <v>2.7119179578994485E-3</v>
      </c>
      <c r="M79" s="74">
        <f t="shared" si="9"/>
        <v>40</v>
      </c>
    </row>
    <row r="80" spans="1:13">
      <c r="A80" s="78">
        <v>88</v>
      </c>
      <c r="B80" s="75" t="s">
        <v>78</v>
      </c>
      <c r="C80" s="74">
        <v>5237</v>
      </c>
      <c r="D80" s="74">
        <v>5476</v>
      </c>
      <c r="E80" s="74">
        <v>5485</v>
      </c>
      <c r="F80" s="74"/>
      <c r="G80" s="74"/>
      <c r="H80" s="74"/>
      <c r="I80" s="76">
        <f t="shared" si="6"/>
        <v>2.874198656646185E-3</v>
      </c>
      <c r="J80" s="76">
        <f t="shared" si="7"/>
        <v>4.7355356119915981E-2</v>
      </c>
      <c r="K80" s="73">
        <f t="shared" si="8"/>
        <v>248</v>
      </c>
      <c r="L80" s="77">
        <f t="shared" si="10"/>
        <v>3.2648332697041904E-3</v>
      </c>
      <c r="M80" s="74">
        <f t="shared" si="9"/>
        <v>9</v>
      </c>
    </row>
    <row r="81" spans="1:13">
      <c r="A81" s="78">
        <v>90</v>
      </c>
      <c r="B81" s="75" t="s">
        <v>79</v>
      </c>
      <c r="C81" s="74">
        <v>1446</v>
      </c>
      <c r="D81" s="74">
        <v>1418</v>
      </c>
      <c r="E81" s="74">
        <v>1444</v>
      </c>
      <c r="F81" s="74"/>
      <c r="G81" s="74"/>
      <c r="H81" s="74"/>
      <c r="I81" s="76">
        <f t="shared" si="6"/>
        <v>7.5667144215079145E-4</v>
      </c>
      <c r="J81" s="76">
        <f t="shared" si="7"/>
        <v>-1.3831258644536654E-3</v>
      </c>
      <c r="K81" s="73">
        <f t="shared" si="8"/>
        <v>-2</v>
      </c>
      <c r="L81" s="77">
        <f t="shared" si="10"/>
        <v>-2.6329300562130568E-5</v>
      </c>
      <c r="M81" s="74">
        <f t="shared" si="9"/>
        <v>26</v>
      </c>
    </row>
    <row r="82" spans="1:13">
      <c r="A82" s="78">
        <v>91</v>
      </c>
      <c r="B82" s="75" t="s">
        <v>80</v>
      </c>
      <c r="C82" s="74">
        <v>613</v>
      </c>
      <c r="D82" s="74">
        <v>877</v>
      </c>
      <c r="E82" s="74">
        <v>892</v>
      </c>
      <c r="F82" s="74"/>
      <c r="G82" s="74"/>
      <c r="H82" s="74"/>
      <c r="I82" s="76">
        <f t="shared" si="6"/>
        <v>4.6741753905713706E-4</v>
      </c>
      <c r="J82" s="76">
        <f t="shared" si="7"/>
        <v>0.45513866231647637</v>
      </c>
      <c r="K82" s="73">
        <f t="shared" si="8"/>
        <v>279</v>
      </c>
      <c r="L82" s="77">
        <f t="shared" si="10"/>
        <v>3.6729374284172143E-3</v>
      </c>
      <c r="M82" s="74">
        <f t="shared" si="9"/>
        <v>15</v>
      </c>
    </row>
    <row r="83" spans="1:13">
      <c r="A83" s="78">
        <v>92</v>
      </c>
      <c r="B83" s="75" t="s">
        <v>81</v>
      </c>
      <c r="C83" s="74">
        <v>2837</v>
      </c>
      <c r="D83" s="74">
        <v>2540</v>
      </c>
      <c r="E83" s="74">
        <v>2551</v>
      </c>
      <c r="F83" s="74"/>
      <c r="G83" s="74"/>
      <c r="H83" s="74"/>
      <c r="I83" s="76">
        <f t="shared" si="6"/>
        <v>1.3367512804201309E-3</v>
      </c>
      <c r="J83" s="76">
        <f t="shared" si="7"/>
        <v>-0.10081071554458935</v>
      </c>
      <c r="K83" s="73">
        <f t="shared" si="8"/>
        <v>-286</v>
      </c>
      <c r="L83" s="77">
        <f t="shared" si="10"/>
        <v>-3.7650899803846711E-3</v>
      </c>
      <c r="M83" s="74">
        <f t="shared" si="9"/>
        <v>11</v>
      </c>
    </row>
    <row r="84" spans="1:13">
      <c r="A84" s="78">
        <v>93</v>
      </c>
      <c r="B84" s="75" t="s">
        <v>82</v>
      </c>
      <c r="C84" s="74">
        <v>9351</v>
      </c>
      <c r="D84" s="74">
        <v>9153</v>
      </c>
      <c r="E84" s="74">
        <v>9471</v>
      </c>
      <c r="F84" s="74"/>
      <c r="G84" s="74"/>
      <c r="H84" s="74"/>
      <c r="I84" s="76">
        <f t="shared" si="6"/>
        <v>4.9629052829710148E-3</v>
      </c>
      <c r="J84" s="76">
        <f t="shared" si="7"/>
        <v>1.2832852101379532E-2</v>
      </c>
      <c r="K84" s="73">
        <f t="shared" si="8"/>
        <v>120</v>
      </c>
      <c r="L84" s="77">
        <f t="shared" si="10"/>
        <v>1.579758033727834E-3</v>
      </c>
      <c r="M84" s="74">
        <f t="shared" si="9"/>
        <v>318</v>
      </c>
    </row>
    <row r="85" spans="1:13">
      <c r="A85" s="78">
        <v>94</v>
      </c>
      <c r="B85" s="75" t="s">
        <v>83</v>
      </c>
      <c r="C85" s="74">
        <v>10996</v>
      </c>
      <c r="D85" s="74">
        <v>11241</v>
      </c>
      <c r="E85" s="74">
        <v>11245</v>
      </c>
      <c r="F85" s="74"/>
      <c r="G85" s="74"/>
      <c r="H85" s="74"/>
      <c r="I85" s="76">
        <f t="shared" si="6"/>
        <v>5.8925002541451868E-3</v>
      </c>
      <c r="J85" s="76">
        <f t="shared" si="7"/>
        <v>2.2644598035649326E-2</v>
      </c>
      <c r="K85" s="73">
        <f t="shared" si="8"/>
        <v>249</v>
      </c>
      <c r="L85" s="77">
        <f t="shared" si="10"/>
        <v>3.2779979199852555E-3</v>
      </c>
      <c r="M85" s="74">
        <f t="shared" si="9"/>
        <v>4</v>
      </c>
    </row>
    <row r="86" spans="1:13">
      <c r="A86" s="78">
        <v>95</v>
      </c>
      <c r="B86" s="75" t="s">
        <v>84</v>
      </c>
      <c r="C86" s="74">
        <v>11599</v>
      </c>
      <c r="D86" s="74">
        <v>11949</v>
      </c>
      <c r="E86" s="74">
        <v>12047</v>
      </c>
      <c r="F86" s="74"/>
      <c r="G86" s="74"/>
      <c r="H86" s="74"/>
      <c r="I86" s="76">
        <f t="shared" si="6"/>
        <v>6.312756830741402E-3</v>
      </c>
      <c r="J86" s="76">
        <f t="shared" si="7"/>
        <v>3.8624019312009657E-2</v>
      </c>
      <c r="K86" s="73">
        <f t="shared" si="8"/>
        <v>448</v>
      </c>
      <c r="L86" s="77">
        <f t="shared" si="10"/>
        <v>5.8977633259172466E-3</v>
      </c>
      <c r="M86" s="74">
        <f t="shared" si="9"/>
        <v>98</v>
      </c>
    </row>
    <row r="87" spans="1:13">
      <c r="A87" s="78">
        <v>96</v>
      </c>
      <c r="B87" s="75" t="s">
        <v>85</v>
      </c>
      <c r="C87" s="74">
        <v>33466</v>
      </c>
      <c r="D87" s="74">
        <v>34143</v>
      </c>
      <c r="E87" s="74">
        <v>34651</v>
      </c>
      <c r="F87" s="74"/>
      <c r="G87" s="74"/>
      <c r="H87" s="74"/>
      <c r="I87" s="76">
        <f t="shared" si="6"/>
        <v>1.8157494558148943E-2</v>
      </c>
      <c r="J87" s="76">
        <f t="shared" si="7"/>
        <v>3.5409071893862429E-2</v>
      </c>
      <c r="K87" s="73">
        <f t="shared" si="8"/>
        <v>1185</v>
      </c>
      <c r="L87" s="77">
        <f t="shared" si="10"/>
        <v>1.5600110583062361E-2</v>
      </c>
      <c r="M87" s="74">
        <f t="shared" si="9"/>
        <v>508</v>
      </c>
    </row>
    <row r="88" spans="1:13">
      <c r="A88" s="78">
        <v>97</v>
      </c>
      <c r="B88" s="75" t="s">
        <v>86</v>
      </c>
      <c r="C88" s="74">
        <v>10204</v>
      </c>
      <c r="D88" s="74">
        <v>4677</v>
      </c>
      <c r="E88" s="74">
        <v>4599</v>
      </c>
      <c r="F88" s="74"/>
      <c r="G88" s="74"/>
      <c r="H88" s="74"/>
      <c r="I88" s="76">
        <f t="shared" si="6"/>
        <v>2.4099251817531094E-3</v>
      </c>
      <c r="J88" s="76">
        <f t="shared" si="7"/>
        <v>-0.54929439435515481</v>
      </c>
      <c r="K88" s="73">
        <f t="shared" si="8"/>
        <v>-5605</v>
      </c>
      <c r="L88" s="77">
        <f t="shared" si="10"/>
        <v>-7.3787864825370919E-2</v>
      </c>
      <c r="M88" s="74">
        <f t="shared" si="9"/>
        <v>-78</v>
      </c>
    </row>
    <row r="89" spans="1:13">
      <c r="A89" s="78">
        <v>98</v>
      </c>
      <c r="B89" s="75" t="s">
        <v>87</v>
      </c>
      <c r="C89" s="74">
        <v>359</v>
      </c>
      <c r="D89" s="74">
        <v>248</v>
      </c>
      <c r="E89" s="74">
        <v>253</v>
      </c>
      <c r="F89" s="74"/>
      <c r="G89" s="74"/>
      <c r="H89" s="74"/>
      <c r="I89" s="76">
        <f t="shared" si="6"/>
        <v>1.3257470558459156E-4</v>
      </c>
      <c r="J89" s="76">
        <f t="shared" si="7"/>
        <v>-0.29526462395543174</v>
      </c>
      <c r="K89" s="73">
        <f t="shared" si="8"/>
        <v>-106</v>
      </c>
      <c r="L89" s="77">
        <f t="shared" si="10"/>
        <v>-1.3954529297929201E-3</v>
      </c>
      <c r="M89" s="74">
        <f t="shared" si="9"/>
        <v>5</v>
      </c>
    </row>
    <row r="90" spans="1:13">
      <c r="A90" s="78">
        <v>99</v>
      </c>
      <c r="B90" s="75" t="s">
        <v>88</v>
      </c>
      <c r="C90" s="74">
        <v>441</v>
      </c>
      <c r="D90" s="74">
        <v>438</v>
      </c>
      <c r="E90" s="74">
        <v>440</v>
      </c>
      <c r="F90" s="74"/>
      <c r="G90" s="74"/>
      <c r="H90" s="74"/>
      <c r="I90" s="76">
        <f t="shared" si="6"/>
        <v>2.3056470536450709E-4</v>
      </c>
      <c r="J90" s="76">
        <f t="shared" si="7"/>
        <v>-2.2675736961451248E-3</v>
      </c>
      <c r="K90" s="73">
        <f t="shared" si="8"/>
        <v>-1</v>
      </c>
      <c r="L90" s="77">
        <f t="shared" si="10"/>
        <v>-1.3164650281065284E-5</v>
      </c>
      <c r="M90" s="74">
        <f t="shared" si="9"/>
        <v>2</v>
      </c>
    </row>
    <row r="91" spans="1:13">
      <c r="A91" s="78"/>
      <c r="B91" s="75" t="s">
        <v>277</v>
      </c>
      <c r="C91" s="74">
        <v>46149</v>
      </c>
      <c r="D91" s="74">
        <v>54649</v>
      </c>
      <c r="E91" s="74">
        <v>57558</v>
      </c>
      <c r="F91" s="74"/>
      <c r="G91" s="74"/>
      <c r="H91" s="74"/>
      <c r="I91" s="76">
        <f>E91/$E$92</f>
        <v>3.0161007525841586E-2</v>
      </c>
      <c r="J91" s="76">
        <f>(E91-C91)/C91</f>
        <v>0.24722095820061107</v>
      </c>
      <c r="K91" s="73">
        <f>E91-C91</f>
        <v>11409</v>
      </c>
      <c r="L91" s="77">
        <f>K91/$K$92</f>
        <v>0.15019549505667382</v>
      </c>
      <c r="M91" s="74">
        <f>E91-D91</f>
        <v>2909</v>
      </c>
    </row>
    <row r="92" spans="1:13" s="85" customFormat="1">
      <c r="A92" s="155" t="s">
        <v>89</v>
      </c>
      <c r="B92" s="155"/>
      <c r="C92" s="40">
        <v>1832397</v>
      </c>
      <c r="D92" s="40">
        <v>1885829</v>
      </c>
      <c r="E92" s="40">
        <v>1908358</v>
      </c>
      <c r="F92" s="40"/>
      <c r="G92" s="40"/>
      <c r="H92" s="40"/>
      <c r="I92" s="76">
        <f t="shared" si="6"/>
        <v>1</v>
      </c>
      <c r="J92" s="76">
        <f>(E92-C92)/C92</f>
        <v>4.1454444642727531E-2</v>
      </c>
      <c r="K92" s="73">
        <f>E92-C92</f>
        <v>75961</v>
      </c>
      <c r="L92" s="77">
        <f t="shared" si="10"/>
        <v>1</v>
      </c>
      <c r="M92" s="73">
        <f>E92-D92</f>
        <v>22529</v>
      </c>
    </row>
    <row r="93" spans="1:13">
      <c r="C93" s="101"/>
      <c r="D93" s="101"/>
      <c r="E93" s="104"/>
      <c r="F93" s="116"/>
      <c r="G93" s="116"/>
      <c r="H93" s="116"/>
    </row>
    <row r="94" spans="1:13">
      <c r="C94" s="102"/>
      <c r="D94" s="100"/>
      <c r="E94" s="103"/>
      <c r="F94" s="103"/>
      <c r="G94" s="103"/>
      <c r="H94" s="103"/>
    </row>
    <row r="95" spans="1:13">
      <c r="C95" s="101"/>
      <c r="D95" s="101"/>
      <c r="E95" s="104"/>
      <c r="F95" s="116"/>
      <c r="G95" s="116"/>
      <c r="H95" s="116"/>
    </row>
    <row r="96" spans="1:13">
      <c r="C96" s="101"/>
      <c r="D96" s="101"/>
      <c r="E96" s="104"/>
      <c r="F96" s="116"/>
      <c r="G96" s="116"/>
      <c r="H96" s="116"/>
    </row>
    <row r="97" spans="3:8">
      <c r="C97" s="101"/>
      <c r="D97" s="102"/>
      <c r="E97" s="102"/>
      <c r="F97" s="116"/>
      <c r="G97" s="116"/>
      <c r="H97" s="116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144"/>
  <sheetViews>
    <sheetView zoomScale="50" zoomScaleNormal="50" workbookViewId="0">
      <pane ySplit="2" topLeftCell="A3" activePane="bottomLeft" state="frozen"/>
      <selection pane="bottomLeft" activeCell="V9" sqref="V9"/>
    </sheetView>
  </sheetViews>
  <sheetFormatPr defaultColWidth="9.109375" defaultRowHeight="14.4"/>
  <cols>
    <col min="1" max="1" width="12.6640625" style="3" bestFit="1" customWidth="1"/>
    <col min="2" max="2" width="16.44140625" style="3" bestFit="1" customWidth="1"/>
    <col min="3" max="8" width="12" style="3" customWidth="1"/>
    <col min="9" max="9" width="19.109375" style="3" customWidth="1"/>
    <col min="10" max="11" width="33.109375" style="3" customWidth="1"/>
    <col min="12" max="12" width="18.44140625" style="3" customWidth="1"/>
    <col min="13" max="13" width="33.109375" style="3" customWidth="1"/>
    <col min="14" max="16384" width="9.109375" style="3"/>
  </cols>
  <sheetData>
    <row r="1" spans="1:13" ht="15" thickBot="1">
      <c r="C1" s="156" t="s">
        <v>274</v>
      </c>
      <c r="D1" s="156"/>
      <c r="E1" s="157"/>
      <c r="F1" s="158" t="s">
        <v>273</v>
      </c>
      <c r="G1" s="156"/>
      <c r="H1" s="157"/>
    </row>
    <row r="2" spans="1:13" ht="28.8">
      <c r="A2" s="69" t="s">
        <v>91</v>
      </c>
      <c r="B2" s="69" t="s">
        <v>174</v>
      </c>
      <c r="C2" s="69">
        <v>43678</v>
      </c>
      <c r="D2" s="69">
        <v>44013</v>
      </c>
      <c r="E2" s="69">
        <v>44044</v>
      </c>
      <c r="F2" s="69">
        <v>43678</v>
      </c>
      <c r="G2" s="69">
        <v>44013</v>
      </c>
      <c r="H2" s="69">
        <v>44044</v>
      </c>
      <c r="I2" s="68" t="s">
        <v>295</v>
      </c>
      <c r="J2" s="68" t="s">
        <v>313</v>
      </c>
      <c r="K2" s="68" t="s">
        <v>314</v>
      </c>
      <c r="L2" s="68" t="s">
        <v>306</v>
      </c>
      <c r="M2" s="72" t="s">
        <v>315</v>
      </c>
    </row>
    <row r="3" spans="1:13">
      <c r="A3" s="26">
        <v>1</v>
      </c>
      <c r="B3" s="79" t="s">
        <v>92</v>
      </c>
      <c r="C3" s="74">
        <v>39770</v>
      </c>
      <c r="D3" s="74">
        <v>41667</v>
      </c>
      <c r="E3" s="74">
        <v>42160</v>
      </c>
      <c r="F3" s="74"/>
      <c r="G3" s="74"/>
      <c r="H3" s="74"/>
      <c r="I3" s="76">
        <f t="shared" ref="I3:I66" si="0">E3/$E$84</f>
        <v>2.2092290859471859E-2</v>
      </c>
      <c r="J3" s="76">
        <f t="shared" ref="J3:J66" si="1">(E3-C3)/C3</f>
        <v>6.009554940910234E-2</v>
      </c>
      <c r="K3" s="73">
        <f t="shared" ref="K3:K66" si="2">E3-C3</f>
        <v>2390</v>
      </c>
      <c r="L3" s="77">
        <f>K3/$K$84</f>
        <v>3.1463514171746025E-2</v>
      </c>
      <c r="M3" s="74">
        <f t="shared" ref="M3:M66" si="3">E3-D3</f>
        <v>493</v>
      </c>
    </row>
    <row r="4" spans="1:13">
      <c r="A4" s="26">
        <v>2</v>
      </c>
      <c r="B4" s="79" t="s">
        <v>93</v>
      </c>
      <c r="C4" s="74">
        <v>7332</v>
      </c>
      <c r="D4" s="74">
        <v>7921</v>
      </c>
      <c r="E4" s="74">
        <v>7987</v>
      </c>
      <c r="F4" s="74"/>
      <c r="G4" s="74"/>
      <c r="H4" s="74"/>
      <c r="I4" s="76">
        <f t="shared" si="0"/>
        <v>4.1852734130598136E-3</v>
      </c>
      <c r="J4" s="76">
        <f t="shared" si="1"/>
        <v>8.9334424440807414E-2</v>
      </c>
      <c r="K4" s="73">
        <f t="shared" si="2"/>
        <v>655</v>
      </c>
      <c r="L4" s="77">
        <f t="shared" ref="L4:L67" si="4">K4/$K$84</f>
        <v>8.6228459340977615E-3</v>
      </c>
      <c r="M4" s="74">
        <f t="shared" si="3"/>
        <v>66</v>
      </c>
    </row>
    <row r="5" spans="1:13">
      <c r="A5" s="26">
        <v>3</v>
      </c>
      <c r="B5" s="79" t="s">
        <v>94</v>
      </c>
      <c r="C5" s="74">
        <v>12883</v>
      </c>
      <c r="D5" s="74">
        <v>13230</v>
      </c>
      <c r="E5" s="74">
        <v>13432</v>
      </c>
      <c r="F5" s="74"/>
      <c r="G5" s="74"/>
      <c r="H5" s="74"/>
      <c r="I5" s="76">
        <f t="shared" si="0"/>
        <v>7.0385116419455886E-3</v>
      </c>
      <c r="J5" s="76">
        <f t="shared" si="1"/>
        <v>4.2614297911977024E-2</v>
      </c>
      <c r="K5" s="73">
        <f t="shared" si="2"/>
        <v>549</v>
      </c>
      <c r="L5" s="77">
        <f t="shared" si="4"/>
        <v>7.2273930043048407E-3</v>
      </c>
      <c r="M5" s="74">
        <f t="shared" si="3"/>
        <v>202</v>
      </c>
    </row>
    <row r="6" spans="1:13">
      <c r="A6" s="26">
        <v>4</v>
      </c>
      <c r="B6" s="79" t="s">
        <v>95</v>
      </c>
      <c r="C6" s="74">
        <v>2786</v>
      </c>
      <c r="D6" s="74">
        <v>2920</v>
      </c>
      <c r="E6" s="74">
        <v>2955</v>
      </c>
      <c r="F6" s="74"/>
      <c r="G6" s="74"/>
      <c r="H6" s="74"/>
      <c r="I6" s="76">
        <f t="shared" si="0"/>
        <v>1.5484516008002691E-3</v>
      </c>
      <c r="J6" s="76">
        <f t="shared" si="1"/>
        <v>6.0660445082555636E-2</v>
      </c>
      <c r="K6" s="73">
        <f t="shared" si="2"/>
        <v>169</v>
      </c>
      <c r="L6" s="77">
        <f t="shared" si="4"/>
        <v>2.2248258975000328E-3</v>
      </c>
      <c r="M6" s="74">
        <f t="shared" si="3"/>
        <v>35</v>
      </c>
    </row>
    <row r="7" spans="1:13">
      <c r="A7" s="26">
        <v>5</v>
      </c>
      <c r="B7" s="79" t="s">
        <v>96</v>
      </c>
      <c r="C7" s="74">
        <v>6048</v>
      </c>
      <c r="D7" s="74">
        <v>6362</v>
      </c>
      <c r="E7" s="74">
        <v>6423</v>
      </c>
      <c r="F7" s="74"/>
      <c r="G7" s="74"/>
      <c r="H7" s="74"/>
      <c r="I7" s="76">
        <f t="shared" si="0"/>
        <v>3.3657206876277932E-3</v>
      </c>
      <c r="J7" s="76">
        <f t="shared" si="1"/>
        <v>6.2003968253968256E-2</v>
      </c>
      <c r="K7" s="73">
        <f t="shared" si="2"/>
        <v>375</v>
      </c>
      <c r="L7" s="77">
        <f t="shared" si="4"/>
        <v>4.9367438553994817E-3</v>
      </c>
      <c r="M7" s="74">
        <f t="shared" si="3"/>
        <v>61</v>
      </c>
    </row>
    <row r="8" spans="1:13">
      <c r="A8" s="26">
        <v>6</v>
      </c>
      <c r="B8" s="79" t="s">
        <v>97</v>
      </c>
      <c r="C8" s="74">
        <v>140398</v>
      </c>
      <c r="D8" s="74">
        <v>142714</v>
      </c>
      <c r="E8" s="74">
        <v>144313</v>
      </c>
      <c r="F8" s="74"/>
      <c r="G8" s="74"/>
      <c r="H8" s="74"/>
      <c r="I8" s="76">
        <f t="shared" si="0"/>
        <v>7.5621555284700256E-2</v>
      </c>
      <c r="J8" s="76">
        <f t="shared" si="1"/>
        <v>2.7885012607017194E-2</v>
      </c>
      <c r="K8" s="73">
        <f t="shared" si="2"/>
        <v>3915</v>
      </c>
      <c r="L8" s="77">
        <f t="shared" si="4"/>
        <v>5.1539605850370582E-2</v>
      </c>
      <c r="M8" s="74">
        <f t="shared" si="3"/>
        <v>1599</v>
      </c>
    </row>
    <row r="9" spans="1:13">
      <c r="A9" s="26">
        <v>7</v>
      </c>
      <c r="B9" s="79" t="s">
        <v>98</v>
      </c>
      <c r="C9" s="74">
        <v>75393</v>
      </c>
      <c r="D9" s="74">
        <v>74986</v>
      </c>
      <c r="E9" s="74">
        <v>76663</v>
      </c>
      <c r="F9" s="74"/>
      <c r="G9" s="74"/>
      <c r="H9" s="74"/>
      <c r="I9" s="76">
        <f t="shared" si="0"/>
        <v>4.0172231834907285E-2</v>
      </c>
      <c r="J9" s="76">
        <f t="shared" si="1"/>
        <v>1.6845065191728674E-2</v>
      </c>
      <c r="K9" s="73">
        <f t="shared" si="2"/>
        <v>1270</v>
      </c>
      <c r="L9" s="77">
        <f t="shared" si="4"/>
        <v>1.6719105856952909E-2</v>
      </c>
      <c r="M9" s="74">
        <f t="shared" si="3"/>
        <v>1677</v>
      </c>
    </row>
    <row r="10" spans="1:13">
      <c r="A10" s="26">
        <v>8</v>
      </c>
      <c r="B10" s="79" t="s">
        <v>99</v>
      </c>
      <c r="C10" s="74">
        <v>3903</v>
      </c>
      <c r="D10" s="74">
        <v>4019</v>
      </c>
      <c r="E10" s="74">
        <v>4124</v>
      </c>
      <c r="F10" s="74"/>
      <c r="G10" s="74"/>
      <c r="H10" s="74"/>
      <c r="I10" s="76">
        <f t="shared" si="0"/>
        <v>2.1610201020982435E-3</v>
      </c>
      <c r="J10" s="76">
        <f t="shared" si="1"/>
        <v>5.6623110427875996E-2</v>
      </c>
      <c r="K10" s="73">
        <f t="shared" si="2"/>
        <v>221</v>
      </c>
      <c r="L10" s="77">
        <f t="shared" si="4"/>
        <v>2.9093877121154276E-3</v>
      </c>
      <c r="M10" s="74">
        <f t="shared" si="3"/>
        <v>105</v>
      </c>
    </row>
    <row r="11" spans="1:13">
      <c r="A11" s="26">
        <v>9</v>
      </c>
      <c r="B11" s="79" t="s">
        <v>100</v>
      </c>
      <c r="C11" s="74">
        <v>27025</v>
      </c>
      <c r="D11" s="74">
        <v>27688</v>
      </c>
      <c r="E11" s="74">
        <v>27897</v>
      </c>
      <c r="F11" s="74"/>
      <c r="G11" s="74"/>
      <c r="H11" s="74"/>
      <c r="I11" s="76">
        <f t="shared" si="0"/>
        <v>1.4618326330803759E-2</v>
      </c>
      <c r="J11" s="76">
        <f t="shared" si="1"/>
        <v>3.2266419981498609E-2</v>
      </c>
      <c r="K11" s="73">
        <f t="shared" si="2"/>
        <v>872</v>
      </c>
      <c r="L11" s="77">
        <f t="shared" si="4"/>
        <v>1.1479575045088928E-2</v>
      </c>
      <c r="M11" s="74">
        <f t="shared" si="3"/>
        <v>209</v>
      </c>
    </row>
    <row r="12" spans="1:13">
      <c r="A12" s="26">
        <v>10</v>
      </c>
      <c r="B12" s="79" t="s">
        <v>101</v>
      </c>
      <c r="C12" s="74">
        <v>29183</v>
      </c>
      <c r="D12" s="74">
        <v>30260</v>
      </c>
      <c r="E12" s="74">
        <v>30639</v>
      </c>
      <c r="F12" s="74"/>
      <c r="G12" s="74"/>
      <c r="H12" s="74"/>
      <c r="I12" s="76">
        <f t="shared" si="0"/>
        <v>1.6055163653779847E-2</v>
      </c>
      <c r="J12" s="76">
        <f t="shared" si="1"/>
        <v>4.9892060446150154E-2</v>
      </c>
      <c r="K12" s="73">
        <f t="shared" si="2"/>
        <v>1456</v>
      </c>
      <c r="L12" s="77">
        <f t="shared" si="4"/>
        <v>1.9167730809231051E-2</v>
      </c>
      <c r="M12" s="74">
        <f t="shared" si="3"/>
        <v>379</v>
      </c>
    </row>
    <row r="13" spans="1:13">
      <c r="A13" s="26">
        <v>11</v>
      </c>
      <c r="B13" s="79" t="s">
        <v>102</v>
      </c>
      <c r="C13" s="74">
        <v>4542</v>
      </c>
      <c r="D13" s="74">
        <v>4607</v>
      </c>
      <c r="E13" s="74">
        <v>4651</v>
      </c>
      <c r="F13" s="74"/>
      <c r="G13" s="74"/>
      <c r="H13" s="74"/>
      <c r="I13" s="76">
        <f t="shared" si="0"/>
        <v>2.4371737378416419E-3</v>
      </c>
      <c r="J13" s="76">
        <f t="shared" si="1"/>
        <v>2.3998238661382652E-2</v>
      </c>
      <c r="K13" s="73">
        <f t="shared" si="2"/>
        <v>109</v>
      </c>
      <c r="L13" s="77">
        <f t="shared" si="4"/>
        <v>1.434946880636116E-3</v>
      </c>
      <c r="M13" s="74">
        <f t="shared" si="3"/>
        <v>44</v>
      </c>
    </row>
    <row r="14" spans="1:13">
      <c r="A14" s="26">
        <v>12</v>
      </c>
      <c r="B14" s="79" t="s">
        <v>103</v>
      </c>
      <c r="C14" s="74">
        <v>2761</v>
      </c>
      <c r="D14" s="74">
        <v>2844</v>
      </c>
      <c r="E14" s="74">
        <v>2914</v>
      </c>
      <c r="F14" s="74"/>
      <c r="G14" s="74"/>
      <c r="H14" s="74"/>
      <c r="I14" s="76">
        <f t="shared" si="0"/>
        <v>1.5269671623458492E-3</v>
      </c>
      <c r="J14" s="76">
        <f t="shared" si="1"/>
        <v>5.5414704817095255E-2</v>
      </c>
      <c r="K14" s="73">
        <f t="shared" si="2"/>
        <v>153</v>
      </c>
      <c r="L14" s="77">
        <f t="shared" si="4"/>
        <v>2.0141914930029885E-3</v>
      </c>
      <c r="M14" s="74">
        <f t="shared" si="3"/>
        <v>70</v>
      </c>
    </row>
    <row r="15" spans="1:13">
      <c r="A15" s="26">
        <v>13</v>
      </c>
      <c r="B15" s="79" t="s">
        <v>104</v>
      </c>
      <c r="C15" s="74">
        <v>2723</v>
      </c>
      <c r="D15" s="74">
        <v>2878</v>
      </c>
      <c r="E15" s="74">
        <v>2965</v>
      </c>
      <c r="F15" s="74"/>
      <c r="G15" s="74"/>
      <c r="H15" s="74"/>
      <c r="I15" s="76">
        <f t="shared" si="0"/>
        <v>1.5536917077403716E-3</v>
      </c>
      <c r="J15" s="76">
        <f t="shared" si="1"/>
        <v>8.8872567021667279E-2</v>
      </c>
      <c r="K15" s="73">
        <f t="shared" si="2"/>
        <v>242</v>
      </c>
      <c r="L15" s="77">
        <f t="shared" si="4"/>
        <v>3.1858453680177986E-3</v>
      </c>
      <c r="M15" s="74">
        <f t="shared" si="3"/>
        <v>87</v>
      </c>
    </row>
    <row r="16" spans="1:13">
      <c r="A16" s="26">
        <v>14</v>
      </c>
      <c r="B16" s="79" t="s">
        <v>105</v>
      </c>
      <c r="C16" s="74">
        <v>6988</v>
      </c>
      <c r="D16" s="74">
        <v>7089</v>
      </c>
      <c r="E16" s="74">
        <v>7148</v>
      </c>
      <c r="F16" s="74"/>
      <c r="G16" s="74"/>
      <c r="H16" s="74"/>
      <c r="I16" s="76">
        <f t="shared" si="0"/>
        <v>3.7456284407852195E-3</v>
      </c>
      <c r="J16" s="76">
        <f t="shared" si="1"/>
        <v>2.2896393817973669E-2</v>
      </c>
      <c r="K16" s="73">
        <f t="shared" si="2"/>
        <v>160</v>
      </c>
      <c r="L16" s="77">
        <f t="shared" si="4"/>
        <v>2.1063440449704453E-3</v>
      </c>
      <c r="M16" s="74">
        <f t="shared" si="3"/>
        <v>59</v>
      </c>
    </row>
    <row r="17" spans="1:13">
      <c r="A17" s="26">
        <v>15</v>
      </c>
      <c r="B17" s="79" t="s">
        <v>106</v>
      </c>
      <c r="C17" s="74">
        <v>5809</v>
      </c>
      <c r="D17" s="74">
        <v>5751</v>
      </c>
      <c r="E17" s="74">
        <v>5807</v>
      </c>
      <c r="F17" s="74"/>
      <c r="G17" s="74"/>
      <c r="H17" s="74"/>
      <c r="I17" s="76">
        <f t="shared" si="0"/>
        <v>3.042930100117483E-3</v>
      </c>
      <c r="J17" s="76">
        <f t="shared" si="1"/>
        <v>-3.4429333792391115E-4</v>
      </c>
      <c r="K17" s="73">
        <f t="shared" si="2"/>
        <v>-2</v>
      </c>
      <c r="L17" s="77">
        <f t="shared" si="4"/>
        <v>-2.6329300562130568E-5</v>
      </c>
      <c r="M17" s="74">
        <f t="shared" si="3"/>
        <v>56</v>
      </c>
    </row>
    <row r="18" spans="1:13">
      <c r="A18" s="26">
        <v>16</v>
      </c>
      <c r="B18" s="79" t="s">
        <v>107</v>
      </c>
      <c r="C18" s="74">
        <v>75454</v>
      </c>
      <c r="D18" s="74">
        <v>78941</v>
      </c>
      <c r="E18" s="74">
        <v>79591</v>
      </c>
      <c r="F18" s="74"/>
      <c r="G18" s="74"/>
      <c r="H18" s="74"/>
      <c r="I18" s="76">
        <f t="shared" si="0"/>
        <v>4.170653514696928E-2</v>
      </c>
      <c r="J18" s="76">
        <f t="shared" si="1"/>
        <v>5.4828107191136323E-2</v>
      </c>
      <c r="K18" s="73">
        <f t="shared" si="2"/>
        <v>4137</v>
      </c>
      <c r="L18" s="77">
        <f t="shared" si="4"/>
        <v>5.4462158212767078E-2</v>
      </c>
      <c r="M18" s="74">
        <f t="shared" si="3"/>
        <v>650</v>
      </c>
    </row>
    <row r="19" spans="1:13">
      <c r="A19" s="26">
        <v>17</v>
      </c>
      <c r="B19" s="79" t="s">
        <v>108</v>
      </c>
      <c r="C19" s="74">
        <v>13993</v>
      </c>
      <c r="D19" s="74">
        <v>14515</v>
      </c>
      <c r="E19" s="74">
        <v>14686</v>
      </c>
      <c r="F19" s="74"/>
      <c r="G19" s="74"/>
      <c r="H19" s="74"/>
      <c r="I19" s="76">
        <f t="shared" si="0"/>
        <v>7.6956210522344344E-3</v>
      </c>
      <c r="J19" s="76">
        <f t="shared" si="1"/>
        <v>4.9524762381190593E-2</v>
      </c>
      <c r="K19" s="73">
        <f t="shared" si="2"/>
        <v>693</v>
      </c>
      <c r="L19" s="77">
        <f t="shared" si="4"/>
        <v>9.1231026447782422E-3</v>
      </c>
      <c r="M19" s="74">
        <f t="shared" si="3"/>
        <v>171</v>
      </c>
    </row>
    <row r="20" spans="1:13">
      <c r="A20" s="26">
        <v>18</v>
      </c>
      <c r="B20" s="79" t="s">
        <v>109</v>
      </c>
      <c r="C20" s="74">
        <v>3050</v>
      </c>
      <c r="D20" s="74">
        <v>3059</v>
      </c>
      <c r="E20" s="74">
        <v>3136</v>
      </c>
      <c r="F20" s="74"/>
      <c r="G20" s="74"/>
      <c r="H20" s="74"/>
      <c r="I20" s="76">
        <f t="shared" si="0"/>
        <v>1.6432975364161233E-3</v>
      </c>
      <c r="J20" s="76">
        <f t="shared" si="1"/>
        <v>2.8196721311475409E-2</v>
      </c>
      <c r="K20" s="73">
        <f t="shared" si="2"/>
        <v>86</v>
      </c>
      <c r="L20" s="77">
        <f t="shared" si="4"/>
        <v>1.1321599241716144E-3</v>
      </c>
      <c r="M20" s="74">
        <f t="shared" si="3"/>
        <v>77</v>
      </c>
    </row>
    <row r="21" spans="1:13">
      <c r="A21" s="26">
        <v>19</v>
      </c>
      <c r="B21" s="79" t="s">
        <v>110</v>
      </c>
      <c r="C21" s="74">
        <v>8332</v>
      </c>
      <c r="D21" s="74">
        <v>8806</v>
      </c>
      <c r="E21" s="74">
        <v>8909</v>
      </c>
      <c r="F21" s="74"/>
      <c r="G21" s="74"/>
      <c r="H21" s="74"/>
      <c r="I21" s="76">
        <f t="shared" si="0"/>
        <v>4.6684112729372578E-3</v>
      </c>
      <c r="J21" s="76">
        <f t="shared" si="1"/>
        <v>6.9251080172827648E-2</v>
      </c>
      <c r="K21" s="73">
        <f t="shared" si="2"/>
        <v>577</v>
      </c>
      <c r="L21" s="77">
        <f t="shared" si="4"/>
        <v>7.5960032121746689E-3</v>
      </c>
      <c r="M21" s="74">
        <f t="shared" si="3"/>
        <v>103</v>
      </c>
    </row>
    <row r="22" spans="1:13">
      <c r="A22" s="26">
        <v>20</v>
      </c>
      <c r="B22" s="79" t="s">
        <v>111</v>
      </c>
      <c r="C22" s="74">
        <v>24992</v>
      </c>
      <c r="D22" s="74">
        <v>26073</v>
      </c>
      <c r="E22" s="74">
        <v>26317</v>
      </c>
      <c r="F22" s="74"/>
      <c r="G22" s="74"/>
      <c r="H22" s="74"/>
      <c r="I22" s="76">
        <f t="shared" si="0"/>
        <v>1.3790389434267575E-2</v>
      </c>
      <c r="J22" s="76">
        <f t="shared" si="1"/>
        <v>5.301696542893726E-2</v>
      </c>
      <c r="K22" s="73">
        <f t="shared" si="2"/>
        <v>1325</v>
      </c>
      <c r="L22" s="77">
        <f t="shared" si="4"/>
        <v>1.74431616224115E-2</v>
      </c>
      <c r="M22" s="74">
        <f t="shared" si="3"/>
        <v>244</v>
      </c>
    </row>
    <row r="23" spans="1:13">
      <c r="A23" s="26">
        <v>21</v>
      </c>
      <c r="B23" s="79" t="s">
        <v>112</v>
      </c>
      <c r="C23" s="74">
        <v>16408</v>
      </c>
      <c r="D23" s="74">
        <v>17144</v>
      </c>
      <c r="E23" s="74">
        <v>17327</v>
      </c>
      <c r="F23" s="74"/>
      <c r="G23" s="74"/>
      <c r="H23" s="74"/>
      <c r="I23" s="76">
        <f t="shared" si="0"/>
        <v>9.0795332951154866E-3</v>
      </c>
      <c r="J23" s="76">
        <f t="shared" si="1"/>
        <v>5.6009263773768893E-2</v>
      </c>
      <c r="K23" s="73">
        <f t="shared" si="2"/>
        <v>919</v>
      </c>
      <c r="L23" s="77">
        <f t="shared" si="4"/>
        <v>1.2098313608298996E-2</v>
      </c>
      <c r="M23" s="74">
        <f t="shared" si="3"/>
        <v>183</v>
      </c>
    </row>
    <row r="24" spans="1:13">
      <c r="A24" s="26">
        <v>22</v>
      </c>
      <c r="B24" s="79" t="s">
        <v>113</v>
      </c>
      <c r="C24" s="74">
        <v>9402</v>
      </c>
      <c r="D24" s="74">
        <v>9755</v>
      </c>
      <c r="E24" s="74">
        <v>9812</v>
      </c>
      <c r="F24" s="74"/>
      <c r="G24" s="74"/>
      <c r="H24" s="74"/>
      <c r="I24" s="76">
        <f t="shared" si="0"/>
        <v>5.1415929296285082E-3</v>
      </c>
      <c r="J24" s="76">
        <f t="shared" si="1"/>
        <v>4.3607743033397151E-2</v>
      </c>
      <c r="K24" s="73">
        <f t="shared" si="2"/>
        <v>410</v>
      </c>
      <c r="L24" s="77">
        <f t="shared" si="4"/>
        <v>5.3975066152367659E-3</v>
      </c>
      <c r="M24" s="74">
        <f t="shared" si="3"/>
        <v>57</v>
      </c>
    </row>
    <row r="25" spans="1:13">
      <c r="A25" s="26">
        <v>23</v>
      </c>
      <c r="B25" s="79" t="s">
        <v>114</v>
      </c>
      <c r="C25" s="74">
        <v>8057</v>
      </c>
      <c r="D25" s="74">
        <v>8312</v>
      </c>
      <c r="E25" s="74">
        <v>8517</v>
      </c>
      <c r="F25" s="74"/>
      <c r="G25" s="74"/>
      <c r="H25" s="74"/>
      <c r="I25" s="76">
        <f t="shared" si="0"/>
        <v>4.4629990808852426E-3</v>
      </c>
      <c r="J25" s="76">
        <f t="shared" si="1"/>
        <v>5.7093210872533204E-2</v>
      </c>
      <c r="K25" s="73">
        <f t="shared" si="2"/>
        <v>460</v>
      </c>
      <c r="L25" s="77">
        <f t="shared" si="4"/>
        <v>6.0557391292900302E-3</v>
      </c>
      <c r="M25" s="74">
        <f t="shared" si="3"/>
        <v>205</v>
      </c>
    </row>
    <row r="26" spans="1:13">
      <c r="A26" s="26">
        <v>24</v>
      </c>
      <c r="B26" s="79" t="s">
        <v>115</v>
      </c>
      <c r="C26" s="74">
        <v>3808</v>
      </c>
      <c r="D26" s="74">
        <v>4017</v>
      </c>
      <c r="E26" s="74">
        <v>4106</v>
      </c>
      <c r="F26" s="74"/>
      <c r="G26" s="74"/>
      <c r="H26" s="74"/>
      <c r="I26" s="76">
        <f t="shared" si="0"/>
        <v>2.1515879096060593E-3</v>
      </c>
      <c r="J26" s="76">
        <f t="shared" si="1"/>
        <v>7.8256302521008403E-2</v>
      </c>
      <c r="K26" s="73">
        <f t="shared" si="2"/>
        <v>298</v>
      </c>
      <c r="L26" s="77">
        <f t="shared" si="4"/>
        <v>3.9230657837574547E-3</v>
      </c>
      <c r="M26" s="74">
        <f t="shared" si="3"/>
        <v>89</v>
      </c>
    </row>
    <row r="27" spans="1:13">
      <c r="A27" s="26">
        <v>25</v>
      </c>
      <c r="B27" s="79" t="s">
        <v>116</v>
      </c>
      <c r="C27" s="74">
        <v>9934</v>
      </c>
      <c r="D27" s="74">
        <v>10012</v>
      </c>
      <c r="E27" s="74">
        <v>10156</v>
      </c>
      <c r="F27" s="74"/>
      <c r="G27" s="74"/>
      <c r="H27" s="74"/>
      <c r="I27" s="76">
        <f t="shared" si="0"/>
        <v>5.3218526083680315E-3</v>
      </c>
      <c r="J27" s="76">
        <f t="shared" si="1"/>
        <v>2.2347493456814978E-2</v>
      </c>
      <c r="K27" s="73">
        <f t="shared" si="2"/>
        <v>222</v>
      </c>
      <c r="L27" s="77">
        <f t="shared" si="4"/>
        <v>2.9225523623964927E-3</v>
      </c>
      <c r="M27" s="74">
        <f t="shared" si="3"/>
        <v>144</v>
      </c>
    </row>
    <row r="28" spans="1:13">
      <c r="A28" s="26">
        <v>26</v>
      </c>
      <c r="B28" s="79" t="s">
        <v>117</v>
      </c>
      <c r="C28" s="74">
        <v>19900</v>
      </c>
      <c r="D28" s="74">
        <v>20833</v>
      </c>
      <c r="E28" s="74">
        <v>21040</v>
      </c>
      <c r="F28" s="74"/>
      <c r="G28" s="74"/>
      <c r="H28" s="74"/>
      <c r="I28" s="76">
        <f t="shared" si="0"/>
        <v>1.102518500197552E-2</v>
      </c>
      <c r="J28" s="76">
        <f t="shared" si="1"/>
        <v>5.7286432160804021E-2</v>
      </c>
      <c r="K28" s="73">
        <f t="shared" si="2"/>
        <v>1140</v>
      </c>
      <c r="L28" s="77">
        <f t="shared" si="4"/>
        <v>1.5007701320414422E-2</v>
      </c>
      <c r="M28" s="74">
        <f t="shared" si="3"/>
        <v>207</v>
      </c>
    </row>
    <row r="29" spans="1:13">
      <c r="A29" s="26">
        <v>27</v>
      </c>
      <c r="B29" s="79" t="s">
        <v>118</v>
      </c>
      <c r="C29" s="74">
        <v>32737</v>
      </c>
      <c r="D29" s="74">
        <v>34015</v>
      </c>
      <c r="E29" s="74">
        <v>34288</v>
      </c>
      <c r="F29" s="74"/>
      <c r="G29" s="74"/>
      <c r="H29" s="74"/>
      <c r="I29" s="76">
        <f t="shared" si="0"/>
        <v>1.7967278676223223E-2</v>
      </c>
      <c r="J29" s="76">
        <f t="shared" si="1"/>
        <v>4.7377584995570758E-2</v>
      </c>
      <c r="K29" s="73">
        <f t="shared" si="2"/>
        <v>1551</v>
      </c>
      <c r="L29" s="77">
        <f t="shared" si="4"/>
        <v>2.0418372585932255E-2</v>
      </c>
      <c r="M29" s="74">
        <f t="shared" si="3"/>
        <v>273</v>
      </c>
    </row>
    <row r="30" spans="1:13">
      <c r="A30" s="26">
        <v>28</v>
      </c>
      <c r="B30" s="79" t="s">
        <v>119</v>
      </c>
      <c r="C30" s="74">
        <v>8736</v>
      </c>
      <c r="D30" s="74">
        <v>8743</v>
      </c>
      <c r="E30" s="74">
        <v>8591</v>
      </c>
      <c r="F30" s="74"/>
      <c r="G30" s="74"/>
      <c r="H30" s="74"/>
      <c r="I30" s="76">
        <f t="shared" si="0"/>
        <v>4.5017758722420004E-3</v>
      </c>
      <c r="J30" s="76">
        <f t="shared" si="1"/>
        <v>-1.6597985347985348E-2</v>
      </c>
      <c r="K30" s="73">
        <f t="shared" si="2"/>
        <v>-145</v>
      </c>
      <c r="L30" s="77">
        <f t="shared" si="4"/>
        <v>-1.9088742907544662E-3</v>
      </c>
      <c r="M30" s="74">
        <f t="shared" si="3"/>
        <v>-152</v>
      </c>
    </row>
    <row r="31" spans="1:13">
      <c r="A31" s="26">
        <v>29</v>
      </c>
      <c r="B31" s="79" t="s">
        <v>120</v>
      </c>
      <c r="C31" s="74">
        <v>2284</v>
      </c>
      <c r="D31" s="74">
        <v>2276</v>
      </c>
      <c r="E31" s="74">
        <v>2335</v>
      </c>
      <c r="F31" s="74"/>
      <c r="G31" s="74"/>
      <c r="H31" s="74"/>
      <c r="I31" s="76">
        <f t="shared" si="0"/>
        <v>1.2235649705139183E-3</v>
      </c>
      <c r="J31" s="76">
        <f t="shared" si="1"/>
        <v>2.2329246935201399E-2</v>
      </c>
      <c r="K31" s="73">
        <f t="shared" si="2"/>
        <v>51</v>
      </c>
      <c r="L31" s="77">
        <f t="shared" si="4"/>
        <v>6.7139716433432947E-4</v>
      </c>
      <c r="M31" s="74">
        <f t="shared" si="3"/>
        <v>59</v>
      </c>
    </row>
    <row r="32" spans="1:13">
      <c r="A32" s="26">
        <v>30</v>
      </c>
      <c r="B32" s="79" t="s">
        <v>121</v>
      </c>
      <c r="C32" s="74">
        <v>1428</v>
      </c>
      <c r="D32" s="74">
        <v>1448</v>
      </c>
      <c r="E32" s="74">
        <v>1481</v>
      </c>
      <c r="F32" s="74"/>
      <c r="G32" s="74"/>
      <c r="H32" s="74"/>
      <c r="I32" s="76">
        <f t="shared" si="0"/>
        <v>7.7605983782917047E-4</v>
      </c>
      <c r="J32" s="76">
        <f t="shared" si="1"/>
        <v>3.711484593837535E-2</v>
      </c>
      <c r="K32" s="73">
        <f t="shared" si="2"/>
        <v>53</v>
      </c>
      <c r="L32" s="77">
        <f t="shared" si="4"/>
        <v>6.9772646489646005E-4</v>
      </c>
      <c r="M32" s="74">
        <f t="shared" si="3"/>
        <v>33</v>
      </c>
    </row>
    <row r="33" spans="1:13">
      <c r="A33" s="26">
        <v>31</v>
      </c>
      <c r="B33" s="79" t="s">
        <v>122</v>
      </c>
      <c r="C33" s="74">
        <v>23226</v>
      </c>
      <c r="D33" s="74">
        <v>24149</v>
      </c>
      <c r="E33" s="74">
        <v>24363</v>
      </c>
      <c r="F33" s="74"/>
      <c r="G33" s="74"/>
      <c r="H33" s="74"/>
      <c r="I33" s="76">
        <f t="shared" si="0"/>
        <v>1.2766472538171559E-2</v>
      </c>
      <c r="J33" s="76">
        <f t="shared" si="1"/>
        <v>4.8953758718677347E-2</v>
      </c>
      <c r="K33" s="73">
        <f t="shared" si="2"/>
        <v>1137</v>
      </c>
      <c r="L33" s="77">
        <f t="shared" si="4"/>
        <v>1.4968207369571227E-2</v>
      </c>
      <c r="M33" s="74">
        <f t="shared" si="3"/>
        <v>214</v>
      </c>
    </row>
    <row r="34" spans="1:13">
      <c r="A34" s="26">
        <v>32</v>
      </c>
      <c r="B34" s="79" t="s">
        <v>123</v>
      </c>
      <c r="C34" s="74">
        <v>8874</v>
      </c>
      <c r="D34" s="74">
        <v>9253</v>
      </c>
      <c r="E34" s="74">
        <v>9330</v>
      </c>
      <c r="F34" s="74"/>
      <c r="G34" s="74"/>
      <c r="H34" s="74"/>
      <c r="I34" s="76">
        <f t="shared" si="0"/>
        <v>4.8890197751155703E-3</v>
      </c>
      <c r="J34" s="76">
        <f t="shared" si="1"/>
        <v>5.1386071670047329E-2</v>
      </c>
      <c r="K34" s="73">
        <f t="shared" si="2"/>
        <v>456</v>
      </c>
      <c r="L34" s="77">
        <f t="shared" si="4"/>
        <v>6.003080528165769E-3</v>
      </c>
      <c r="M34" s="74">
        <f t="shared" si="3"/>
        <v>77</v>
      </c>
    </row>
    <row r="35" spans="1:13">
      <c r="A35" s="26">
        <v>33</v>
      </c>
      <c r="B35" s="79" t="s">
        <v>124</v>
      </c>
      <c r="C35" s="74">
        <v>36953</v>
      </c>
      <c r="D35" s="74">
        <v>37919</v>
      </c>
      <c r="E35" s="74">
        <v>38338</v>
      </c>
      <c r="F35" s="74"/>
      <c r="G35" s="74"/>
      <c r="H35" s="74"/>
      <c r="I35" s="76">
        <f t="shared" si="0"/>
        <v>2.008952198696471E-2</v>
      </c>
      <c r="J35" s="76">
        <f t="shared" si="1"/>
        <v>3.7480042215787622E-2</v>
      </c>
      <c r="K35" s="73">
        <f t="shared" si="2"/>
        <v>1385</v>
      </c>
      <c r="L35" s="77">
        <f t="shared" si="4"/>
        <v>1.8233040639275416E-2</v>
      </c>
      <c r="M35" s="74">
        <f t="shared" si="3"/>
        <v>419</v>
      </c>
    </row>
    <row r="36" spans="1:13">
      <c r="A36" s="26">
        <v>34</v>
      </c>
      <c r="B36" s="79" t="s">
        <v>125</v>
      </c>
      <c r="C36" s="74">
        <v>519361</v>
      </c>
      <c r="D36" s="74">
        <v>531718</v>
      </c>
      <c r="E36" s="74">
        <v>538089</v>
      </c>
      <c r="F36" s="74"/>
      <c r="G36" s="74"/>
      <c r="H36" s="74"/>
      <c r="I36" s="76">
        <f t="shared" si="0"/>
        <v>0.28196439032927784</v>
      </c>
      <c r="J36" s="76">
        <f t="shared" si="1"/>
        <v>3.6059696434657201E-2</v>
      </c>
      <c r="K36" s="73">
        <f t="shared" si="2"/>
        <v>18728</v>
      </c>
      <c r="L36" s="77">
        <f t="shared" si="4"/>
        <v>0.24654757046379064</v>
      </c>
      <c r="M36" s="74">
        <f t="shared" si="3"/>
        <v>6371</v>
      </c>
    </row>
    <row r="37" spans="1:13">
      <c r="A37" s="26">
        <v>35</v>
      </c>
      <c r="B37" s="79" t="s">
        <v>126</v>
      </c>
      <c r="C37" s="74">
        <v>127876</v>
      </c>
      <c r="D37" s="74">
        <v>130950</v>
      </c>
      <c r="E37" s="74">
        <v>132682</v>
      </c>
      <c r="F37" s="74"/>
      <c r="G37" s="74"/>
      <c r="H37" s="74"/>
      <c r="I37" s="76">
        <f t="shared" si="0"/>
        <v>6.9526786902667115E-2</v>
      </c>
      <c r="J37" s="76">
        <f t="shared" si="1"/>
        <v>3.7583283806187244E-2</v>
      </c>
      <c r="K37" s="73">
        <f t="shared" si="2"/>
        <v>4806</v>
      </c>
      <c r="L37" s="77">
        <f t="shared" si="4"/>
        <v>6.3269309250799752E-2</v>
      </c>
      <c r="M37" s="74">
        <f t="shared" si="3"/>
        <v>1732</v>
      </c>
    </row>
    <row r="38" spans="1:13">
      <c r="A38" s="26">
        <v>36</v>
      </c>
      <c r="B38" s="79" t="s">
        <v>127</v>
      </c>
      <c r="C38" s="74">
        <v>2909</v>
      </c>
      <c r="D38" s="74">
        <v>2899</v>
      </c>
      <c r="E38" s="74">
        <v>2958</v>
      </c>
      <c r="F38" s="74"/>
      <c r="G38" s="74"/>
      <c r="H38" s="74"/>
      <c r="I38" s="76">
        <f t="shared" si="0"/>
        <v>1.5500236328822999E-3</v>
      </c>
      <c r="J38" s="76">
        <f t="shared" si="1"/>
        <v>1.6844276383636989E-2</v>
      </c>
      <c r="K38" s="73">
        <f t="shared" si="2"/>
        <v>49</v>
      </c>
      <c r="L38" s="77">
        <f t="shared" si="4"/>
        <v>6.4506786377219888E-4</v>
      </c>
      <c r="M38" s="74">
        <f t="shared" si="3"/>
        <v>59</v>
      </c>
    </row>
    <row r="39" spans="1:13">
      <c r="A39" s="26">
        <v>37</v>
      </c>
      <c r="B39" s="79" t="s">
        <v>128</v>
      </c>
      <c r="C39" s="74">
        <v>7486</v>
      </c>
      <c r="D39" s="74">
        <v>7671</v>
      </c>
      <c r="E39" s="74">
        <v>7713</v>
      </c>
      <c r="F39" s="74"/>
      <c r="G39" s="74"/>
      <c r="H39" s="74"/>
      <c r="I39" s="76">
        <f t="shared" si="0"/>
        <v>4.0416944829010067E-3</v>
      </c>
      <c r="J39" s="76">
        <f t="shared" si="1"/>
        <v>3.0323270104194496E-2</v>
      </c>
      <c r="K39" s="73">
        <f t="shared" si="2"/>
        <v>227</v>
      </c>
      <c r="L39" s="77">
        <f t="shared" si="4"/>
        <v>2.9883756138018194E-3</v>
      </c>
      <c r="M39" s="74">
        <f t="shared" si="3"/>
        <v>42</v>
      </c>
    </row>
    <row r="40" spans="1:13">
      <c r="A40" s="26">
        <v>38</v>
      </c>
      <c r="B40" s="79" t="s">
        <v>129</v>
      </c>
      <c r="C40" s="74">
        <v>31192</v>
      </c>
      <c r="D40" s="74">
        <v>32288</v>
      </c>
      <c r="E40" s="74">
        <v>32726</v>
      </c>
      <c r="F40" s="74"/>
      <c r="G40" s="74"/>
      <c r="H40" s="74"/>
      <c r="I40" s="76">
        <f t="shared" si="0"/>
        <v>1.7148773972179225E-2</v>
      </c>
      <c r="J40" s="76">
        <f t="shared" si="1"/>
        <v>4.9179276737625031E-2</v>
      </c>
      <c r="K40" s="73">
        <f t="shared" si="2"/>
        <v>1534</v>
      </c>
      <c r="L40" s="77">
        <f t="shared" si="4"/>
        <v>2.0194573531154145E-2</v>
      </c>
      <c r="M40" s="74">
        <f t="shared" si="3"/>
        <v>438</v>
      </c>
    </row>
    <row r="41" spans="1:13">
      <c r="A41" s="26">
        <v>39</v>
      </c>
      <c r="B41" s="79" t="s">
        <v>130</v>
      </c>
      <c r="C41" s="74">
        <v>7923</v>
      </c>
      <c r="D41" s="74">
        <v>8409</v>
      </c>
      <c r="E41" s="74">
        <v>8500</v>
      </c>
      <c r="F41" s="74"/>
      <c r="G41" s="74"/>
      <c r="H41" s="74"/>
      <c r="I41" s="76">
        <f t="shared" si="0"/>
        <v>4.4540908990870686E-3</v>
      </c>
      <c r="J41" s="76">
        <f t="shared" si="1"/>
        <v>7.2825949766502585E-2</v>
      </c>
      <c r="K41" s="73">
        <f t="shared" si="2"/>
        <v>577</v>
      </c>
      <c r="L41" s="77">
        <f t="shared" si="4"/>
        <v>7.5960032121746689E-3</v>
      </c>
      <c r="M41" s="74">
        <f t="shared" si="3"/>
        <v>91</v>
      </c>
    </row>
    <row r="42" spans="1:13">
      <c r="A42" s="26">
        <v>40</v>
      </c>
      <c r="B42" s="79" t="s">
        <v>131</v>
      </c>
      <c r="C42" s="74">
        <v>3733</v>
      </c>
      <c r="D42" s="74">
        <v>3894</v>
      </c>
      <c r="E42" s="74">
        <v>3939</v>
      </c>
      <c r="F42" s="74"/>
      <c r="G42" s="74"/>
      <c r="H42" s="74"/>
      <c r="I42" s="76">
        <f t="shared" si="0"/>
        <v>2.0640781237063486E-3</v>
      </c>
      <c r="J42" s="76">
        <f t="shared" si="1"/>
        <v>5.5183498526654162E-2</v>
      </c>
      <c r="K42" s="73">
        <f t="shared" si="2"/>
        <v>206</v>
      </c>
      <c r="L42" s="77">
        <f t="shared" si="4"/>
        <v>2.7119179578994485E-3</v>
      </c>
      <c r="M42" s="74">
        <f t="shared" si="3"/>
        <v>45</v>
      </c>
    </row>
    <row r="43" spans="1:13">
      <c r="A43" s="26">
        <v>41</v>
      </c>
      <c r="B43" s="79" t="s">
        <v>132</v>
      </c>
      <c r="C43" s="74">
        <v>44912</v>
      </c>
      <c r="D43" s="74">
        <v>46654</v>
      </c>
      <c r="E43" s="74">
        <v>47235</v>
      </c>
      <c r="F43" s="74"/>
      <c r="G43" s="74"/>
      <c r="H43" s="74"/>
      <c r="I43" s="76">
        <f t="shared" si="0"/>
        <v>2.4751645131573845E-2</v>
      </c>
      <c r="J43" s="76">
        <f t="shared" si="1"/>
        <v>5.1723370146063416E-2</v>
      </c>
      <c r="K43" s="73">
        <f t="shared" si="2"/>
        <v>2323</v>
      </c>
      <c r="L43" s="77">
        <f t="shared" si="4"/>
        <v>3.0581482602914652E-2</v>
      </c>
      <c r="M43" s="74">
        <f t="shared" si="3"/>
        <v>581</v>
      </c>
    </row>
    <row r="44" spans="1:13">
      <c r="A44" s="26">
        <v>42</v>
      </c>
      <c r="B44" s="79" t="s">
        <v>133</v>
      </c>
      <c r="C44" s="74">
        <v>44448</v>
      </c>
      <c r="D44" s="74">
        <v>46226</v>
      </c>
      <c r="E44" s="74">
        <v>46668</v>
      </c>
      <c r="F44" s="74"/>
      <c r="G44" s="74"/>
      <c r="H44" s="74"/>
      <c r="I44" s="76">
        <f t="shared" si="0"/>
        <v>2.4454531068070037E-2</v>
      </c>
      <c r="J44" s="76">
        <f t="shared" si="1"/>
        <v>4.994600431965443E-2</v>
      </c>
      <c r="K44" s="73">
        <f t="shared" si="2"/>
        <v>2220</v>
      </c>
      <c r="L44" s="77">
        <f t="shared" si="4"/>
        <v>2.9225523623964928E-2</v>
      </c>
      <c r="M44" s="74">
        <f t="shared" si="3"/>
        <v>442</v>
      </c>
    </row>
    <row r="45" spans="1:13">
      <c r="A45" s="26">
        <v>43</v>
      </c>
      <c r="B45" s="79" t="s">
        <v>134</v>
      </c>
      <c r="C45" s="74">
        <v>10253</v>
      </c>
      <c r="D45" s="74">
        <v>10627</v>
      </c>
      <c r="E45" s="74">
        <v>10756</v>
      </c>
      <c r="F45" s="74"/>
      <c r="G45" s="74"/>
      <c r="H45" s="74"/>
      <c r="I45" s="76">
        <f t="shared" si="0"/>
        <v>5.6362590247741777E-3</v>
      </c>
      <c r="J45" s="76">
        <f t="shared" si="1"/>
        <v>4.905881205500829E-2</v>
      </c>
      <c r="K45" s="73">
        <f t="shared" si="2"/>
        <v>503</v>
      </c>
      <c r="L45" s="77">
        <f t="shared" si="4"/>
        <v>6.6218190913758376E-3</v>
      </c>
      <c r="M45" s="74">
        <f t="shared" si="3"/>
        <v>129</v>
      </c>
    </row>
    <row r="46" spans="1:13">
      <c r="A46" s="26">
        <v>44</v>
      </c>
      <c r="B46" s="79" t="s">
        <v>135</v>
      </c>
      <c r="C46" s="74">
        <v>12096</v>
      </c>
      <c r="D46" s="74">
        <v>12774</v>
      </c>
      <c r="E46" s="74">
        <v>12884</v>
      </c>
      <c r="F46" s="74"/>
      <c r="G46" s="74"/>
      <c r="H46" s="74"/>
      <c r="I46" s="76">
        <f t="shared" si="0"/>
        <v>6.7513537816279758E-3</v>
      </c>
      <c r="J46" s="76">
        <f t="shared" si="1"/>
        <v>6.5145502645502645E-2</v>
      </c>
      <c r="K46" s="73">
        <f t="shared" si="2"/>
        <v>788</v>
      </c>
      <c r="L46" s="77">
        <f t="shared" si="4"/>
        <v>1.0373744421479444E-2</v>
      </c>
      <c r="M46" s="74">
        <f t="shared" si="3"/>
        <v>110</v>
      </c>
    </row>
    <row r="47" spans="1:13">
      <c r="A47" s="26">
        <v>45</v>
      </c>
      <c r="B47" s="79" t="s">
        <v>136</v>
      </c>
      <c r="C47" s="74">
        <v>26623</v>
      </c>
      <c r="D47" s="74">
        <v>27697</v>
      </c>
      <c r="E47" s="74">
        <v>27915</v>
      </c>
      <c r="F47" s="74"/>
      <c r="G47" s="74"/>
      <c r="H47" s="74"/>
      <c r="I47" s="76">
        <f t="shared" si="0"/>
        <v>1.4627758523295944E-2</v>
      </c>
      <c r="J47" s="76">
        <f t="shared" si="1"/>
        <v>4.852946700221613E-2</v>
      </c>
      <c r="K47" s="73">
        <f t="shared" si="2"/>
        <v>1292</v>
      </c>
      <c r="L47" s="77">
        <f t="shared" si="4"/>
        <v>1.7008728163136345E-2</v>
      </c>
      <c r="M47" s="74">
        <f t="shared" si="3"/>
        <v>218</v>
      </c>
    </row>
    <row r="48" spans="1:13">
      <c r="A48" s="26">
        <v>46</v>
      </c>
      <c r="B48" s="79" t="s">
        <v>137</v>
      </c>
      <c r="C48" s="74">
        <v>15457</v>
      </c>
      <c r="D48" s="74">
        <v>16119</v>
      </c>
      <c r="E48" s="74">
        <v>16257</v>
      </c>
      <c r="F48" s="74"/>
      <c r="G48" s="74"/>
      <c r="H48" s="74"/>
      <c r="I48" s="76">
        <f t="shared" si="0"/>
        <v>8.5188418525245259E-3</v>
      </c>
      <c r="J48" s="76">
        <f t="shared" si="1"/>
        <v>5.1756485734618621E-2</v>
      </c>
      <c r="K48" s="73">
        <f t="shared" si="2"/>
        <v>800</v>
      </c>
      <c r="L48" s="77">
        <f t="shared" si="4"/>
        <v>1.0531720224852227E-2</v>
      </c>
      <c r="M48" s="74">
        <f t="shared" si="3"/>
        <v>138</v>
      </c>
    </row>
    <row r="49" spans="1:13">
      <c r="A49" s="26">
        <v>47</v>
      </c>
      <c r="B49" s="79" t="s">
        <v>138</v>
      </c>
      <c r="C49" s="74">
        <v>6434</v>
      </c>
      <c r="D49" s="74">
        <v>6984</v>
      </c>
      <c r="E49" s="74">
        <v>7009</v>
      </c>
      <c r="F49" s="74"/>
      <c r="G49" s="74"/>
      <c r="H49" s="74"/>
      <c r="I49" s="76">
        <f t="shared" si="0"/>
        <v>3.6727909543177958E-3</v>
      </c>
      <c r="J49" s="76">
        <f t="shared" si="1"/>
        <v>8.9368977308050976E-2</v>
      </c>
      <c r="K49" s="73">
        <f t="shared" si="2"/>
        <v>575</v>
      </c>
      <c r="L49" s="77">
        <f t="shared" si="4"/>
        <v>7.5696739116125379E-3</v>
      </c>
      <c r="M49" s="74">
        <f t="shared" si="3"/>
        <v>25</v>
      </c>
    </row>
    <row r="50" spans="1:13">
      <c r="A50" s="26">
        <v>48</v>
      </c>
      <c r="B50" s="79" t="s">
        <v>139</v>
      </c>
      <c r="C50" s="74">
        <v>38019</v>
      </c>
      <c r="D50" s="74">
        <v>38344</v>
      </c>
      <c r="E50" s="74">
        <v>38930</v>
      </c>
      <c r="F50" s="74"/>
      <c r="G50" s="74"/>
      <c r="H50" s="74"/>
      <c r="I50" s="76">
        <f t="shared" si="0"/>
        <v>2.0399736317818773E-2</v>
      </c>
      <c r="J50" s="76">
        <f t="shared" si="1"/>
        <v>2.3961703358846894E-2</v>
      </c>
      <c r="K50" s="73">
        <f t="shared" si="2"/>
        <v>911</v>
      </c>
      <c r="L50" s="77">
        <f t="shared" si="4"/>
        <v>1.1992996406050473E-2</v>
      </c>
      <c r="M50" s="74">
        <f t="shared" si="3"/>
        <v>586</v>
      </c>
    </row>
    <row r="51" spans="1:13">
      <c r="A51" s="26">
        <v>49</v>
      </c>
      <c r="B51" s="79" t="s">
        <v>140</v>
      </c>
      <c r="C51" s="74">
        <v>2428</v>
      </c>
      <c r="D51" s="74">
        <v>2487</v>
      </c>
      <c r="E51" s="74">
        <v>2510</v>
      </c>
      <c r="F51" s="74"/>
      <c r="G51" s="74"/>
      <c r="H51" s="74"/>
      <c r="I51" s="76">
        <f t="shared" si="0"/>
        <v>1.3152668419657107E-3</v>
      </c>
      <c r="J51" s="76">
        <f t="shared" si="1"/>
        <v>3.3772652388797363E-2</v>
      </c>
      <c r="K51" s="73">
        <f t="shared" si="2"/>
        <v>82</v>
      </c>
      <c r="L51" s="77">
        <f t="shared" si="4"/>
        <v>1.0795013230473533E-3</v>
      </c>
      <c r="M51" s="74">
        <f t="shared" si="3"/>
        <v>23</v>
      </c>
    </row>
    <row r="52" spans="1:13">
      <c r="A52" s="26">
        <v>50</v>
      </c>
      <c r="B52" s="79" t="s">
        <v>141</v>
      </c>
      <c r="C52" s="74">
        <v>6661</v>
      </c>
      <c r="D52" s="74">
        <v>6837</v>
      </c>
      <c r="E52" s="74">
        <v>6884</v>
      </c>
      <c r="F52" s="74"/>
      <c r="G52" s="74"/>
      <c r="H52" s="74"/>
      <c r="I52" s="76">
        <f t="shared" si="0"/>
        <v>3.6072896175665154E-3</v>
      </c>
      <c r="J52" s="76">
        <f t="shared" si="1"/>
        <v>3.3478456688184957E-2</v>
      </c>
      <c r="K52" s="73">
        <f t="shared" si="2"/>
        <v>223</v>
      </c>
      <c r="L52" s="77">
        <f t="shared" si="4"/>
        <v>2.9357170126775582E-3</v>
      </c>
      <c r="M52" s="74">
        <f t="shared" si="3"/>
        <v>47</v>
      </c>
    </row>
    <row r="53" spans="1:13">
      <c r="A53" s="26">
        <v>51</v>
      </c>
      <c r="B53" s="79" t="s">
        <v>142</v>
      </c>
      <c r="C53" s="74">
        <v>5977</v>
      </c>
      <c r="D53" s="74">
        <v>6373</v>
      </c>
      <c r="E53" s="74">
        <v>6435</v>
      </c>
      <c r="F53" s="74"/>
      <c r="G53" s="74"/>
      <c r="H53" s="74"/>
      <c r="I53" s="76">
        <f t="shared" si="0"/>
        <v>3.3720088159559162E-3</v>
      </c>
      <c r="J53" s="76">
        <f t="shared" si="1"/>
        <v>7.6627070436673911E-2</v>
      </c>
      <c r="K53" s="73">
        <f t="shared" si="2"/>
        <v>458</v>
      </c>
      <c r="L53" s="77">
        <f t="shared" si="4"/>
        <v>6.0294098287279E-3</v>
      </c>
      <c r="M53" s="74">
        <f t="shared" si="3"/>
        <v>62</v>
      </c>
    </row>
    <row r="54" spans="1:13">
      <c r="A54" s="26">
        <v>52</v>
      </c>
      <c r="B54" s="79" t="s">
        <v>143</v>
      </c>
      <c r="C54" s="74">
        <v>12896</v>
      </c>
      <c r="D54" s="74">
        <v>13312</v>
      </c>
      <c r="E54" s="74">
        <v>13391</v>
      </c>
      <c r="F54" s="74"/>
      <c r="G54" s="74"/>
      <c r="H54" s="74"/>
      <c r="I54" s="76">
        <f t="shared" si="0"/>
        <v>7.0170272034911687E-3</v>
      </c>
      <c r="J54" s="76">
        <f t="shared" si="1"/>
        <v>3.8383995037220842E-2</v>
      </c>
      <c r="K54" s="73">
        <f t="shared" si="2"/>
        <v>495</v>
      </c>
      <c r="L54" s="77">
        <f t="shared" si="4"/>
        <v>6.5165018891273152E-3</v>
      </c>
      <c r="M54" s="74">
        <f t="shared" si="3"/>
        <v>79</v>
      </c>
    </row>
    <row r="55" spans="1:13">
      <c r="A55" s="26">
        <v>53</v>
      </c>
      <c r="B55" s="79" t="s">
        <v>144</v>
      </c>
      <c r="C55" s="74">
        <v>7340</v>
      </c>
      <c r="D55" s="74">
        <v>7574</v>
      </c>
      <c r="E55" s="74">
        <v>7720</v>
      </c>
      <c r="F55" s="74"/>
      <c r="G55" s="74"/>
      <c r="H55" s="74"/>
      <c r="I55" s="76">
        <f t="shared" si="0"/>
        <v>4.0453625577590788E-3</v>
      </c>
      <c r="J55" s="76">
        <f t="shared" si="1"/>
        <v>5.1771117166212535E-2</v>
      </c>
      <c r="K55" s="73">
        <f t="shared" si="2"/>
        <v>380</v>
      </c>
      <c r="L55" s="77">
        <f t="shared" si="4"/>
        <v>5.0025671068048075E-3</v>
      </c>
      <c r="M55" s="74">
        <f t="shared" si="3"/>
        <v>146</v>
      </c>
    </row>
    <row r="56" spans="1:13">
      <c r="A56" s="26">
        <v>54</v>
      </c>
      <c r="B56" s="79" t="s">
        <v>145</v>
      </c>
      <c r="C56" s="74">
        <v>21634</v>
      </c>
      <c r="D56" s="74">
        <v>22946</v>
      </c>
      <c r="E56" s="74">
        <v>23199</v>
      </c>
      <c r="F56" s="74"/>
      <c r="G56" s="74"/>
      <c r="H56" s="74"/>
      <c r="I56" s="76">
        <f t="shared" si="0"/>
        <v>1.2156524090343635E-2</v>
      </c>
      <c r="J56" s="76">
        <f t="shared" si="1"/>
        <v>7.2339835444208189E-2</v>
      </c>
      <c r="K56" s="73">
        <f t="shared" si="2"/>
        <v>1565</v>
      </c>
      <c r="L56" s="77">
        <f t="shared" si="4"/>
        <v>2.060267768986717E-2</v>
      </c>
      <c r="M56" s="74">
        <f t="shared" si="3"/>
        <v>253</v>
      </c>
    </row>
    <row r="57" spans="1:13">
      <c r="A57" s="26">
        <v>55</v>
      </c>
      <c r="B57" s="79" t="s">
        <v>146</v>
      </c>
      <c r="C57" s="74">
        <v>25016</v>
      </c>
      <c r="D57" s="74">
        <v>26047</v>
      </c>
      <c r="E57" s="74">
        <v>26277</v>
      </c>
      <c r="F57" s="74"/>
      <c r="G57" s="74"/>
      <c r="H57" s="74"/>
      <c r="I57" s="76">
        <f t="shared" si="0"/>
        <v>1.3769429006507164E-2</v>
      </c>
      <c r="J57" s="76">
        <f t="shared" si="1"/>
        <v>5.0407739047009917E-2</v>
      </c>
      <c r="K57" s="73">
        <f t="shared" si="2"/>
        <v>1261</v>
      </c>
      <c r="L57" s="77">
        <f t="shared" si="4"/>
        <v>1.6600624004423324E-2</v>
      </c>
      <c r="M57" s="74">
        <f t="shared" si="3"/>
        <v>230</v>
      </c>
    </row>
    <row r="58" spans="1:13">
      <c r="A58" s="26">
        <v>56</v>
      </c>
      <c r="B58" s="79" t="s">
        <v>147</v>
      </c>
      <c r="C58" s="74">
        <v>2377</v>
      </c>
      <c r="D58" s="74">
        <v>2390</v>
      </c>
      <c r="E58" s="74">
        <v>2422</v>
      </c>
      <c r="F58" s="74"/>
      <c r="G58" s="74"/>
      <c r="H58" s="74"/>
      <c r="I58" s="76">
        <f t="shared" si="0"/>
        <v>1.2691539008928094E-3</v>
      </c>
      <c r="J58" s="76">
        <f t="shared" si="1"/>
        <v>1.8931426167437947E-2</v>
      </c>
      <c r="K58" s="73">
        <f t="shared" si="2"/>
        <v>45</v>
      </c>
      <c r="L58" s="77">
        <f t="shared" si="4"/>
        <v>5.9240926264793781E-4</v>
      </c>
      <c r="M58" s="74">
        <f t="shared" si="3"/>
        <v>32</v>
      </c>
    </row>
    <row r="59" spans="1:13">
      <c r="A59" s="26">
        <v>57</v>
      </c>
      <c r="B59" s="79" t="s">
        <v>148</v>
      </c>
      <c r="C59" s="74">
        <v>4114</v>
      </c>
      <c r="D59" s="74">
        <v>4124</v>
      </c>
      <c r="E59" s="74">
        <v>4189</v>
      </c>
      <c r="F59" s="74"/>
      <c r="G59" s="74"/>
      <c r="H59" s="74"/>
      <c r="I59" s="76">
        <f t="shared" si="0"/>
        <v>2.1950807972089094E-3</v>
      </c>
      <c r="J59" s="76">
        <f t="shared" si="1"/>
        <v>1.8230432668935342E-2</v>
      </c>
      <c r="K59" s="73">
        <f t="shared" si="2"/>
        <v>75</v>
      </c>
      <c r="L59" s="77">
        <f t="shared" si="4"/>
        <v>9.873487710798962E-4</v>
      </c>
      <c r="M59" s="74">
        <f t="shared" si="3"/>
        <v>65</v>
      </c>
    </row>
    <row r="60" spans="1:13">
      <c r="A60" s="26">
        <v>58</v>
      </c>
      <c r="B60" s="79" t="s">
        <v>149</v>
      </c>
      <c r="C60" s="74">
        <v>9935</v>
      </c>
      <c r="D60" s="74">
        <v>10217</v>
      </c>
      <c r="E60" s="74">
        <v>10353</v>
      </c>
      <c r="F60" s="74"/>
      <c r="G60" s="74"/>
      <c r="H60" s="74"/>
      <c r="I60" s="76">
        <f t="shared" si="0"/>
        <v>5.4250827150880499E-3</v>
      </c>
      <c r="J60" s="76">
        <f t="shared" si="1"/>
        <v>4.207347760442879E-2</v>
      </c>
      <c r="K60" s="73">
        <f t="shared" si="2"/>
        <v>418</v>
      </c>
      <c r="L60" s="77">
        <f t="shared" si="4"/>
        <v>5.5028238174852882E-3</v>
      </c>
      <c r="M60" s="74">
        <f t="shared" si="3"/>
        <v>136</v>
      </c>
    </row>
    <row r="61" spans="1:13">
      <c r="A61" s="26">
        <v>59</v>
      </c>
      <c r="B61" s="79" t="s">
        <v>150</v>
      </c>
      <c r="C61" s="74">
        <v>23305</v>
      </c>
      <c r="D61" s="74">
        <v>24238</v>
      </c>
      <c r="E61" s="74">
        <v>24570</v>
      </c>
      <c r="F61" s="74"/>
      <c r="G61" s="74"/>
      <c r="H61" s="74"/>
      <c r="I61" s="76">
        <f t="shared" si="0"/>
        <v>1.2874942751831679E-2</v>
      </c>
      <c r="J61" s="76">
        <f t="shared" si="1"/>
        <v>5.4280197382535936E-2</v>
      </c>
      <c r="K61" s="73">
        <f t="shared" si="2"/>
        <v>1265</v>
      </c>
      <c r="L61" s="77">
        <f t="shared" si="4"/>
        <v>1.6653282605547583E-2</v>
      </c>
      <c r="M61" s="74">
        <f t="shared" si="3"/>
        <v>332</v>
      </c>
    </row>
    <row r="62" spans="1:13">
      <c r="A62" s="26">
        <v>60</v>
      </c>
      <c r="B62" s="79" t="s">
        <v>151</v>
      </c>
      <c r="C62" s="74">
        <v>8566</v>
      </c>
      <c r="D62" s="74">
        <v>8851</v>
      </c>
      <c r="E62" s="74">
        <v>9023</v>
      </c>
      <c r="F62" s="74"/>
      <c r="G62" s="74"/>
      <c r="H62" s="74"/>
      <c r="I62" s="76">
        <f t="shared" si="0"/>
        <v>4.7281484920544256E-3</v>
      </c>
      <c r="J62" s="76">
        <f t="shared" si="1"/>
        <v>5.3350455288349287E-2</v>
      </c>
      <c r="K62" s="73">
        <f t="shared" si="2"/>
        <v>457</v>
      </c>
      <c r="L62" s="77">
        <f t="shared" si="4"/>
        <v>6.0162451784468345E-3</v>
      </c>
      <c r="M62" s="74">
        <f t="shared" si="3"/>
        <v>172</v>
      </c>
    </row>
    <row r="63" spans="1:13">
      <c r="A63" s="26">
        <v>61</v>
      </c>
      <c r="B63" s="79" t="s">
        <v>152</v>
      </c>
      <c r="C63" s="74">
        <v>18970</v>
      </c>
      <c r="D63" s="74">
        <v>18934</v>
      </c>
      <c r="E63" s="74">
        <v>19140</v>
      </c>
      <c r="F63" s="74"/>
      <c r="G63" s="74"/>
      <c r="H63" s="74"/>
      <c r="I63" s="76">
        <f t="shared" si="0"/>
        <v>1.0029564683356059E-2</v>
      </c>
      <c r="J63" s="76">
        <f t="shared" si="1"/>
        <v>8.9615181866104371E-3</v>
      </c>
      <c r="K63" s="73">
        <f t="shared" si="2"/>
        <v>170</v>
      </c>
      <c r="L63" s="77">
        <f t="shared" si="4"/>
        <v>2.2379905477810983E-3</v>
      </c>
      <c r="M63" s="74">
        <f t="shared" si="3"/>
        <v>206</v>
      </c>
    </row>
    <row r="64" spans="1:13">
      <c r="A64" s="26">
        <v>62</v>
      </c>
      <c r="B64" s="79" t="s">
        <v>153</v>
      </c>
      <c r="C64" s="74">
        <v>1399</v>
      </c>
      <c r="D64" s="74">
        <v>1428</v>
      </c>
      <c r="E64" s="74">
        <v>1491</v>
      </c>
      <c r="F64" s="74"/>
      <c r="G64" s="74"/>
      <c r="H64" s="74"/>
      <c r="I64" s="76">
        <f t="shared" si="0"/>
        <v>7.8129994476927285E-4</v>
      </c>
      <c r="J64" s="76">
        <f t="shared" si="1"/>
        <v>6.5761258041458187E-2</v>
      </c>
      <c r="K64" s="73">
        <f t="shared" si="2"/>
        <v>92</v>
      </c>
      <c r="L64" s="77">
        <f t="shared" si="4"/>
        <v>1.211147825858006E-3</v>
      </c>
      <c r="M64" s="74">
        <f t="shared" si="3"/>
        <v>63</v>
      </c>
    </row>
    <row r="65" spans="1:13">
      <c r="A65" s="26">
        <v>63</v>
      </c>
      <c r="B65" s="79" t="s">
        <v>154</v>
      </c>
      <c r="C65" s="74">
        <v>13032</v>
      </c>
      <c r="D65" s="74">
        <v>13869</v>
      </c>
      <c r="E65" s="74">
        <v>14023</v>
      </c>
      <c r="F65" s="74"/>
      <c r="G65" s="74"/>
      <c r="H65" s="74"/>
      <c r="I65" s="76">
        <f t="shared" si="0"/>
        <v>7.3482019621056429E-3</v>
      </c>
      <c r="J65" s="76">
        <f t="shared" si="1"/>
        <v>7.6043585021485574E-2</v>
      </c>
      <c r="K65" s="73">
        <f t="shared" si="2"/>
        <v>991</v>
      </c>
      <c r="L65" s="77">
        <f t="shared" si="4"/>
        <v>1.3046168428535695E-2</v>
      </c>
      <c r="M65" s="74">
        <f t="shared" si="3"/>
        <v>154</v>
      </c>
    </row>
    <row r="66" spans="1:13">
      <c r="A66" s="26">
        <v>64</v>
      </c>
      <c r="B66" s="79" t="s">
        <v>155</v>
      </c>
      <c r="C66" s="74">
        <v>8880</v>
      </c>
      <c r="D66" s="74">
        <v>9240</v>
      </c>
      <c r="E66" s="74">
        <v>9398</v>
      </c>
      <c r="F66" s="74"/>
      <c r="G66" s="74"/>
      <c r="H66" s="74"/>
      <c r="I66" s="76">
        <f t="shared" si="0"/>
        <v>4.9246525023082669E-3</v>
      </c>
      <c r="J66" s="76">
        <f t="shared" si="1"/>
        <v>5.8333333333333334E-2</v>
      </c>
      <c r="K66" s="73">
        <f t="shared" si="2"/>
        <v>518</v>
      </c>
      <c r="L66" s="77">
        <f t="shared" si="4"/>
        <v>6.8192888455918168E-3</v>
      </c>
      <c r="M66" s="74">
        <f t="shared" si="3"/>
        <v>158</v>
      </c>
    </row>
    <row r="67" spans="1:13">
      <c r="A67" s="26">
        <v>65</v>
      </c>
      <c r="B67" s="79" t="s">
        <v>156</v>
      </c>
      <c r="C67" s="74">
        <v>8983</v>
      </c>
      <c r="D67" s="74">
        <v>9402</v>
      </c>
      <c r="E67" s="74">
        <v>9500</v>
      </c>
      <c r="F67" s="74"/>
      <c r="G67" s="74"/>
      <c r="H67" s="74"/>
      <c r="I67" s="76">
        <f t="shared" ref="I67:I84" si="5">E67/$E$84</f>
        <v>4.9781015930973121E-3</v>
      </c>
      <c r="J67" s="76">
        <f t="shared" ref="J67:J84" si="6">(E67-C67)/C67</f>
        <v>5.7553155961260156E-2</v>
      </c>
      <c r="K67" s="73">
        <f t="shared" ref="K67:K84" si="7">E67-C67</f>
        <v>517</v>
      </c>
      <c r="L67" s="77">
        <f t="shared" si="4"/>
        <v>6.8061241953107513E-3</v>
      </c>
      <c r="M67" s="74">
        <f t="shared" ref="M67:M84" si="8">E67-D67</f>
        <v>98</v>
      </c>
    </row>
    <row r="68" spans="1:13">
      <c r="A68" s="26">
        <v>66</v>
      </c>
      <c r="B68" s="79" t="s">
        <v>157</v>
      </c>
      <c r="C68" s="74">
        <v>5807</v>
      </c>
      <c r="D68" s="74">
        <v>6008</v>
      </c>
      <c r="E68" s="74">
        <v>6084</v>
      </c>
      <c r="F68" s="74"/>
      <c r="G68" s="74"/>
      <c r="H68" s="74"/>
      <c r="I68" s="76">
        <f t="shared" si="5"/>
        <v>3.1880810623583205E-3</v>
      </c>
      <c r="J68" s="76">
        <f t="shared" si="6"/>
        <v>4.7701050456345789E-2</v>
      </c>
      <c r="K68" s="73">
        <f t="shared" si="7"/>
        <v>277</v>
      </c>
      <c r="L68" s="77">
        <f t="shared" ref="L68:L84" si="9">K68/$K$84</f>
        <v>3.6466081278550837E-3</v>
      </c>
      <c r="M68" s="74">
        <f t="shared" si="8"/>
        <v>76</v>
      </c>
    </row>
    <row r="69" spans="1:13">
      <c r="A69" s="26">
        <v>67</v>
      </c>
      <c r="B69" s="79" t="s">
        <v>158</v>
      </c>
      <c r="C69" s="74">
        <v>10749</v>
      </c>
      <c r="D69" s="74">
        <v>10926</v>
      </c>
      <c r="E69" s="74">
        <v>11026</v>
      </c>
      <c r="F69" s="74"/>
      <c r="G69" s="74"/>
      <c r="H69" s="74"/>
      <c r="I69" s="76">
        <f t="shared" si="5"/>
        <v>5.7777419121569432E-3</v>
      </c>
      <c r="J69" s="76">
        <f t="shared" si="6"/>
        <v>2.5769839054795796E-2</v>
      </c>
      <c r="K69" s="73">
        <f t="shared" si="7"/>
        <v>277</v>
      </c>
      <c r="L69" s="77">
        <f t="shared" si="9"/>
        <v>3.6466081278550837E-3</v>
      </c>
      <c r="M69" s="74">
        <f t="shared" si="8"/>
        <v>100</v>
      </c>
    </row>
    <row r="70" spans="1:13">
      <c r="A70" s="26">
        <v>68</v>
      </c>
      <c r="B70" s="79" t="s">
        <v>159</v>
      </c>
      <c r="C70" s="74">
        <v>7303</v>
      </c>
      <c r="D70" s="74">
        <v>7549</v>
      </c>
      <c r="E70" s="74">
        <v>7652</v>
      </c>
      <c r="F70" s="74"/>
      <c r="G70" s="74"/>
      <c r="H70" s="74"/>
      <c r="I70" s="76">
        <f t="shared" si="5"/>
        <v>4.0097298305663822E-3</v>
      </c>
      <c r="J70" s="76">
        <f t="shared" si="6"/>
        <v>4.778858003560181E-2</v>
      </c>
      <c r="K70" s="73">
        <f t="shared" si="7"/>
        <v>349</v>
      </c>
      <c r="L70" s="77">
        <f t="shared" si="9"/>
        <v>4.5944629480917836E-3</v>
      </c>
      <c r="M70" s="74">
        <f t="shared" si="8"/>
        <v>103</v>
      </c>
    </row>
    <row r="71" spans="1:13">
      <c r="A71" s="26">
        <v>69</v>
      </c>
      <c r="B71" s="79" t="s">
        <v>160</v>
      </c>
      <c r="C71" s="74">
        <v>1198</v>
      </c>
      <c r="D71" s="74">
        <v>1234</v>
      </c>
      <c r="E71" s="74">
        <v>1255</v>
      </c>
      <c r="F71" s="74"/>
      <c r="G71" s="74"/>
      <c r="H71" s="74"/>
      <c r="I71" s="76">
        <f t="shared" si="5"/>
        <v>6.5763342098285537E-4</v>
      </c>
      <c r="J71" s="76">
        <f t="shared" si="6"/>
        <v>4.757929883138564E-2</v>
      </c>
      <c r="K71" s="73">
        <f t="shared" si="7"/>
        <v>57</v>
      </c>
      <c r="L71" s="77">
        <f t="shared" si="9"/>
        <v>7.5038506602072112E-4</v>
      </c>
      <c r="M71" s="74">
        <f t="shared" si="8"/>
        <v>21</v>
      </c>
    </row>
    <row r="72" spans="1:13">
      <c r="A72" s="26">
        <v>70</v>
      </c>
      <c r="B72" s="79" t="s">
        <v>161</v>
      </c>
      <c r="C72" s="74">
        <v>4484</v>
      </c>
      <c r="D72" s="74">
        <v>4662</v>
      </c>
      <c r="E72" s="74">
        <v>4722</v>
      </c>
      <c r="F72" s="74"/>
      <c r="G72" s="74"/>
      <c r="H72" s="74"/>
      <c r="I72" s="76">
        <f t="shared" si="5"/>
        <v>2.4743784971163691E-3</v>
      </c>
      <c r="J72" s="76">
        <f t="shared" si="6"/>
        <v>5.3077609277430868E-2</v>
      </c>
      <c r="K72" s="73">
        <f t="shared" si="7"/>
        <v>238</v>
      </c>
      <c r="L72" s="77">
        <f t="shared" si="9"/>
        <v>3.1331867668935374E-3</v>
      </c>
      <c r="M72" s="74">
        <f t="shared" si="8"/>
        <v>60</v>
      </c>
    </row>
    <row r="73" spans="1:13">
      <c r="A73" s="26">
        <v>71</v>
      </c>
      <c r="B73" s="79" t="s">
        <v>162</v>
      </c>
      <c r="C73" s="74">
        <v>4539</v>
      </c>
      <c r="D73" s="74">
        <v>4598</v>
      </c>
      <c r="E73" s="74">
        <v>4655</v>
      </c>
      <c r="F73" s="74"/>
      <c r="G73" s="74"/>
      <c r="H73" s="74"/>
      <c r="I73" s="76">
        <f t="shared" si="5"/>
        <v>2.4392697806176829E-3</v>
      </c>
      <c r="J73" s="76">
        <f t="shared" si="6"/>
        <v>2.555628993170302E-2</v>
      </c>
      <c r="K73" s="73">
        <f t="shared" si="7"/>
        <v>116</v>
      </c>
      <c r="L73" s="77">
        <f t="shared" si="9"/>
        <v>1.5270994326035728E-3</v>
      </c>
      <c r="M73" s="74">
        <f t="shared" si="8"/>
        <v>57</v>
      </c>
    </row>
    <row r="74" spans="1:13">
      <c r="A74" s="26">
        <v>72</v>
      </c>
      <c r="B74" s="79" t="s">
        <v>163</v>
      </c>
      <c r="C74" s="74">
        <v>4871</v>
      </c>
      <c r="D74" s="74">
        <v>5334</v>
      </c>
      <c r="E74" s="74">
        <v>5417</v>
      </c>
      <c r="F74" s="74"/>
      <c r="G74" s="74"/>
      <c r="H74" s="74"/>
      <c r="I74" s="76">
        <f t="shared" si="5"/>
        <v>2.8385659294534885E-3</v>
      </c>
      <c r="J74" s="76">
        <f t="shared" si="6"/>
        <v>0.11209197290084172</v>
      </c>
      <c r="K74" s="73">
        <f t="shared" si="7"/>
        <v>546</v>
      </c>
      <c r="L74" s="77">
        <f t="shared" si="9"/>
        <v>7.187899053461645E-3</v>
      </c>
      <c r="M74" s="74">
        <f t="shared" si="8"/>
        <v>83</v>
      </c>
    </row>
    <row r="75" spans="1:13">
      <c r="A75" s="26">
        <v>73</v>
      </c>
      <c r="B75" s="79" t="s">
        <v>164</v>
      </c>
      <c r="C75" s="74">
        <v>2881</v>
      </c>
      <c r="D75" s="74">
        <v>3103</v>
      </c>
      <c r="E75" s="74">
        <v>3142</v>
      </c>
      <c r="F75" s="74"/>
      <c r="G75" s="74"/>
      <c r="H75" s="74"/>
      <c r="I75" s="76">
        <f t="shared" si="5"/>
        <v>1.6464416005801845E-3</v>
      </c>
      <c r="J75" s="76">
        <f t="shared" si="6"/>
        <v>9.0593543908365146E-2</v>
      </c>
      <c r="K75" s="73">
        <f t="shared" si="7"/>
        <v>261</v>
      </c>
      <c r="L75" s="77">
        <f t="shared" si="9"/>
        <v>3.435973723358039E-3</v>
      </c>
      <c r="M75" s="74">
        <f t="shared" si="8"/>
        <v>39</v>
      </c>
    </row>
    <row r="76" spans="1:13">
      <c r="A76" s="26">
        <v>74</v>
      </c>
      <c r="B76" s="79" t="s">
        <v>165</v>
      </c>
      <c r="C76" s="74">
        <v>4081</v>
      </c>
      <c r="D76" s="74">
        <v>4274</v>
      </c>
      <c r="E76" s="74">
        <v>4353</v>
      </c>
      <c r="F76" s="74"/>
      <c r="G76" s="74"/>
      <c r="H76" s="74"/>
      <c r="I76" s="76">
        <f t="shared" si="5"/>
        <v>2.2810185510265895E-3</v>
      </c>
      <c r="J76" s="76">
        <f t="shared" si="6"/>
        <v>6.6650330801274194E-2</v>
      </c>
      <c r="K76" s="73">
        <f t="shared" si="7"/>
        <v>272</v>
      </c>
      <c r="L76" s="77">
        <f t="shared" si="9"/>
        <v>3.580784876449757E-3</v>
      </c>
      <c r="M76" s="74">
        <f t="shared" si="8"/>
        <v>79</v>
      </c>
    </row>
    <row r="77" spans="1:13">
      <c r="A77" s="26">
        <v>75</v>
      </c>
      <c r="B77" s="79" t="s">
        <v>166</v>
      </c>
      <c r="C77" s="74">
        <v>1206</v>
      </c>
      <c r="D77" s="74">
        <v>1187</v>
      </c>
      <c r="E77" s="74">
        <v>1210</v>
      </c>
      <c r="F77" s="74"/>
      <c r="G77" s="74"/>
      <c r="H77" s="74"/>
      <c r="I77" s="76">
        <f t="shared" si="5"/>
        <v>6.3405293975239447E-4</v>
      </c>
      <c r="J77" s="76">
        <f t="shared" si="6"/>
        <v>3.3167495854063019E-3</v>
      </c>
      <c r="K77" s="73">
        <f t="shared" si="7"/>
        <v>4</v>
      </c>
      <c r="L77" s="77">
        <f t="shared" si="9"/>
        <v>5.2658601124261136E-5</v>
      </c>
      <c r="M77" s="74">
        <f t="shared" si="8"/>
        <v>23</v>
      </c>
    </row>
    <row r="78" spans="1:13">
      <c r="A78" s="26">
        <v>76</v>
      </c>
      <c r="B78" s="79" t="s">
        <v>167</v>
      </c>
      <c r="C78" s="74">
        <v>2063</v>
      </c>
      <c r="D78" s="74">
        <v>2166</v>
      </c>
      <c r="E78" s="74">
        <v>2172</v>
      </c>
      <c r="F78" s="74"/>
      <c r="G78" s="74"/>
      <c r="H78" s="74"/>
      <c r="I78" s="76">
        <f t="shared" si="5"/>
        <v>1.1381512273902486E-3</v>
      </c>
      <c r="J78" s="76">
        <f t="shared" si="6"/>
        <v>5.2835676199709164E-2</v>
      </c>
      <c r="K78" s="73">
        <f t="shared" si="7"/>
        <v>109</v>
      </c>
      <c r="L78" s="77">
        <f t="shared" si="9"/>
        <v>1.434946880636116E-3</v>
      </c>
      <c r="M78" s="74">
        <f t="shared" si="8"/>
        <v>6</v>
      </c>
    </row>
    <row r="79" spans="1:13">
      <c r="A79" s="26">
        <v>77</v>
      </c>
      <c r="B79" s="79" t="s">
        <v>168</v>
      </c>
      <c r="C79" s="74">
        <v>6968</v>
      </c>
      <c r="D79" s="74">
        <v>7240</v>
      </c>
      <c r="E79" s="74">
        <v>7387</v>
      </c>
      <c r="F79" s="74"/>
      <c r="G79" s="74"/>
      <c r="H79" s="74"/>
      <c r="I79" s="76">
        <f t="shared" si="5"/>
        <v>3.8708669966536677E-3</v>
      </c>
      <c r="J79" s="76">
        <f t="shared" si="6"/>
        <v>6.0132032146957518E-2</v>
      </c>
      <c r="K79" s="73">
        <f t="shared" si="7"/>
        <v>419</v>
      </c>
      <c r="L79" s="77">
        <f t="shared" si="9"/>
        <v>5.5159884677663537E-3</v>
      </c>
      <c r="M79" s="74">
        <f t="shared" si="8"/>
        <v>147</v>
      </c>
    </row>
    <row r="80" spans="1:13">
      <c r="A80" s="26">
        <v>78</v>
      </c>
      <c r="B80" s="79" t="s">
        <v>169</v>
      </c>
      <c r="C80" s="74">
        <v>4976</v>
      </c>
      <c r="D80" s="74">
        <v>4954</v>
      </c>
      <c r="E80" s="74">
        <v>5034</v>
      </c>
      <c r="F80" s="74"/>
      <c r="G80" s="74"/>
      <c r="H80" s="74"/>
      <c r="I80" s="76">
        <f t="shared" si="5"/>
        <v>2.6378698336475652E-3</v>
      </c>
      <c r="J80" s="76">
        <f t="shared" si="6"/>
        <v>1.1655948553054662E-2</v>
      </c>
      <c r="K80" s="73">
        <f t="shared" si="7"/>
        <v>58</v>
      </c>
      <c r="L80" s="77">
        <f t="shared" si="9"/>
        <v>7.6354971630178642E-4</v>
      </c>
      <c r="M80" s="74">
        <f t="shared" si="8"/>
        <v>80</v>
      </c>
    </row>
    <row r="81" spans="1:13">
      <c r="A81" s="26">
        <v>79</v>
      </c>
      <c r="B81" s="79" t="s">
        <v>170</v>
      </c>
      <c r="C81" s="74">
        <v>1528</v>
      </c>
      <c r="D81" s="74">
        <v>1596</v>
      </c>
      <c r="E81" s="74">
        <v>1632</v>
      </c>
      <c r="F81" s="74"/>
      <c r="G81" s="74"/>
      <c r="H81" s="74"/>
      <c r="I81" s="76">
        <f t="shared" si="5"/>
        <v>8.5518545262471717E-4</v>
      </c>
      <c r="J81" s="76">
        <f t="shared" si="6"/>
        <v>6.8062827225130892E-2</v>
      </c>
      <c r="K81" s="73">
        <f t="shared" si="7"/>
        <v>104</v>
      </c>
      <c r="L81" s="77">
        <f t="shared" si="9"/>
        <v>1.3691236292307895E-3</v>
      </c>
      <c r="M81" s="74">
        <f t="shared" si="8"/>
        <v>36</v>
      </c>
    </row>
    <row r="82" spans="1:13">
      <c r="A82" s="26">
        <v>80</v>
      </c>
      <c r="B82" s="79" t="s">
        <v>171</v>
      </c>
      <c r="C82" s="74">
        <v>6613</v>
      </c>
      <c r="D82" s="74">
        <v>7000</v>
      </c>
      <c r="E82" s="74">
        <v>7081</v>
      </c>
      <c r="F82" s="74"/>
      <c r="G82" s="74"/>
      <c r="H82" s="74"/>
      <c r="I82" s="76">
        <f t="shared" si="5"/>
        <v>3.7105197242865333E-3</v>
      </c>
      <c r="J82" s="76">
        <f t="shared" si="6"/>
        <v>7.0769696053228484E-2</v>
      </c>
      <c r="K82" s="73">
        <f t="shared" si="7"/>
        <v>468</v>
      </c>
      <c r="L82" s="77">
        <f t="shared" si="9"/>
        <v>6.1610563315385525E-3</v>
      </c>
      <c r="M82" s="74">
        <f t="shared" si="8"/>
        <v>81</v>
      </c>
    </row>
    <row r="83" spans="1:13">
      <c r="A83" s="26">
        <v>81</v>
      </c>
      <c r="B83" s="79" t="s">
        <v>172</v>
      </c>
      <c r="C83" s="74">
        <v>7783</v>
      </c>
      <c r="D83" s="74">
        <v>8269</v>
      </c>
      <c r="E83" s="74">
        <v>8349</v>
      </c>
      <c r="F83" s="74"/>
      <c r="G83" s="74"/>
      <c r="H83" s="74"/>
      <c r="I83" s="76">
        <f t="shared" si="5"/>
        <v>4.3749652842915215E-3</v>
      </c>
      <c r="J83" s="76">
        <f t="shared" si="6"/>
        <v>7.2722600539637666E-2</v>
      </c>
      <c r="K83" s="73">
        <f t="shared" si="7"/>
        <v>566</v>
      </c>
      <c r="L83" s="77">
        <f t="shared" si="9"/>
        <v>7.45119205908295E-3</v>
      </c>
      <c r="M83" s="74">
        <f t="shared" si="8"/>
        <v>80</v>
      </c>
    </row>
    <row r="84" spans="1:13" s="85" customFormat="1">
      <c r="A84" s="160" t="s">
        <v>173</v>
      </c>
      <c r="B84" s="160"/>
      <c r="C84" s="42">
        <v>1832397</v>
      </c>
      <c r="D84" s="42">
        <v>1885829</v>
      </c>
      <c r="E84" s="42">
        <v>1908358</v>
      </c>
      <c r="F84" s="42"/>
      <c r="G84" s="42"/>
      <c r="H84" s="42"/>
      <c r="I84" s="76">
        <f t="shared" si="5"/>
        <v>1</v>
      </c>
      <c r="J84" s="76">
        <f t="shared" si="6"/>
        <v>4.1454444642727531E-2</v>
      </c>
      <c r="K84" s="73">
        <f t="shared" si="7"/>
        <v>75961</v>
      </c>
      <c r="L84" s="77">
        <f t="shared" si="9"/>
        <v>1</v>
      </c>
      <c r="M84" s="73">
        <f t="shared" si="8"/>
        <v>22529</v>
      </c>
    </row>
    <row r="85" spans="1:13">
      <c r="C85" s="113"/>
      <c r="D85" s="113"/>
      <c r="E85" s="114"/>
      <c r="F85" s="116"/>
      <c r="G85" s="116"/>
      <c r="H85" s="116"/>
      <c r="I85" s="35"/>
      <c r="L85" s="9"/>
    </row>
    <row r="86" spans="1:13">
      <c r="C86" s="102"/>
      <c r="D86" s="102"/>
      <c r="E86" s="102"/>
      <c r="F86" s="102"/>
      <c r="G86" s="102"/>
      <c r="H86" s="102"/>
      <c r="L86" s="9"/>
    </row>
    <row r="87" spans="1:13">
      <c r="C87" s="113"/>
      <c r="D87" s="113"/>
      <c r="E87" s="114"/>
      <c r="F87" s="116"/>
      <c r="G87" s="116"/>
      <c r="H87" s="116"/>
      <c r="L87" s="9"/>
    </row>
    <row r="88" spans="1:13">
      <c r="C88" s="113"/>
      <c r="D88" s="113"/>
      <c r="E88" s="114"/>
      <c r="F88" s="116"/>
      <c r="G88" s="116"/>
      <c r="H88" s="116"/>
      <c r="L88" s="9"/>
    </row>
    <row r="89" spans="1:13">
      <c r="C89" s="113"/>
      <c r="D89" s="113"/>
      <c r="E89" s="114"/>
      <c r="F89" s="116"/>
      <c r="G89" s="116"/>
      <c r="H89" s="116"/>
      <c r="L89" s="9"/>
    </row>
    <row r="90" spans="1:13">
      <c r="C90" s="113"/>
      <c r="D90" s="113"/>
      <c r="E90" s="114"/>
      <c r="F90" s="116"/>
      <c r="G90" s="116"/>
      <c r="H90" s="116"/>
      <c r="L90" s="9"/>
    </row>
    <row r="91" spans="1:13">
      <c r="C91" s="113"/>
      <c r="D91" s="113"/>
      <c r="E91" s="114"/>
      <c r="F91" s="116"/>
      <c r="G91" s="116"/>
      <c r="H91" s="116"/>
    </row>
    <row r="92" spans="1:13">
      <c r="C92" s="113"/>
      <c r="D92" s="113"/>
      <c r="E92" s="114"/>
      <c r="F92" s="116"/>
      <c r="G92" s="116"/>
      <c r="H92" s="116"/>
    </row>
    <row r="93" spans="1:13">
      <c r="C93" s="113"/>
      <c r="D93" s="113"/>
      <c r="E93" s="114"/>
      <c r="F93" s="116"/>
      <c r="G93" s="116"/>
      <c r="H93" s="116"/>
    </row>
    <row r="94" spans="1:13">
      <c r="C94" s="113"/>
      <c r="D94" s="113"/>
      <c r="E94" s="114"/>
      <c r="F94" s="116"/>
      <c r="G94" s="116"/>
      <c r="H94" s="116"/>
    </row>
    <row r="95" spans="1:13">
      <c r="C95" s="113"/>
      <c r="D95" s="113"/>
      <c r="E95" s="114"/>
      <c r="F95" s="116"/>
      <c r="G95" s="116"/>
      <c r="H95" s="116"/>
    </row>
    <row r="96" spans="1:13">
      <c r="C96" s="113"/>
      <c r="D96" s="113"/>
      <c r="E96" s="114"/>
      <c r="F96" s="116"/>
      <c r="G96" s="116"/>
      <c r="H96" s="116"/>
    </row>
    <row r="97" spans="3:9">
      <c r="C97" s="113"/>
      <c r="D97" s="113"/>
      <c r="E97" s="114"/>
      <c r="F97" s="116"/>
      <c r="G97" s="116"/>
      <c r="H97" s="116"/>
    </row>
    <row r="98" spans="3:9">
      <c r="C98" s="113"/>
      <c r="D98" s="113"/>
      <c r="E98" s="114"/>
      <c r="F98" s="116"/>
      <c r="G98" s="116"/>
      <c r="H98" s="116"/>
    </row>
    <row r="99" spans="3:9">
      <c r="C99" s="113"/>
      <c r="D99" s="113"/>
      <c r="E99" s="114"/>
      <c r="F99" s="116"/>
      <c r="G99" s="116"/>
      <c r="H99" s="116"/>
    </row>
    <row r="100" spans="3:9">
      <c r="C100" s="113"/>
      <c r="D100" s="113"/>
      <c r="E100" s="114"/>
      <c r="F100" s="116"/>
      <c r="G100" s="116"/>
      <c r="H100" s="116"/>
    </row>
    <row r="101" spans="3:9">
      <c r="C101" s="113"/>
      <c r="D101" s="113"/>
      <c r="E101" s="114"/>
      <c r="F101" s="116"/>
      <c r="G101" s="116"/>
      <c r="H101" s="116"/>
    </row>
    <row r="102" spans="3:9">
      <c r="C102" s="113"/>
      <c r="D102" s="113"/>
      <c r="E102" s="114"/>
      <c r="F102" s="116"/>
      <c r="G102" s="116"/>
      <c r="H102" s="116"/>
      <c r="I102" s="8"/>
    </row>
    <row r="103" spans="3:9">
      <c r="C103" s="113"/>
      <c r="D103" s="113"/>
      <c r="E103" s="114"/>
      <c r="F103" s="116"/>
      <c r="G103" s="116"/>
      <c r="H103" s="116"/>
    </row>
    <row r="104" spans="3:9">
      <c r="C104" s="113"/>
      <c r="D104" s="113"/>
      <c r="E104" s="114"/>
      <c r="F104" s="116"/>
      <c r="G104" s="116"/>
      <c r="H104" s="116"/>
    </row>
    <row r="105" spans="3:9">
      <c r="C105" s="113"/>
      <c r="D105" s="113"/>
      <c r="E105" s="114"/>
      <c r="F105" s="116"/>
      <c r="G105" s="116"/>
      <c r="H105" s="116"/>
    </row>
    <row r="106" spans="3:9">
      <c r="C106" s="113"/>
      <c r="D106" s="113"/>
      <c r="E106" s="114"/>
      <c r="F106" s="116"/>
      <c r="G106" s="116"/>
      <c r="H106" s="116"/>
    </row>
    <row r="107" spans="3:9">
      <c r="C107" s="113"/>
      <c r="D107" s="113"/>
      <c r="E107" s="114"/>
      <c r="F107" s="116"/>
      <c r="G107" s="116"/>
      <c r="H107" s="116"/>
    </row>
    <row r="108" spans="3:9">
      <c r="C108" s="113"/>
      <c r="D108" s="113"/>
      <c r="E108" s="114"/>
      <c r="F108" s="116"/>
      <c r="G108" s="116"/>
      <c r="H108" s="116"/>
    </row>
    <row r="109" spans="3:9">
      <c r="C109" s="113"/>
      <c r="D109" s="113"/>
      <c r="E109" s="114"/>
      <c r="F109" s="116"/>
      <c r="G109" s="116"/>
      <c r="H109" s="116"/>
    </row>
    <row r="110" spans="3:9">
      <c r="C110" s="113"/>
      <c r="D110" s="113"/>
      <c r="E110" s="114"/>
      <c r="F110" s="116"/>
      <c r="G110" s="116"/>
      <c r="H110" s="116"/>
    </row>
    <row r="111" spans="3:9">
      <c r="C111" s="113"/>
      <c r="D111" s="113"/>
      <c r="E111" s="114"/>
      <c r="F111" s="116"/>
      <c r="G111" s="116"/>
      <c r="H111" s="116"/>
    </row>
    <row r="112" spans="3:9">
      <c r="C112" s="113"/>
      <c r="D112" s="113"/>
      <c r="E112" s="114"/>
      <c r="F112" s="116"/>
      <c r="G112" s="116"/>
      <c r="H112" s="116"/>
    </row>
    <row r="113" spans="3:8">
      <c r="C113" s="113"/>
      <c r="D113" s="113"/>
      <c r="E113" s="114"/>
      <c r="F113" s="116"/>
      <c r="G113" s="116"/>
      <c r="H113" s="116"/>
    </row>
    <row r="114" spans="3:8">
      <c r="C114" s="113"/>
      <c r="D114" s="113"/>
      <c r="E114" s="114"/>
      <c r="F114" s="116"/>
      <c r="G114" s="116"/>
      <c r="H114" s="116"/>
    </row>
    <row r="115" spans="3:8">
      <c r="C115" s="113"/>
      <c r="D115" s="113"/>
      <c r="E115" s="114"/>
      <c r="F115" s="116"/>
      <c r="G115" s="116"/>
      <c r="H115" s="116"/>
    </row>
    <row r="116" spans="3:8">
      <c r="C116" s="113"/>
      <c r="D116" s="113"/>
      <c r="E116" s="114"/>
      <c r="F116" s="116"/>
      <c r="G116" s="116"/>
      <c r="H116" s="116"/>
    </row>
    <row r="117" spans="3:8">
      <c r="C117" s="113"/>
      <c r="D117" s="113"/>
      <c r="E117" s="114"/>
      <c r="F117" s="116"/>
      <c r="G117" s="116"/>
      <c r="H117" s="116"/>
    </row>
    <row r="118" spans="3:8">
      <c r="C118" s="113"/>
      <c r="D118" s="113"/>
      <c r="E118" s="114"/>
      <c r="F118" s="116"/>
      <c r="G118" s="116"/>
      <c r="H118" s="116"/>
    </row>
    <row r="119" spans="3:8">
      <c r="C119" s="113"/>
      <c r="D119" s="113"/>
      <c r="E119" s="114"/>
      <c r="F119" s="116"/>
      <c r="G119" s="116"/>
      <c r="H119" s="116"/>
    </row>
    <row r="120" spans="3:8">
      <c r="C120" s="113"/>
      <c r="D120" s="113"/>
      <c r="E120" s="114"/>
      <c r="F120" s="116"/>
      <c r="G120" s="116"/>
      <c r="H120" s="116"/>
    </row>
    <row r="121" spans="3:8">
      <c r="C121" s="113"/>
      <c r="D121" s="113"/>
      <c r="E121" s="114"/>
      <c r="F121" s="116"/>
      <c r="G121" s="116"/>
      <c r="H121" s="116"/>
    </row>
    <row r="122" spans="3:8">
      <c r="C122" s="113"/>
      <c r="D122" s="113"/>
      <c r="E122" s="114"/>
      <c r="F122" s="116"/>
      <c r="G122" s="116"/>
      <c r="H122" s="116"/>
    </row>
    <row r="123" spans="3:8">
      <c r="C123" s="113"/>
      <c r="D123" s="113"/>
      <c r="E123" s="114"/>
      <c r="F123" s="116"/>
      <c r="G123" s="116"/>
      <c r="H123" s="116"/>
    </row>
    <row r="124" spans="3:8">
      <c r="C124" s="113"/>
      <c r="D124" s="113"/>
      <c r="E124" s="114"/>
      <c r="F124" s="116"/>
      <c r="G124" s="116"/>
      <c r="H124" s="116"/>
    </row>
    <row r="125" spans="3:8">
      <c r="C125" s="113"/>
      <c r="D125" s="113"/>
      <c r="E125" s="114"/>
      <c r="F125" s="116"/>
      <c r="G125" s="116"/>
      <c r="H125" s="116"/>
    </row>
    <row r="126" spans="3:8">
      <c r="C126" s="113"/>
      <c r="D126" s="113"/>
      <c r="E126" s="114"/>
      <c r="F126" s="116"/>
      <c r="G126" s="116"/>
      <c r="H126" s="116"/>
    </row>
    <row r="127" spans="3:8">
      <c r="C127" s="113"/>
      <c r="D127" s="113"/>
      <c r="E127" s="114"/>
      <c r="F127" s="116"/>
      <c r="G127" s="116"/>
      <c r="H127" s="116"/>
    </row>
    <row r="128" spans="3:8">
      <c r="C128" s="113"/>
      <c r="D128" s="113"/>
      <c r="E128" s="114"/>
      <c r="F128" s="116"/>
      <c r="G128" s="116"/>
      <c r="H128" s="116"/>
    </row>
    <row r="129" spans="3:8">
      <c r="C129" s="113"/>
      <c r="D129" s="113"/>
      <c r="E129" s="114"/>
      <c r="F129" s="116"/>
      <c r="G129" s="116"/>
      <c r="H129" s="116"/>
    </row>
    <row r="130" spans="3:8">
      <c r="C130" s="113"/>
      <c r="D130" s="113"/>
      <c r="E130" s="114"/>
      <c r="F130" s="116"/>
      <c r="G130" s="116"/>
      <c r="H130" s="116"/>
    </row>
    <row r="131" spans="3:8">
      <c r="C131" s="113"/>
      <c r="D131" s="113"/>
      <c r="E131" s="114"/>
      <c r="F131" s="116"/>
      <c r="G131" s="116"/>
      <c r="H131" s="116"/>
    </row>
    <row r="132" spans="3:8">
      <c r="C132" s="113"/>
      <c r="D132" s="113"/>
      <c r="E132" s="114"/>
      <c r="F132" s="116"/>
      <c r="G132" s="116"/>
      <c r="H132" s="116"/>
    </row>
    <row r="133" spans="3:8">
      <c r="C133" s="113"/>
      <c r="D133" s="113"/>
      <c r="E133" s="114"/>
      <c r="F133" s="116"/>
      <c r="G133" s="116"/>
      <c r="H133" s="116"/>
    </row>
    <row r="134" spans="3:8">
      <c r="C134" s="113"/>
      <c r="D134" s="113"/>
      <c r="E134" s="114"/>
      <c r="F134" s="116"/>
      <c r="G134" s="116"/>
      <c r="H134" s="116"/>
    </row>
    <row r="135" spans="3:8">
      <c r="C135" s="113"/>
      <c r="D135" s="113"/>
      <c r="E135" s="114"/>
      <c r="F135" s="116"/>
      <c r="G135" s="116"/>
      <c r="H135" s="116"/>
    </row>
    <row r="136" spans="3:8">
      <c r="C136" s="113"/>
      <c r="D136" s="113"/>
      <c r="E136" s="114"/>
      <c r="F136" s="116"/>
      <c r="G136" s="116"/>
      <c r="H136" s="116"/>
    </row>
    <row r="137" spans="3:8">
      <c r="C137" s="113"/>
      <c r="D137" s="113"/>
      <c r="E137" s="114"/>
      <c r="F137" s="116"/>
      <c r="G137" s="116"/>
      <c r="H137" s="116"/>
    </row>
    <row r="138" spans="3:8">
      <c r="C138" s="113"/>
      <c r="D138" s="113"/>
      <c r="E138" s="114"/>
      <c r="F138" s="116"/>
      <c r="G138" s="116"/>
      <c r="H138" s="116"/>
    </row>
    <row r="139" spans="3:8">
      <c r="C139" s="113"/>
      <c r="D139" s="113"/>
      <c r="E139" s="114"/>
      <c r="F139" s="116"/>
      <c r="G139" s="116"/>
      <c r="H139" s="116"/>
    </row>
    <row r="140" spans="3:8">
      <c r="C140" s="113"/>
      <c r="D140" s="113"/>
      <c r="E140" s="114"/>
      <c r="F140" s="116"/>
      <c r="G140" s="116"/>
      <c r="H140" s="116"/>
    </row>
    <row r="141" spans="3:8">
      <c r="C141" s="113"/>
      <c r="D141" s="113"/>
      <c r="E141" s="114"/>
      <c r="F141" s="116"/>
      <c r="G141" s="116"/>
      <c r="H141" s="116"/>
    </row>
    <row r="142" spans="3:8">
      <c r="C142" s="113"/>
      <c r="D142" s="113"/>
      <c r="E142" s="114"/>
      <c r="F142" s="116"/>
      <c r="G142" s="116"/>
      <c r="H142" s="116"/>
    </row>
    <row r="143" spans="3:8">
      <c r="C143" s="113"/>
      <c r="D143" s="113"/>
      <c r="E143" s="114"/>
      <c r="F143" s="116"/>
      <c r="G143" s="116"/>
      <c r="H143" s="116"/>
    </row>
    <row r="144" spans="3:8">
      <c r="C144" s="11"/>
      <c r="D144" s="11"/>
      <c r="E144" s="11"/>
      <c r="F144" s="11"/>
      <c r="G144" s="11"/>
      <c r="H144" s="11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97"/>
  <sheetViews>
    <sheetView zoomScale="50" zoomScaleNormal="50" workbookViewId="0">
      <pane ySplit="2" topLeftCell="A3" activePane="bottomLeft" state="frozen"/>
      <selection activeCell="W1" sqref="W1"/>
      <selection pane="bottomLeft" activeCell="Y19" sqref="Y19"/>
    </sheetView>
  </sheetViews>
  <sheetFormatPr defaultColWidth="9.109375" defaultRowHeight="14.4"/>
  <cols>
    <col min="1" max="1" width="13.6640625" style="3" bestFit="1" customWidth="1"/>
    <col min="2" max="2" width="34.44140625" style="3" bestFit="1" customWidth="1"/>
    <col min="3" max="8" width="12" style="3" customWidth="1"/>
    <col min="9" max="9" width="33.109375" style="3" customWidth="1"/>
    <col min="10" max="10" width="28.44140625" style="3" customWidth="1"/>
    <col min="11" max="11" width="28.33203125" style="3" customWidth="1"/>
    <col min="12" max="12" width="20.33203125" style="3" customWidth="1"/>
    <col min="13" max="13" width="32.44140625" style="3" customWidth="1"/>
    <col min="14" max="16384" width="9.109375" style="3"/>
  </cols>
  <sheetData>
    <row r="1" spans="1:13" ht="15" thickBot="1">
      <c r="A1" s="3" t="s">
        <v>1</v>
      </c>
      <c r="C1" s="156" t="s">
        <v>274</v>
      </c>
      <c r="D1" s="156"/>
      <c r="E1" s="157"/>
      <c r="F1" s="158" t="s">
        <v>273</v>
      </c>
      <c r="G1" s="156"/>
      <c r="H1" s="157"/>
    </row>
    <row r="2" spans="1:13" ht="28.8">
      <c r="A2" s="71" t="s">
        <v>1</v>
      </c>
      <c r="B2" s="70" t="s">
        <v>90</v>
      </c>
      <c r="C2" s="69">
        <v>43678</v>
      </c>
      <c r="D2" s="69">
        <v>44013</v>
      </c>
      <c r="E2" s="69">
        <v>44044</v>
      </c>
      <c r="F2" s="69">
        <v>43678</v>
      </c>
      <c r="G2" s="69">
        <v>44013</v>
      </c>
      <c r="H2" s="69">
        <v>44044</v>
      </c>
      <c r="I2" s="68" t="s">
        <v>316</v>
      </c>
      <c r="J2" s="68" t="s">
        <v>301</v>
      </c>
      <c r="K2" s="68" t="s">
        <v>302</v>
      </c>
      <c r="L2" s="68" t="s">
        <v>303</v>
      </c>
      <c r="M2" s="72" t="s">
        <v>304</v>
      </c>
    </row>
    <row r="3" spans="1:13">
      <c r="A3" s="22">
        <v>1</v>
      </c>
      <c r="B3" s="75" t="s">
        <v>2</v>
      </c>
      <c r="C3" s="74">
        <v>40680</v>
      </c>
      <c r="D3" s="74">
        <v>44958</v>
      </c>
      <c r="E3" s="74">
        <v>44624</v>
      </c>
      <c r="F3" s="74"/>
      <c r="G3" s="74"/>
      <c r="H3" s="74"/>
      <c r="I3" s="76">
        <f t="shared" ref="I3:I66" si="0">E3/$E$92</f>
        <v>1.0073733480399969E-2</v>
      </c>
      <c r="J3" s="76">
        <f t="shared" ref="J3:J66" si="1">(E3-C3)/C3</f>
        <v>9.6951819075712875E-2</v>
      </c>
      <c r="K3" s="73">
        <f t="shared" ref="K3:K66" si="2">E3-C3</f>
        <v>3944</v>
      </c>
      <c r="L3" s="77">
        <f>K3/$K$92</f>
        <v>2.3528709917971662E-2</v>
      </c>
      <c r="M3" s="74">
        <f t="shared" ref="M3:M66" si="3">E3-D3</f>
        <v>-334</v>
      </c>
    </row>
    <row r="4" spans="1:13">
      <c r="A4" s="22">
        <v>2</v>
      </c>
      <c r="B4" s="75" t="s">
        <v>3</v>
      </c>
      <c r="C4" s="74">
        <v>7067</v>
      </c>
      <c r="D4" s="74">
        <v>4070</v>
      </c>
      <c r="E4" s="74">
        <v>4113</v>
      </c>
      <c r="F4" s="74"/>
      <c r="G4" s="74"/>
      <c r="H4" s="74"/>
      <c r="I4" s="76">
        <f t="shared" si="0"/>
        <v>9.2849735131061929E-4</v>
      </c>
      <c r="J4" s="76">
        <f t="shared" si="1"/>
        <v>-0.4179991509834442</v>
      </c>
      <c r="K4" s="73">
        <f t="shared" si="2"/>
        <v>-2954</v>
      </c>
      <c r="L4" s="77">
        <f t="shared" ref="L4:L67" si="4">K4/$K$92</f>
        <v>-1.7622669649515286E-2</v>
      </c>
      <c r="M4" s="74">
        <f t="shared" si="3"/>
        <v>43</v>
      </c>
    </row>
    <row r="5" spans="1:13">
      <c r="A5" s="22">
        <v>3</v>
      </c>
      <c r="B5" s="75" t="s">
        <v>4</v>
      </c>
      <c r="C5" s="74">
        <v>1428</v>
      </c>
      <c r="D5" s="74">
        <v>1497</v>
      </c>
      <c r="E5" s="74">
        <v>1507</v>
      </c>
      <c r="F5" s="74"/>
      <c r="G5" s="74"/>
      <c r="H5" s="74"/>
      <c r="I5" s="76">
        <f t="shared" si="0"/>
        <v>3.4020070712985736E-4</v>
      </c>
      <c r="J5" s="76">
        <f t="shared" si="1"/>
        <v>5.5322128851540614E-2</v>
      </c>
      <c r="K5" s="73">
        <f t="shared" si="2"/>
        <v>79</v>
      </c>
      <c r="L5" s="77">
        <f t="shared" si="4"/>
        <v>4.7129008202833705E-4</v>
      </c>
      <c r="M5" s="74">
        <f t="shared" si="3"/>
        <v>10</v>
      </c>
    </row>
    <row r="6" spans="1:13">
      <c r="A6" s="22">
        <v>5</v>
      </c>
      <c r="B6" s="75" t="s">
        <v>5</v>
      </c>
      <c r="C6" s="74">
        <v>590</v>
      </c>
      <c r="D6" s="74">
        <v>574</v>
      </c>
      <c r="E6" s="74">
        <v>589</v>
      </c>
      <c r="F6" s="74"/>
      <c r="G6" s="74"/>
      <c r="H6" s="74"/>
      <c r="I6" s="76">
        <f t="shared" si="0"/>
        <v>1.3296497445221365E-4</v>
      </c>
      <c r="J6" s="76">
        <f t="shared" si="1"/>
        <v>-1.6949152542372881E-3</v>
      </c>
      <c r="K6" s="73">
        <f t="shared" si="2"/>
        <v>-1</v>
      </c>
      <c r="L6" s="77">
        <f t="shared" si="4"/>
        <v>-5.9656972408650261E-6</v>
      </c>
      <c r="M6" s="74">
        <f t="shared" si="3"/>
        <v>15</v>
      </c>
    </row>
    <row r="7" spans="1:13">
      <c r="A7" s="22">
        <v>6</v>
      </c>
      <c r="B7" s="75" t="s">
        <v>6</v>
      </c>
      <c r="C7" s="74">
        <v>102</v>
      </c>
      <c r="D7" s="74">
        <v>93</v>
      </c>
      <c r="E7" s="74">
        <v>92</v>
      </c>
      <c r="F7" s="74"/>
      <c r="G7" s="74"/>
      <c r="H7" s="74"/>
      <c r="I7" s="76">
        <f t="shared" si="0"/>
        <v>2.0768722664861893E-5</v>
      </c>
      <c r="J7" s="76">
        <f t="shared" si="1"/>
        <v>-9.8039215686274508E-2</v>
      </c>
      <c r="K7" s="73">
        <f t="shared" si="2"/>
        <v>-10</v>
      </c>
      <c r="L7" s="77">
        <f t="shared" si="4"/>
        <v>-5.9656972408650258E-5</v>
      </c>
      <c r="M7" s="74">
        <f t="shared" si="3"/>
        <v>-1</v>
      </c>
    </row>
    <row r="8" spans="1:13">
      <c r="A8" s="22">
        <v>7</v>
      </c>
      <c r="B8" s="75" t="s">
        <v>7</v>
      </c>
      <c r="C8" s="74">
        <v>1369</v>
      </c>
      <c r="D8" s="74">
        <v>1350</v>
      </c>
      <c r="E8" s="74">
        <v>1412</v>
      </c>
      <c r="F8" s="74"/>
      <c r="G8" s="74"/>
      <c r="H8" s="74"/>
      <c r="I8" s="76">
        <f t="shared" si="0"/>
        <v>3.1875474350853255E-4</v>
      </c>
      <c r="J8" s="76">
        <f t="shared" si="1"/>
        <v>3.1409788166544925E-2</v>
      </c>
      <c r="K8" s="73">
        <f t="shared" si="2"/>
        <v>43</v>
      </c>
      <c r="L8" s="77">
        <f t="shared" si="4"/>
        <v>2.5652498135719613E-4</v>
      </c>
      <c r="M8" s="74">
        <f t="shared" si="3"/>
        <v>62</v>
      </c>
    </row>
    <row r="9" spans="1:13">
      <c r="A9" s="22">
        <v>8</v>
      </c>
      <c r="B9" s="75" t="s">
        <v>293</v>
      </c>
      <c r="C9" s="74">
        <v>3892</v>
      </c>
      <c r="D9" s="74">
        <v>3995</v>
      </c>
      <c r="E9" s="74">
        <v>4095</v>
      </c>
      <c r="F9" s="74"/>
      <c r="G9" s="74"/>
      <c r="H9" s="74"/>
      <c r="I9" s="76">
        <f t="shared" si="0"/>
        <v>9.2443390557184191E-4</v>
      </c>
      <c r="J9" s="76">
        <f t="shared" si="1"/>
        <v>5.2158273381294966E-2</v>
      </c>
      <c r="K9" s="73">
        <f t="shared" si="2"/>
        <v>203</v>
      </c>
      <c r="L9" s="77">
        <f t="shared" si="4"/>
        <v>1.2110365398956002E-3</v>
      </c>
      <c r="M9" s="74">
        <f t="shared" si="3"/>
        <v>100</v>
      </c>
    </row>
    <row r="10" spans="1:13">
      <c r="A10" s="22">
        <v>9</v>
      </c>
      <c r="B10" s="75" t="s">
        <v>8</v>
      </c>
      <c r="C10" s="74">
        <v>526</v>
      </c>
      <c r="D10" s="74">
        <v>573</v>
      </c>
      <c r="E10" s="74">
        <v>595</v>
      </c>
      <c r="F10" s="74"/>
      <c r="G10" s="74"/>
      <c r="H10" s="74"/>
      <c r="I10" s="76">
        <f t="shared" si="0"/>
        <v>1.3431945636513943E-4</v>
      </c>
      <c r="J10" s="76">
        <f t="shared" si="1"/>
        <v>0.13117870722433461</v>
      </c>
      <c r="K10" s="73">
        <f t="shared" si="2"/>
        <v>69</v>
      </c>
      <c r="L10" s="77">
        <f t="shared" si="4"/>
        <v>4.1163310961968682E-4</v>
      </c>
      <c r="M10" s="74">
        <f t="shared" si="3"/>
        <v>22</v>
      </c>
    </row>
    <row r="11" spans="1:13">
      <c r="A11" s="78">
        <v>10</v>
      </c>
      <c r="B11" s="75" t="s">
        <v>9</v>
      </c>
      <c r="C11" s="73">
        <v>151492</v>
      </c>
      <c r="D11" s="73">
        <v>157274</v>
      </c>
      <c r="E11" s="73">
        <v>162841</v>
      </c>
      <c r="F11" s="73"/>
      <c r="G11" s="73"/>
      <c r="H11" s="73"/>
      <c r="I11" s="76">
        <f t="shared" si="0"/>
        <v>3.6760864863791043E-2</v>
      </c>
      <c r="J11" s="76">
        <f t="shared" si="1"/>
        <v>7.491484698861986E-2</v>
      </c>
      <c r="K11" s="73">
        <f t="shared" si="2"/>
        <v>11349</v>
      </c>
      <c r="L11" s="77">
        <f t="shared" si="4"/>
        <v>6.7704697986577175E-2</v>
      </c>
      <c r="M11" s="74">
        <f t="shared" si="3"/>
        <v>5567</v>
      </c>
    </row>
    <row r="12" spans="1:13">
      <c r="A12" s="78">
        <v>11</v>
      </c>
      <c r="B12" s="75" t="s">
        <v>10</v>
      </c>
      <c r="C12" s="73">
        <v>2870</v>
      </c>
      <c r="D12" s="73">
        <v>3046</v>
      </c>
      <c r="E12" s="73">
        <v>3093</v>
      </c>
      <c r="F12" s="73"/>
      <c r="G12" s="73"/>
      <c r="H12" s="73"/>
      <c r="I12" s="76">
        <f t="shared" si="0"/>
        <v>6.9823542611323743E-4</v>
      </c>
      <c r="J12" s="76">
        <f t="shared" si="1"/>
        <v>7.7700348432055755E-2</v>
      </c>
      <c r="K12" s="73">
        <f t="shared" si="2"/>
        <v>223</v>
      </c>
      <c r="L12" s="77">
        <f t="shared" si="4"/>
        <v>1.3303504847129008E-3</v>
      </c>
      <c r="M12" s="74">
        <f t="shared" si="3"/>
        <v>47</v>
      </c>
    </row>
    <row r="13" spans="1:13">
      <c r="A13" s="78">
        <v>12</v>
      </c>
      <c r="B13" s="75" t="s">
        <v>11</v>
      </c>
      <c r="C13" s="73">
        <v>872</v>
      </c>
      <c r="D13" s="73">
        <v>1863</v>
      </c>
      <c r="E13" s="73">
        <v>1359</v>
      </c>
      <c r="F13" s="73"/>
      <c r="G13" s="73"/>
      <c r="H13" s="73"/>
      <c r="I13" s="76">
        <f t="shared" si="0"/>
        <v>3.0679015327768821E-4</v>
      </c>
      <c r="J13" s="76">
        <f t="shared" si="1"/>
        <v>0.5584862385321101</v>
      </c>
      <c r="K13" s="73">
        <f t="shared" si="2"/>
        <v>487</v>
      </c>
      <c r="L13" s="77">
        <f t="shared" si="4"/>
        <v>2.9052945563012677E-3</v>
      </c>
      <c r="M13" s="74">
        <f t="shared" si="3"/>
        <v>-504</v>
      </c>
    </row>
    <row r="14" spans="1:13">
      <c r="A14" s="78">
        <v>13</v>
      </c>
      <c r="B14" s="75" t="s">
        <v>12</v>
      </c>
      <c r="C14" s="73">
        <v>114290</v>
      </c>
      <c r="D14" s="73">
        <v>117741</v>
      </c>
      <c r="E14" s="73">
        <v>119615</v>
      </c>
      <c r="F14" s="73"/>
      <c r="G14" s="73"/>
      <c r="H14" s="73"/>
      <c r="I14" s="76">
        <f t="shared" si="0"/>
        <v>2.7002725669102778E-2</v>
      </c>
      <c r="J14" s="76">
        <f t="shared" si="1"/>
        <v>4.6592002799895005E-2</v>
      </c>
      <c r="K14" s="73">
        <f t="shared" si="2"/>
        <v>5325</v>
      </c>
      <c r="L14" s="77">
        <f t="shared" si="4"/>
        <v>3.1767337807606266E-2</v>
      </c>
      <c r="M14" s="74">
        <f t="shared" si="3"/>
        <v>1874</v>
      </c>
    </row>
    <row r="15" spans="1:13">
      <c r="A15" s="78">
        <v>14</v>
      </c>
      <c r="B15" s="75" t="s">
        <v>13</v>
      </c>
      <c r="C15" s="73">
        <v>281322</v>
      </c>
      <c r="D15" s="73">
        <v>302994</v>
      </c>
      <c r="E15" s="73">
        <v>307585</v>
      </c>
      <c r="F15" s="73"/>
      <c r="G15" s="73"/>
      <c r="H15" s="73"/>
      <c r="I15" s="76">
        <f t="shared" si="0"/>
        <v>6.9436386531212452E-2</v>
      </c>
      <c r="J15" s="76">
        <f t="shared" si="1"/>
        <v>9.3355656507489643E-2</v>
      </c>
      <c r="K15" s="73">
        <f t="shared" si="2"/>
        <v>26263</v>
      </c>
      <c r="L15" s="77">
        <f t="shared" si="4"/>
        <v>0.15667710663683818</v>
      </c>
      <c r="M15" s="74">
        <f t="shared" si="3"/>
        <v>4591</v>
      </c>
    </row>
    <row r="16" spans="1:13">
      <c r="A16" s="78">
        <v>15</v>
      </c>
      <c r="B16" s="75" t="s">
        <v>14</v>
      </c>
      <c r="C16" s="73">
        <v>14562</v>
      </c>
      <c r="D16" s="73">
        <v>15831</v>
      </c>
      <c r="E16" s="73">
        <v>16058</v>
      </c>
      <c r="F16" s="73"/>
      <c r="G16" s="73"/>
      <c r="H16" s="73"/>
      <c r="I16" s="76">
        <f t="shared" si="0"/>
        <v>3.6250450929603511E-3</v>
      </c>
      <c r="J16" s="76">
        <f t="shared" si="1"/>
        <v>0.10273314105205329</v>
      </c>
      <c r="K16" s="73">
        <f t="shared" si="2"/>
        <v>1496</v>
      </c>
      <c r="L16" s="77">
        <f t="shared" si="4"/>
        <v>8.9246830723340789E-3</v>
      </c>
      <c r="M16" s="74">
        <f t="shared" si="3"/>
        <v>227</v>
      </c>
    </row>
    <row r="17" spans="1:13">
      <c r="A17" s="78">
        <v>16</v>
      </c>
      <c r="B17" s="75" t="s">
        <v>15</v>
      </c>
      <c r="C17" s="73">
        <v>7891</v>
      </c>
      <c r="D17" s="73">
        <v>8655</v>
      </c>
      <c r="E17" s="73">
        <v>8743</v>
      </c>
      <c r="F17" s="73"/>
      <c r="G17" s="73"/>
      <c r="H17" s="73"/>
      <c r="I17" s="76">
        <f t="shared" si="0"/>
        <v>1.9737058941183428E-3</v>
      </c>
      <c r="J17" s="76">
        <f t="shared" si="1"/>
        <v>0.10797110632365986</v>
      </c>
      <c r="K17" s="73">
        <f t="shared" si="2"/>
        <v>852</v>
      </c>
      <c r="L17" s="77">
        <f t="shared" si="4"/>
        <v>5.082774049217002E-3</v>
      </c>
      <c r="M17" s="74">
        <f t="shared" si="3"/>
        <v>88</v>
      </c>
    </row>
    <row r="18" spans="1:13">
      <c r="A18" s="78">
        <v>17</v>
      </c>
      <c r="B18" s="75" t="s">
        <v>16</v>
      </c>
      <c r="C18" s="73">
        <v>10867</v>
      </c>
      <c r="D18" s="73">
        <v>12027</v>
      </c>
      <c r="E18" s="73">
        <v>12317</v>
      </c>
      <c r="F18" s="73"/>
      <c r="G18" s="73"/>
      <c r="H18" s="73"/>
      <c r="I18" s="76">
        <f t="shared" si="0"/>
        <v>2.7805256202511298E-3</v>
      </c>
      <c r="J18" s="76">
        <f t="shared" si="1"/>
        <v>0.13343148983160025</v>
      </c>
      <c r="K18" s="73">
        <f t="shared" si="2"/>
        <v>1450</v>
      </c>
      <c r="L18" s="77">
        <f t="shared" si="4"/>
        <v>8.6502609992542886E-3</v>
      </c>
      <c r="M18" s="74">
        <f t="shared" si="3"/>
        <v>290</v>
      </c>
    </row>
    <row r="19" spans="1:13">
      <c r="A19" s="78">
        <v>18</v>
      </c>
      <c r="B19" s="75" t="s">
        <v>17</v>
      </c>
      <c r="C19" s="73">
        <v>11285</v>
      </c>
      <c r="D19" s="73">
        <v>11298</v>
      </c>
      <c r="E19" s="73">
        <v>11486</v>
      </c>
      <c r="F19" s="73"/>
      <c r="G19" s="73"/>
      <c r="H19" s="73"/>
      <c r="I19" s="76">
        <f t="shared" si="0"/>
        <v>2.59292987531091E-3</v>
      </c>
      <c r="J19" s="76">
        <f t="shared" si="1"/>
        <v>1.7811253876827648E-2</v>
      </c>
      <c r="K19" s="73">
        <f t="shared" si="2"/>
        <v>201</v>
      </c>
      <c r="L19" s="77">
        <f t="shared" si="4"/>
        <v>1.1991051454138702E-3</v>
      </c>
      <c r="M19" s="74">
        <f t="shared" si="3"/>
        <v>188</v>
      </c>
    </row>
    <row r="20" spans="1:13">
      <c r="A20" s="78">
        <v>19</v>
      </c>
      <c r="B20" s="75" t="s">
        <v>18</v>
      </c>
      <c r="C20" s="73">
        <v>1079</v>
      </c>
      <c r="D20" s="73">
        <v>1118</v>
      </c>
      <c r="E20" s="73">
        <v>1136</v>
      </c>
      <c r="F20" s="73"/>
      <c r="G20" s="73"/>
      <c r="H20" s="73"/>
      <c r="I20" s="76">
        <f t="shared" si="0"/>
        <v>2.5644857551394688E-4</v>
      </c>
      <c r="J20" s="76">
        <f t="shared" si="1"/>
        <v>5.2826691380908251E-2</v>
      </c>
      <c r="K20" s="73">
        <f t="shared" si="2"/>
        <v>57</v>
      </c>
      <c r="L20" s="77">
        <f t="shared" si="4"/>
        <v>3.4004474272930651E-4</v>
      </c>
      <c r="M20" s="74">
        <f t="shared" si="3"/>
        <v>18</v>
      </c>
    </row>
    <row r="21" spans="1:13">
      <c r="A21" s="78">
        <v>20</v>
      </c>
      <c r="B21" s="75" t="s">
        <v>19</v>
      </c>
      <c r="C21" s="73">
        <v>19987</v>
      </c>
      <c r="D21" s="73">
        <v>22209</v>
      </c>
      <c r="E21" s="73">
        <v>22761</v>
      </c>
      <c r="F21" s="73"/>
      <c r="G21" s="73"/>
      <c r="H21" s="73"/>
      <c r="I21" s="76">
        <f t="shared" si="0"/>
        <v>5.1382271366839302E-3</v>
      </c>
      <c r="J21" s="76">
        <f t="shared" si="1"/>
        <v>0.13879021363886526</v>
      </c>
      <c r="K21" s="73">
        <f t="shared" si="2"/>
        <v>2774</v>
      </c>
      <c r="L21" s="77">
        <f t="shared" si="4"/>
        <v>1.6548844146159581E-2</v>
      </c>
      <c r="M21" s="74">
        <f t="shared" si="3"/>
        <v>552</v>
      </c>
    </row>
    <row r="22" spans="1:13">
      <c r="A22" s="78">
        <v>21</v>
      </c>
      <c r="B22" s="75" t="s">
        <v>20</v>
      </c>
      <c r="C22" s="73">
        <v>9814</v>
      </c>
      <c r="D22" s="73">
        <v>11505</v>
      </c>
      <c r="E22" s="73">
        <v>11612</v>
      </c>
      <c r="F22" s="73"/>
      <c r="G22" s="73"/>
      <c r="H22" s="73"/>
      <c r="I22" s="76">
        <f t="shared" si="0"/>
        <v>2.6213739954823513E-3</v>
      </c>
      <c r="J22" s="76">
        <f t="shared" si="1"/>
        <v>0.18320766252292645</v>
      </c>
      <c r="K22" s="73">
        <f t="shared" si="2"/>
        <v>1798</v>
      </c>
      <c r="L22" s="77">
        <f t="shared" si="4"/>
        <v>1.0726323639075316E-2</v>
      </c>
      <c r="M22" s="74">
        <f t="shared" si="3"/>
        <v>107</v>
      </c>
    </row>
    <row r="23" spans="1:13">
      <c r="A23" s="78">
        <v>22</v>
      </c>
      <c r="B23" s="75" t="s">
        <v>21</v>
      </c>
      <c r="C23" s="73">
        <v>43368</v>
      </c>
      <c r="D23" s="73">
        <v>45287</v>
      </c>
      <c r="E23" s="73">
        <v>46336</v>
      </c>
      <c r="F23" s="73"/>
      <c r="G23" s="73"/>
      <c r="H23" s="73"/>
      <c r="I23" s="76">
        <f t="shared" si="0"/>
        <v>1.0460212319554791E-2</v>
      </c>
      <c r="J23" s="76">
        <f t="shared" si="1"/>
        <v>6.8437557646190736E-2</v>
      </c>
      <c r="K23" s="73">
        <f t="shared" si="2"/>
        <v>2968</v>
      </c>
      <c r="L23" s="77">
        <f t="shared" si="4"/>
        <v>1.7706189410887398E-2</v>
      </c>
      <c r="M23" s="74">
        <f t="shared" si="3"/>
        <v>1049</v>
      </c>
    </row>
    <row r="24" spans="1:13">
      <c r="A24" s="78">
        <v>23</v>
      </c>
      <c r="B24" s="75" t="s">
        <v>22</v>
      </c>
      <c r="C24" s="73">
        <v>27962</v>
      </c>
      <c r="D24" s="73">
        <v>28911</v>
      </c>
      <c r="E24" s="73">
        <v>29587</v>
      </c>
      <c r="F24" s="73"/>
      <c r="G24" s="73"/>
      <c r="H24" s="73"/>
      <c r="I24" s="76">
        <f t="shared" si="0"/>
        <v>6.6791760596224877E-3</v>
      </c>
      <c r="J24" s="76">
        <f t="shared" si="1"/>
        <v>5.8114584078392102E-2</v>
      </c>
      <c r="K24" s="73">
        <f t="shared" si="2"/>
        <v>1625</v>
      </c>
      <c r="L24" s="77">
        <f t="shared" si="4"/>
        <v>9.6942580164056675E-3</v>
      </c>
      <c r="M24" s="74">
        <f t="shared" si="3"/>
        <v>676</v>
      </c>
    </row>
    <row r="25" spans="1:13">
      <c r="A25" s="78">
        <v>24</v>
      </c>
      <c r="B25" s="75" t="s">
        <v>23</v>
      </c>
      <c r="C25" s="73">
        <v>11912</v>
      </c>
      <c r="D25" s="73">
        <v>12552</v>
      </c>
      <c r="E25" s="73">
        <v>12785</v>
      </c>
      <c r="F25" s="73"/>
      <c r="G25" s="73"/>
      <c r="H25" s="73"/>
      <c r="I25" s="76">
        <f t="shared" si="0"/>
        <v>2.8861752094593404E-3</v>
      </c>
      <c r="J25" s="76">
        <f t="shared" si="1"/>
        <v>7.3287441235728681E-2</v>
      </c>
      <c r="K25" s="73">
        <f t="shared" si="2"/>
        <v>873</v>
      </c>
      <c r="L25" s="77">
        <f t="shared" si="4"/>
        <v>5.208053691275168E-3</v>
      </c>
      <c r="M25" s="74">
        <f t="shared" si="3"/>
        <v>233</v>
      </c>
    </row>
    <row r="26" spans="1:13">
      <c r="A26" s="78">
        <v>25</v>
      </c>
      <c r="B26" s="75" t="s">
        <v>24</v>
      </c>
      <c r="C26" s="73">
        <v>55074</v>
      </c>
      <c r="D26" s="73">
        <v>56691</v>
      </c>
      <c r="E26" s="73">
        <v>58126</v>
      </c>
      <c r="F26" s="73"/>
      <c r="G26" s="73"/>
      <c r="H26" s="73"/>
      <c r="I26" s="76">
        <f t="shared" si="0"/>
        <v>1.3121769278453941E-2</v>
      </c>
      <c r="J26" s="76">
        <f t="shared" si="1"/>
        <v>5.5416348912372446E-2</v>
      </c>
      <c r="K26" s="73">
        <f t="shared" si="2"/>
        <v>3052</v>
      </c>
      <c r="L26" s="77">
        <f t="shared" si="4"/>
        <v>1.8207307979120058E-2</v>
      </c>
      <c r="M26" s="74">
        <f t="shared" si="3"/>
        <v>1435</v>
      </c>
    </row>
    <row r="27" spans="1:13">
      <c r="A27" s="78">
        <v>26</v>
      </c>
      <c r="B27" s="75" t="s">
        <v>25</v>
      </c>
      <c r="C27" s="73">
        <v>11656</v>
      </c>
      <c r="D27" s="73">
        <v>13021</v>
      </c>
      <c r="E27" s="73">
        <v>13437</v>
      </c>
      <c r="F27" s="73"/>
      <c r="G27" s="73"/>
      <c r="H27" s="73"/>
      <c r="I27" s="76">
        <f t="shared" si="0"/>
        <v>3.0333622439972746E-3</v>
      </c>
      <c r="J27" s="76">
        <f t="shared" si="1"/>
        <v>0.15279684282772821</v>
      </c>
      <c r="K27" s="73">
        <f t="shared" si="2"/>
        <v>1781</v>
      </c>
      <c r="L27" s="77">
        <f t="shared" si="4"/>
        <v>1.0624906785980612E-2</v>
      </c>
      <c r="M27" s="74">
        <f t="shared" si="3"/>
        <v>416</v>
      </c>
    </row>
    <row r="28" spans="1:13">
      <c r="A28" s="78">
        <v>27</v>
      </c>
      <c r="B28" s="75" t="s">
        <v>26</v>
      </c>
      <c r="C28" s="73">
        <v>33168</v>
      </c>
      <c r="D28" s="73">
        <v>35743</v>
      </c>
      <c r="E28" s="73">
        <v>37735</v>
      </c>
      <c r="F28" s="73"/>
      <c r="G28" s="73"/>
      <c r="H28" s="73"/>
      <c r="I28" s="76">
        <f t="shared" si="0"/>
        <v>8.5185624973756913E-3</v>
      </c>
      <c r="J28" s="76">
        <f t="shared" si="1"/>
        <v>0.13769295706705259</v>
      </c>
      <c r="K28" s="73">
        <f t="shared" si="2"/>
        <v>4567</v>
      </c>
      <c r="L28" s="77">
        <f t="shared" si="4"/>
        <v>2.7245339299030575E-2</v>
      </c>
      <c r="M28" s="74">
        <f t="shared" si="3"/>
        <v>1992</v>
      </c>
    </row>
    <row r="29" spans="1:13">
      <c r="A29" s="78">
        <v>28</v>
      </c>
      <c r="B29" s="75" t="s">
        <v>27</v>
      </c>
      <c r="C29" s="73">
        <v>21862</v>
      </c>
      <c r="D29" s="73">
        <v>23567</v>
      </c>
      <c r="E29" s="73">
        <v>24133</v>
      </c>
      <c r="F29" s="73"/>
      <c r="G29" s="73"/>
      <c r="H29" s="73"/>
      <c r="I29" s="76">
        <f t="shared" si="0"/>
        <v>5.4479520007729579E-3</v>
      </c>
      <c r="J29" s="76">
        <f t="shared" si="1"/>
        <v>0.10387887658951606</v>
      </c>
      <c r="K29" s="73">
        <f t="shared" si="2"/>
        <v>2271</v>
      </c>
      <c r="L29" s="77">
        <f t="shared" si="4"/>
        <v>1.3548098434004474E-2</v>
      </c>
      <c r="M29" s="74">
        <f t="shared" si="3"/>
        <v>566</v>
      </c>
    </row>
    <row r="30" spans="1:13">
      <c r="A30" s="78">
        <v>29</v>
      </c>
      <c r="B30" s="75" t="s">
        <v>28</v>
      </c>
      <c r="C30" s="73">
        <v>34018</v>
      </c>
      <c r="D30" s="73">
        <v>35442</v>
      </c>
      <c r="E30" s="73">
        <v>35967</v>
      </c>
      <c r="F30" s="73"/>
      <c r="G30" s="73"/>
      <c r="H30" s="73"/>
      <c r="I30" s="76">
        <f t="shared" si="0"/>
        <v>8.119441827033563E-3</v>
      </c>
      <c r="J30" s="76">
        <f t="shared" si="1"/>
        <v>5.7293197718854723E-2</v>
      </c>
      <c r="K30" s="73">
        <f t="shared" si="2"/>
        <v>1949</v>
      </c>
      <c r="L30" s="77">
        <f t="shared" si="4"/>
        <v>1.1627143922445935E-2</v>
      </c>
      <c r="M30" s="74">
        <f t="shared" si="3"/>
        <v>525</v>
      </c>
    </row>
    <row r="31" spans="1:13">
      <c r="A31" s="78">
        <v>30</v>
      </c>
      <c r="B31" s="75" t="s">
        <v>29</v>
      </c>
      <c r="C31" s="73">
        <v>4685</v>
      </c>
      <c r="D31" s="73">
        <v>5186</v>
      </c>
      <c r="E31" s="73">
        <v>5284</v>
      </c>
      <c r="F31" s="73"/>
      <c r="G31" s="73"/>
      <c r="H31" s="73"/>
      <c r="I31" s="76">
        <f t="shared" si="0"/>
        <v>1.1928470713166331E-3</v>
      </c>
      <c r="J31" s="76">
        <f t="shared" si="1"/>
        <v>0.12785485592315901</v>
      </c>
      <c r="K31" s="73">
        <f t="shared" si="2"/>
        <v>599</v>
      </c>
      <c r="L31" s="77">
        <f t="shared" si="4"/>
        <v>3.5734526472781507E-3</v>
      </c>
      <c r="M31" s="74">
        <f t="shared" si="3"/>
        <v>98</v>
      </c>
    </row>
    <row r="32" spans="1:13">
      <c r="A32" s="78">
        <v>31</v>
      </c>
      <c r="B32" s="75" t="s">
        <v>30</v>
      </c>
      <c r="C32" s="73">
        <v>21783</v>
      </c>
      <c r="D32" s="73">
        <v>24490</v>
      </c>
      <c r="E32" s="73">
        <v>25168</v>
      </c>
      <c r="F32" s="73"/>
      <c r="G32" s="73"/>
      <c r="H32" s="73"/>
      <c r="I32" s="76">
        <f t="shared" si="0"/>
        <v>5.6816001307526537E-3</v>
      </c>
      <c r="J32" s="76">
        <f t="shared" si="1"/>
        <v>0.15539641004453014</v>
      </c>
      <c r="K32" s="73">
        <f t="shared" si="2"/>
        <v>3385</v>
      </c>
      <c r="L32" s="77">
        <f t="shared" si="4"/>
        <v>2.0193885160328114E-2</v>
      </c>
      <c r="M32" s="74">
        <f t="shared" si="3"/>
        <v>678</v>
      </c>
    </row>
    <row r="33" spans="1:13">
      <c r="A33" s="78">
        <v>32</v>
      </c>
      <c r="B33" s="75" t="s">
        <v>31</v>
      </c>
      <c r="C33" s="73">
        <v>19177</v>
      </c>
      <c r="D33" s="73">
        <v>22518</v>
      </c>
      <c r="E33" s="73">
        <v>23142</v>
      </c>
      <c r="F33" s="73"/>
      <c r="G33" s="73"/>
      <c r="H33" s="73"/>
      <c r="I33" s="76">
        <f t="shared" si="0"/>
        <v>5.2242367381547172E-3</v>
      </c>
      <c r="J33" s="76">
        <f t="shared" si="1"/>
        <v>0.20675809563539657</v>
      </c>
      <c r="K33" s="73">
        <f t="shared" si="2"/>
        <v>3965</v>
      </c>
      <c r="L33" s="77">
        <f t="shared" si="4"/>
        <v>2.3653989560029828E-2</v>
      </c>
      <c r="M33" s="74">
        <f t="shared" si="3"/>
        <v>624</v>
      </c>
    </row>
    <row r="34" spans="1:13">
      <c r="A34" s="78">
        <v>33</v>
      </c>
      <c r="B34" s="75" t="s">
        <v>32</v>
      </c>
      <c r="C34" s="73">
        <v>17710</v>
      </c>
      <c r="D34" s="73">
        <v>18840</v>
      </c>
      <c r="E34" s="73">
        <v>19151</v>
      </c>
      <c r="F34" s="73"/>
      <c r="G34" s="73"/>
      <c r="H34" s="73"/>
      <c r="I34" s="76">
        <f t="shared" si="0"/>
        <v>4.3232805190735885E-3</v>
      </c>
      <c r="J34" s="76">
        <f t="shared" si="1"/>
        <v>8.1366459627329191E-2</v>
      </c>
      <c r="K34" s="73">
        <f t="shared" si="2"/>
        <v>1441</v>
      </c>
      <c r="L34" s="77">
        <f t="shared" si="4"/>
        <v>8.5965697240865026E-3</v>
      </c>
      <c r="M34" s="74">
        <f t="shared" si="3"/>
        <v>311</v>
      </c>
    </row>
    <row r="35" spans="1:13">
      <c r="A35" s="78">
        <v>35</v>
      </c>
      <c r="B35" s="75" t="s">
        <v>33</v>
      </c>
      <c r="C35" s="73">
        <v>9058</v>
      </c>
      <c r="D35" s="73">
        <v>9064</v>
      </c>
      <c r="E35" s="73">
        <v>9120</v>
      </c>
      <c r="F35" s="73"/>
      <c r="G35" s="73"/>
      <c r="H35" s="73"/>
      <c r="I35" s="76">
        <f t="shared" si="0"/>
        <v>2.0588125076471792E-3</v>
      </c>
      <c r="J35" s="76">
        <f t="shared" si="1"/>
        <v>6.8447780967100906E-3</v>
      </c>
      <c r="K35" s="73">
        <f t="shared" si="2"/>
        <v>62</v>
      </c>
      <c r="L35" s="77">
        <f t="shared" si="4"/>
        <v>3.698732289336316E-4</v>
      </c>
      <c r="M35" s="74">
        <f t="shared" si="3"/>
        <v>56</v>
      </c>
    </row>
    <row r="36" spans="1:13">
      <c r="A36" s="78">
        <v>36</v>
      </c>
      <c r="B36" s="75" t="s">
        <v>34</v>
      </c>
      <c r="C36" s="73">
        <v>1260</v>
      </c>
      <c r="D36" s="73">
        <v>1130</v>
      </c>
      <c r="E36" s="73">
        <v>1140</v>
      </c>
      <c r="F36" s="73"/>
      <c r="G36" s="73"/>
      <c r="H36" s="73"/>
      <c r="I36" s="76">
        <f t="shared" si="0"/>
        <v>2.573515634558974E-4</v>
      </c>
      <c r="J36" s="76">
        <f t="shared" si="1"/>
        <v>-9.5238095238095233E-2</v>
      </c>
      <c r="K36" s="73">
        <f t="shared" si="2"/>
        <v>-120</v>
      </c>
      <c r="L36" s="77">
        <f t="shared" si="4"/>
        <v>-7.1588366890380317E-4</v>
      </c>
      <c r="M36" s="74">
        <f t="shared" si="3"/>
        <v>10</v>
      </c>
    </row>
    <row r="37" spans="1:13">
      <c r="A37" s="78">
        <v>37</v>
      </c>
      <c r="B37" s="75" t="s">
        <v>35</v>
      </c>
      <c r="C37" s="73">
        <v>893</v>
      </c>
      <c r="D37" s="73">
        <v>1021</v>
      </c>
      <c r="E37" s="73">
        <v>1189</v>
      </c>
      <c r="F37" s="73"/>
      <c r="G37" s="73"/>
      <c r="H37" s="73"/>
      <c r="I37" s="76">
        <f t="shared" si="0"/>
        <v>2.6841316574479122E-4</v>
      </c>
      <c r="J37" s="76">
        <f t="shared" si="1"/>
        <v>0.3314669652855543</v>
      </c>
      <c r="K37" s="73">
        <f t="shared" si="2"/>
        <v>296</v>
      </c>
      <c r="L37" s="77">
        <f t="shared" si="4"/>
        <v>1.7658463832960476E-3</v>
      </c>
      <c r="M37" s="74">
        <f t="shared" si="3"/>
        <v>168</v>
      </c>
    </row>
    <row r="38" spans="1:13">
      <c r="A38" s="78">
        <v>38</v>
      </c>
      <c r="B38" s="75" t="s">
        <v>36</v>
      </c>
      <c r="C38" s="73">
        <v>7509</v>
      </c>
      <c r="D38" s="73">
        <v>7832</v>
      </c>
      <c r="E38" s="73">
        <v>7985</v>
      </c>
      <c r="F38" s="73"/>
      <c r="G38" s="73"/>
      <c r="H38" s="73"/>
      <c r="I38" s="76">
        <f t="shared" si="0"/>
        <v>1.8025896791187199E-3</v>
      </c>
      <c r="J38" s="76">
        <f t="shared" si="1"/>
        <v>6.3390597949127714E-2</v>
      </c>
      <c r="K38" s="73">
        <f t="shared" si="2"/>
        <v>476</v>
      </c>
      <c r="L38" s="77">
        <f t="shared" si="4"/>
        <v>2.8396718866517522E-3</v>
      </c>
      <c r="M38" s="74">
        <f t="shared" si="3"/>
        <v>153</v>
      </c>
    </row>
    <row r="39" spans="1:13">
      <c r="A39" s="78">
        <v>39</v>
      </c>
      <c r="B39" s="75" t="s">
        <v>37</v>
      </c>
      <c r="C39" s="73">
        <v>187</v>
      </c>
      <c r="D39" s="73">
        <v>120</v>
      </c>
      <c r="E39" s="73">
        <v>159</v>
      </c>
      <c r="F39" s="73"/>
      <c r="G39" s="73"/>
      <c r="H39" s="73"/>
      <c r="I39" s="76">
        <f t="shared" si="0"/>
        <v>3.5893770692533057E-5</v>
      </c>
      <c r="J39" s="76">
        <f t="shared" si="1"/>
        <v>-0.1497326203208556</v>
      </c>
      <c r="K39" s="73">
        <f t="shared" si="2"/>
        <v>-28</v>
      </c>
      <c r="L39" s="77">
        <f t="shared" si="4"/>
        <v>-1.6703952274422072E-4</v>
      </c>
      <c r="M39" s="74">
        <f t="shared" si="3"/>
        <v>39</v>
      </c>
    </row>
    <row r="40" spans="1:13">
      <c r="A40" s="78">
        <v>41</v>
      </c>
      <c r="B40" s="75" t="s">
        <v>38</v>
      </c>
      <c r="C40" s="73">
        <v>43084</v>
      </c>
      <c r="D40" s="73">
        <v>45995</v>
      </c>
      <c r="E40" s="73">
        <v>47809</v>
      </c>
      <c r="F40" s="73"/>
      <c r="G40" s="73"/>
      <c r="H40" s="73"/>
      <c r="I40" s="76">
        <f t="shared" si="0"/>
        <v>1.0792737629178069E-2</v>
      </c>
      <c r="J40" s="76">
        <f t="shared" si="1"/>
        <v>0.10966948287067124</v>
      </c>
      <c r="K40" s="73">
        <f t="shared" si="2"/>
        <v>4725</v>
      </c>
      <c r="L40" s="77">
        <f t="shared" si="4"/>
        <v>2.8187919463087248E-2</v>
      </c>
      <c r="M40" s="74">
        <f t="shared" si="3"/>
        <v>1814</v>
      </c>
    </row>
    <row r="41" spans="1:13">
      <c r="A41" s="78">
        <v>42</v>
      </c>
      <c r="B41" s="75" t="s">
        <v>39</v>
      </c>
      <c r="C41" s="73">
        <v>19003</v>
      </c>
      <c r="D41" s="73">
        <v>17175</v>
      </c>
      <c r="E41" s="73">
        <v>17447</v>
      </c>
      <c r="F41" s="73"/>
      <c r="G41" s="73"/>
      <c r="H41" s="73"/>
      <c r="I41" s="76">
        <f t="shared" si="0"/>
        <v>3.9386076558026685E-3</v>
      </c>
      <c r="J41" s="76">
        <f t="shared" si="1"/>
        <v>-8.1881808135557538E-2</v>
      </c>
      <c r="K41" s="73">
        <f t="shared" si="2"/>
        <v>-1556</v>
      </c>
      <c r="L41" s="77">
        <f t="shared" si="4"/>
        <v>-9.2826249067859811E-3</v>
      </c>
      <c r="M41" s="74">
        <f t="shared" si="3"/>
        <v>272</v>
      </c>
    </row>
    <row r="42" spans="1:13">
      <c r="A42" s="78">
        <v>43</v>
      </c>
      <c r="B42" s="75" t="s">
        <v>40</v>
      </c>
      <c r="C42" s="73">
        <v>34213</v>
      </c>
      <c r="D42" s="73">
        <v>33956</v>
      </c>
      <c r="E42" s="73">
        <v>34559</v>
      </c>
      <c r="F42" s="73"/>
      <c r="G42" s="73"/>
      <c r="H42" s="73"/>
      <c r="I42" s="76">
        <f t="shared" si="0"/>
        <v>7.8015900714669805E-3</v>
      </c>
      <c r="J42" s="76">
        <f t="shared" si="1"/>
        <v>1.0113114897845847E-2</v>
      </c>
      <c r="K42" s="73">
        <f t="shared" si="2"/>
        <v>346</v>
      </c>
      <c r="L42" s="77">
        <f t="shared" si="4"/>
        <v>2.0641312453392991E-3</v>
      </c>
      <c r="M42" s="74">
        <f t="shared" si="3"/>
        <v>603</v>
      </c>
    </row>
    <row r="43" spans="1:13">
      <c r="A43" s="78">
        <v>45</v>
      </c>
      <c r="B43" s="75" t="s">
        <v>41</v>
      </c>
      <c r="C43" s="73">
        <v>36511</v>
      </c>
      <c r="D43" s="73">
        <v>39842</v>
      </c>
      <c r="E43" s="73">
        <v>40592</v>
      </c>
      <c r="F43" s="73"/>
      <c r="G43" s="73"/>
      <c r="H43" s="73"/>
      <c r="I43" s="76">
        <f t="shared" si="0"/>
        <v>9.1635216349138481E-3</v>
      </c>
      <c r="J43" s="76">
        <f t="shared" si="1"/>
        <v>0.11177453370217195</v>
      </c>
      <c r="K43" s="73">
        <f t="shared" si="2"/>
        <v>4081</v>
      </c>
      <c r="L43" s="77">
        <f t="shared" si="4"/>
        <v>2.4346010439970173E-2</v>
      </c>
      <c r="M43" s="74">
        <f t="shared" si="3"/>
        <v>750</v>
      </c>
    </row>
    <row r="44" spans="1:13">
      <c r="A44" s="78">
        <v>46</v>
      </c>
      <c r="B44" s="75" t="s">
        <v>42</v>
      </c>
      <c r="C44" s="73">
        <v>208257</v>
      </c>
      <c r="D44" s="73">
        <v>214369</v>
      </c>
      <c r="E44" s="73">
        <v>217906</v>
      </c>
      <c r="F44" s="73"/>
      <c r="G44" s="73"/>
      <c r="H44" s="73"/>
      <c r="I44" s="76">
        <f t="shared" si="0"/>
        <v>4.919162261966735E-2</v>
      </c>
      <c r="J44" s="76">
        <f t="shared" si="1"/>
        <v>4.633217610932646E-2</v>
      </c>
      <c r="K44" s="73">
        <f t="shared" si="2"/>
        <v>9649</v>
      </c>
      <c r="L44" s="77">
        <f t="shared" si="4"/>
        <v>5.7563012677106638E-2</v>
      </c>
      <c r="M44" s="74">
        <f t="shared" si="3"/>
        <v>3537</v>
      </c>
    </row>
    <row r="45" spans="1:13">
      <c r="A45" s="78">
        <v>47</v>
      </c>
      <c r="B45" s="75" t="s">
        <v>43</v>
      </c>
      <c r="C45" s="73">
        <v>537061</v>
      </c>
      <c r="D45" s="73">
        <v>547001</v>
      </c>
      <c r="E45" s="73">
        <v>549770</v>
      </c>
      <c r="F45" s="73"/>
      <c r="G45" s="73"/>
      <c r="H45" s="73"/>
      <c r="I45" s="76">
        <f t="shared" si="0"/>
        <v>0.12410892021153395</v>
      </c>
      <c r="J45" s="76">
        <f t="shared" si="1"/>
        <v>2.3663978579714407E-2</v>
      </c>
      <c r="K45" s="73">
        <f t="shared" si="2"/>
        <v>12709</v>
      </c>
      <c r="L45" s="77">
        <f t="shared" si="4"/>
        <v>7.5818046234153613E-2</v>
      </c>
      <c r="M45" s="74">
        <f t="shared" si="3"/>
        <v>2769</v>
      </c>
    </row>
    <row r="46" spans="1:13">
      <c r="A46" s="78">
        <v>49</v>
      </c>
      <c r="B46" s="75" t="s">
        <v>44</v>
      </c>
      <c r="C46" s="73">
        <v>44894</v>
      </c>
      <c r="D46" s="73">
        <v>47742</v>
      </c>
      <c r="E46" s="73">
        <v>48334</v>
      </c>
      <c r="F46" s="73"/>
      <c r="G46" s="73"/>
      <c r="H46" s="73"/>
      <c r="I46" s="76">
        <f t="shared" si="0"/>
        <v>1.0911254796559074E-2</v>
      </c>
      <c r="J46" s="76">
        <f t="shared" si="1"/>
        <v>7.6624938744598386E-2</v>
      </c>
      <c r="K46" s="73">
        <f t="shared" si="2"/>
        <v>3440</v>
      </c>
      <c r="L46" s="77">
        <f t="shared" si="4"/>
        <v>2.0521998508575688E-2</v>
      </c>
      <c r="M46" s="74">
        <f t="shared" si="3"/>
        <v>592</v>
      </c>
    </row>
    <row r="47" spans="1:13">
      <c r="A47" s="78">
        <v>50</v>
      </c>
      <c r="B47" s="75" t="s">
        <v>45</v>
      </c>
      <c r="C47" s="73">
        <v>1652</v>
      </c>
      <c r="D47" s="73">
        <v>1691</v>
      </c>
      <c r="E47" s="73">
        <v>1732</v>
      </c>
      <c r="F47" s="73"/>
      <c r="G47" s="73"/>
      <c r="H47" s="73"/>
      <c r="I47" s="76">
        <f t="shared" si="0"/>
        <v>3.9099377886457393E-4</v>
      </c>
      <c r="J47" s="76">
        <f t="shared" si="1"/>
        <v>4.8426150121065374E-2</v>
      </c>
      <c r="K47" s="73">
        <f t="shared" si="2"/>
        <v>80</v>
      </c>
      <c r="L47" s="77">
        <f t="shared" si="4"/>
        <v>4.7725577926920206E-4</v>
      </c>
      <c r="M47" s="74">
        <f t="shared" si="3"/>
        <v>41</v>
      </c>
    </row>
    <row r="48" spans="1:13">
      <c r="A48" s="78">
        <v>51</v>
      </c>
      <c r="B48" s="75" t="s">
        <v>46</v>
      </c>
      <c r="C48" s="73">
        <v>13407</v>
      </c>
      <c r="D48" s="73">
        <v>12854</v>
      </c>
      <c r="E48" s="73">
        <v>12820</v>
      </c>
      <c r="F48" s="73"/>
      <c r="G48" s="73"/>
      <c r="H48" s="73"/>
      <c r="I48" s="76">
        <f t="shared" si="0"/>
        <v>2.8940763539514074E-3</v>
      </c>
      <c r="J48" s="76">
        <f t="shared" si="1"/>
        <v>-4.378309838144253E-2</v>
      </c>
      <c r="K48" s="73">
        <f t="shared" si="2"/>
        <v>-587</v>
      </c>
      <c r="L48" s="77">
        <f t="shared" si="4"/>
        <v>-3.5018642803877702E-3</v>
      </c>
      <c r="M48" s="74">
        <f t="shared" si="3"/>
        <v>-34</v>
      </c>
    </row>
    <row r="49" spans="1:13">
      <c r="A49" s="78">
        <v>52</v>
      </c>
      <c r="B49" s="75" t="s">
        <v>47</v>
      </c>
      <c r="C49" s="73">
        <v>50023</v>
      </c>
      <c r="D49" s="73">
        <v>51984</v>
      </c>
      <c r="E49" s="73">
        <v>53353</v>
      </c>
      <c r="F49" s="73"/>
      <c r="G49" s="73"/>
      <c r="H49" s="73"/>
      <c r="I49" s="76">
        <f t="shared" si="0"/>
        <v>1.2044278916721485E-2</v>
      </c>
      <c r="J49" s="76">
        <f t="shared" si="1"/>
        <v>6.6569378086080405E-2</v>
      </c>
      <c r="K49" s="73">
        <f t="shared" si="2"/>
        <v>3330</v>
      </c>
      <c r="L49" s="77">
        <f t="shared" si="4"/>
        <v>1.9865771812080536E-2</v>
      </c>
      <c r="M49" s="74">
        <f t="shared" si="3"/>
        <v>1369</v>
      </c>
    </row>
    <row r="50" spans="1:13">
      <c r="A50" s="78">
        <v>53</v>
      </c>
      <c r="B50" s="75" t="s">
        <v>48</v>
      </c>
      <c r="C50" s="73">
        <v>11333</v>
      </c>
      <c r="D50" s="73">
        <v>12797</v>
      </c>
      <c r="E50" s="73">
        <v>13222</v>
      </c>
      <c r="F50" s="73"/>
      <c r="G50" s="73"/>
      <c r="H50" s="73"/>
      <c r="I50" s="76">
        <f t="shared" si="0"/>
        <v>2.9848266421174346E-3</v>
      </c>
      <c r="J50" s="76">
        <f t="shared" si="1"/>
        <v>0.16668137298155827</v>
      </c>
      <c r="K50" s="73">
        <f t="shared" si="2"/>
        <v>1889</v>
      </c>
      <c r="L50" s="77">
        <f t="shared" si="4"/>
        <v>1.1269202087994035E-2</v>
      </c>
      <c r="M50" s="74">
        <f t="shared" si="3"/>
        <v>425</v>
      </c>
    </row>
    <row r="51" spans="1:13">
      <c r="A51" s="78">
        <v>55</v>
      </c>
      <c r="B51" s="75" t="s">
        <v>49</v>
      </c>
      <c r="C51" s="73">
        <v>145134</v>
      </c>
      <c r="D51" s="73">
        <v>102381</v>
      </c>
      <c r="E51" s="73">
        <v>113333</v>
      </c>
      <c r="F51" s="73"/>
      <c r="G51" s="73"/>
      <c r="H51" s="73"/>
      <c r="I51" s="76">
        <f t="shared" si="0"/>
        <v>2.5584583106269491E-2</v>
      </c>
      <c r="J51" s="76">
        <f t="shared" si="1"/>
        <v>-0.21911474912839168</v>
      </c>
      <c r="K51" s="73">
        <f t="shared" si="2"/>
        <v>-31801</v>
      </c>
      <c r="L51" s="77">
        <f t="shared" si="4"/>
        <v>-0.18971513795674869</v>
      </c>
      <c r="M51" s="74">
        <f t="shared" si="3"/>
        <v>10952</v>
      </c>
    </row>
    <row r="52" spans="1:13">
      <c r="A52" s="78">
        <v>56</v>
      </c>
      <c r="B52" s="75" t="s">
        <v>50</v>
      </c>
      <c r="C52" s="73">
        <v>205102</v>
      </c>
      <c r="D52" s="73">
        <v>208765</v>
      </c>
      <c r="E52" s="73">
        <v>213563</v>
      </c>
      <c r="F52" s="73"/>
      <c r="G52" s="73"/>
      <c r="H52" s="73"/>
      <c r="I52" s="76">
        <f t="shared" si="0"/>
        <v>4.8211203461694573E-2</v>
      </c>
      <c r="J52" s="76">
        <f t="shared" si="1"/>
        <v>4.1252645025401997E-2</v>
      </c>
      <c r="K52" s="73">
        <f t="shared" si="2"/>
        <v>8461</v>
      </c>
      <c r="L52" s="77">
        <f t="shared" si="4"/>
        <v>5.0475764354958985E-2</v>
      </c>
      <c r="M52" s="74">
        <f t="shared" si="3"/>
        <v>4798</v>
      </c>
    </row>
    <row r="53" spans="1:13">
      <c r="A53" s="78">
        <v>58</v>
      </c>
      <c r="B53" s="75" t="s">
        <v>51</v>
      </c>
      <c r="C53" s="73">
        <v>8732</v>
      </c>
      <c r="D53" s="73">
        <v>8504</v>
      </c>
      <c r="E53" s="73">
        <v>8618</v>
      </c>
      <c r="F53" s="73"/>
      <c r="G53" s="73"/>
      <c r="H53" s="73"/>
      <c r="I53" s="76">
        <f t="shared" si="0"/>
        <v>1.9454875209323893E-3</v>
      </c>
      <c r="J53" s="76">
        <f t="shared" si="1"/>
        <v>-1.3055428309665598E-2</v>
      </c>
      <c r="K53" s="73">
        <f t="shared" si="2"/>
        <v>-114</v>
      </c>
      <c r="L53" s="77">
        <f t="shared" si="4"/>
        <v>-6.8008948545861302E-4</v>
      </c>
      <c r="M53" s="74">
        <f t="shared" si="3"/>
        <v>114</v>
      </c>
    </row>
    <row r="54" spans="1:13">
      <c r="A54" s="78">
        <v>59</v>
      </c>
      <c r="B54" s="75" t="s">
        <v>52</v>
      </c>
      <c r="C54" s="73">
        <v>6337</v>
      </c>
      <c r="D54" s="73">
        <v>6581</v>
      </c>
      <c r="E54" s="73">
        <v>6692</v>
      </c>
      <c r="F54" s="73"/>
      <c r="G54" s="73"/>
      <c r="H54" s="73"/>
      <c r="I54" s="76">
        <f t="shared" si="0"/>
        <v>1.5106988268832153E-3</v>
      </c>
      <c r="J54" s="76">
        <f t="shared" si="1"/>
        <v>5.6020198832255008E-2</v>
      </c>
      <c r="K54" s="73">
        <f t="shared" si="2"/>
        <v>355</v>
      </c>
      <c r="L54" s="77">
        <f t="shared" si="4"/>
        <v>2.1178225205070842E-3</v>
      </c>
      <c r="M54" s="74">
        <f t="shared" si="3"/>
        <v>111</v>
      </c>
    </row>
    <row r="55" spans="1:13">
      <c r="A55" s="78">
        <v>60</v>
      </c>
      <c r="B55" s="75" t="s">
        <v>53</v>
      </c>
      <c r="C55" s="73">
        <v>2937</v>
      </c>
      <c r="D55" s="73">
        <v>2943</v>
      </c>
      <c r="E55" s="73">
        <v>2953</v>
      </c>
      <c r="F55" s="73"/>
      <c r="G55" s="73"/>
      <c r="H55" s="73"/>
      <c r="I55" s="76">
        <f t="shared" si="0"/>
        <v>6.6663084814496927E-4</v>
      </c>
      <c r="J55" s="76">
        <f t="shared" si="1"/>
        <v>5.4477357848144361E-3</v>
      </c>
      <c r="K55" s="73">
        <f t="shared" si="2"/>
        <v>16</v>
      </c>
      <c r="L55" s="77">
        <f t="shared" si="4"/>
        <v>9.5451155853840418E-5</v>
      </c>
      <c r="M55" s="74">
        <f t="shared" si="3"/>
        <v>10</v>
      </c>
    </row>
    <row r="56" spans="1:13">
      <c r="A56" s="78">
        <v>61</v>
      </c>
      <c r="B56" s="75" t="s">
        <v>54</v>
      </c>
      <c r="C56" s="73">
        <v>8653</v>
      </c>
      <c r="D56" s="73">
        <v>8541</v>
      </c>
      <c r="E56" s="73">
        <v>8656</v>
      </c>
      <c r="F56" s="73"/>
      <c r="G56" s="73"/>
      <c r="H56" s="73"/>
      <c r="I56" s="76">
        <f t="shared" si="0"/>
        <v>1.9540659063809192E-3</v>
      </c>
      <c r="J56" s="76">
        <f t="shared" si="1"/>
        <v>3.4670056627759157E-4</v>
      </c>
      <c r="K56" s="73">
        <f t="shared" si="2"/>
        <v>3</v>
      </c>
      <c r="L56" s="77">
        <f t="shared" si="4"/>
        <v>1.7897091722595077E-5</v>
      </c>
      <c r="M56" s="74">
        <f t="shared" si="3"/>
        <v>115</v>
      </c>
    </row>
    <row r="57" spans="1:13">
      <c r="A57" s="78">
        <v>62</v>
      </c>
      <c r="B57" s="75" t="s">
        <v>55</v>
      </c>
      <c r="C57" s="73">
        <v>30258</v>
      </c>
      <c r="D57" s="73">
        <v>35465</v>
      </c>
      <c r="E57" s="73">
        <v>36330</v>
      </c>
      <c r="F57" s="73"/>
      <c r="G57" s="73"/>
      <c r="H57" s="73"/>
      <c r="I57" s="76">
        <f t="shared" si="0"/>
        <v>8.201387982765573E-3</v>
      </c>
      <c r="J57" s="76">
        <f t="shared" si="1"/>
        <v>0.20067420186396986</v>
      </c>
      <c r="K57" s="73">
        <f t="shared" si="2"/>
        <v>6072</v>
      </c>
      <c r="L57" s="77">
        <f t="shared" si="4"/>
        <v>3.6223713646532436E-2</v>
      </c>
      <c r="M57" s="74">
        <f t="shared" si="3"/>
        <v>865</v>
      </c>
    </row>
    <row r="58" spans="1:13">
      <c r="A58" s="78">
        <v>63</v>
      </c>
      <c r="B58" s="75" t="s">
        <v>56</v>
      </c>
      <c r="C58" s="73">
        <v>24120</v>
      </c>
      <c r="D58" s="73">
        <v>24316</v>
      </c>
      <c r="E58" s="73">
        <v>24106</v>
      </c>
      <c r="F58" s="73"/>
      <c r="G58" s="73"/>
      <c r="H58" s="73"/>
      <c r="I58" s="76">
        <f t="shared" si="0"/>
        <v>5.4418568321647921E-3</v>
      </c>
      <c r="J58" s="76">
        <f t="shared" si="1"/>
        <v>-5.804311774461028E-4</v>
      </c>
      <c r="K58" s="73">
        <f t="shared" si="2"/>
        <v>-14</v>
      </c>
      <c r="L58" s="77">
        <f t="shared" si="4"/>
        <v>-8.3519761372110362E-5</v>
      </c>
      <c r="M58" s="74">
        <f t="shared" si="3"/>
        <v>-210</v>
      </c>
    </row>
    <row r="59" spans="1:13">
      <c r="A59" s="78">
        <v>64</v>
      </c>
      <c r="B59" s="75" t="s">
        <v>57</v>
      </c>
      <c r="C59" s="73">
        <v>38271</v>
      </c>
      <c r="D59" s="73">
        <v>37569</v>
      </c>
      <c r="E59" s="73">
        <v>37603</v>
      </c>
      <c r="F59" s="73"/>
      <c r="G59" s="73"/>
      <c r="H59" s="73"/>
      <c r="I59" s="76">
        <f t="shared" si="0"/>
        <v>8.4887638952913236E-3</v>
      </c>
      <c r="J59" s="76">
        <f t="shared" si="1"/>
        <v>-1.7454469441613756E-2</v>
      </c>
      <c r="K59" s="73">
        <f t="shared" si="2"/>
        <v>-668</v>
      </c>
      <c r="L59" s="77">
        <f t="shared" si="4"/>
        <v>-3.9850857568978371E-3</v>
      </c>
      <c r="M59" s="74">
        <f t="shared" si="3"/>
        <v>34</v>
      </c>
    </row>
    <row r="60" spans="1:13">
      <c r="A60" s="78">
        <v>65</v>
      </c>
      <c r="B60" s="75" t="s">
        <v>58</v>
      </c>
      <c r="C60" s="73">
        <v>12497</v>
      </c>
      <c r="D60" s="73">
        <v>12299</v>
      </c>
      <c r="E60" s="73">
        <v>12706</v>
      </c>
      <c r="F60" s="73"/>
      <c r="G60" s="73"/>
      <c r="H60" s="73"/>
      <c r="I60" s="76">
        <f t="shared" si="0"/>
        <v>2.8683411976058179E-3</v>
      </c>
      <c r="J60" s="76">
        <f t="shared" si="1"/>
        <v>1.6724013763303194E-2</v>
      </c>
      <c r="K60" s="73">
        <f t="shared" si="2"/>
        <v>209</v>
      </c>
      <c r="L60" s="77">
        <f t="shared" si="4"/>
        <v>1.2468307233407905E-3</v>
      </c>
      <c r="M60" s="74">
        <f t="shared" si="3"/>
        <v>407</v>
      </c>
    </row>
    <row r="61" spans="1:13">
      <c r="A61" s="78">
        <v>66</v>
      </c>
      <c r="B61" s="75" t="s">
        <v>59</v>
      </c>
      <c r="C61" s="73">
        <v>25274</v>
      </c>
      <c r="D61" s="73">
        <v>25970</v>
      </c>
      <c r="E61" s="73">
        <v>26337</v>
      </c>
      <c r="F61" s="73"/>
      <c r="G61" s="73"/>
      <c r="H61" s="73"/>
      <c r="I61" s="76">
        <f t="shared" si="0"/>
        <v>5.9454983567876927E-3</v>
      </c>
      <c r="J61" s="76">
        <f t="shared" si="1"/>
        <v>4.2059032998338214E-2</v>
      </c>
      <c r="K61" s="73">
        <f t="shared" si="2"/>
        <v>1063</v>
      </c>
      <c r="L61" s="77">
        <f t="shared" si="4"/>
        <v>6.3415361670395229E-3</v>
      </c>
      <c r="M61" s="74">
        <f t="shared" si="3"/>
        <v>367</v>
      </c>
    </row>
    <row r="62" spans="1:13">
      <c r="A62" s="78">
        <v>68</v>
      </c>
      <c r="B62" s="75" t="s">
        <v>60</v>
      </c>
      <c r="C62" s="73">
        <v>35161</v>
      </c>
      <c r="D62" s="73">
        <v>38919</v>
      </c>
      <c r="E62" s="73">
        <v>40178</v>
      </c>
      <c r="F62" s="73"/>
      <c r="G62" s="73"/>
      <c r="H62" s="73"/>
      <c r="I62" s="76">
        <f t="shared" si="0"/>
        <v>9.0700623829219704E-3</v>
      </c>
      <c r="J62" s="76">
        <f t="shared" si="1"/>
        <v>0.14268649924632404</v>
      </c>
      <c r="K62" s="73">
        <f t="shared" si="2"/>
        <v>5017</v>
      </c>
      <c r="L62" s="77">
        <f t="shared" si="4"/>
        <v>2.9929903057419837E-2</v>
      </c>
      <c r="M62" s="74">
        <f t="shared" si="3"/>
        <v>1259</v>
      </c>
    </row>
    <row r="63" spans="1:13">
      <c r="A63" s="78">
        <v>69</v>
      </c>
      <c r="B63" s="75" t="s">
        <v>61</v>
      </c>
      <c r="C63" s="73">
        <v>85580</v>
      </c>
      <c r="D63" s="73">
        <v>88047</v>
      </c>
      <c r="E63" s="73">
        <v>88844</v>
      </c>
      <c r="F63" s="73"/>
      <c r="G63" s="73"/>
      <c r="H63" s="73"/>
      <c r="I63" s="76">
        <f t="shared" si="0"/>
        <v>2.0056265178662935E-2</v>
      </c>
      <c r="J63" s="76">
        <f t="shared" si="1"/>
        <v>3.8139752278569757E-2</v>
      </c>
      <c r="K63" s="73">
        <f t="shared" si="2"/>
        <v>3264</v>
      </c>
      <c r="L63" s="77">
        <f t="shared" si="4"/>
        <v>1.9472035794183447E-2</v>
      </c>
      <c r="M63" s="74">
        <f t="shared" si="3"/>
        <v>797</v>
      </c>
    </row>
    <row r="64" spans="1:13">
      <c r="A64" s="78">
        <v>70</v>
      </c>
      <c r="B64" s="75" t="s">
        <v>62</v>
      </c>
      <c r="C64" s="73">
        <v>100055</v>
      </c>
      <c r="D64" s="73">
        <v>92072</v>
      </c>
      <c r="E64" s="73">
        <v>89531</v>
      </c>
      <c r="F64" s="73"/>
      <c r="G64" s="73"/>
      <c r="H64" s="73"/>
      <c r="I64" s="76">
        <f t="shared" si="0"/>
        <v>2.0211353357692939E-2</v>
      </c>
      <c r="J64" s="76">
        <f t="shared" si="1"/>
        <v>-0.10518214981760032</v>
      </c>
      <c r="K64" s="73">
        <f t="shared" si="2"/>
        <v>-10524</v>
      </c>
      <c r="L64" s="77">
        <f t="shared" si="4"/>
        <v>-6.2782997762863529E-2</v>
      </c>
      <c r="M64" s="74">
        <f t="shared" si="3"/>
        <v>-2541</v>
      </c>
    </row>
    <row r="65" spans="1:13">
      <c r="A65" s="78">
        <v>71</v>
      </c>
      <c r="B65" s="75" t="s">
        <v>63</v>
      </c>
      <c r="C65" s="73">
        <v>46050</v>
      </c>
      <c r="D65" s="73">
        <v>46360</v>
      </c>
      <c r="E65" s="73">
        <v>46875</v>
      </c>
      <c r="F65" s="73"/>
      <c r="G65" s="73"/>
      <c r="H65" s="73"/>
      <c r="I65" s="76">
        <f t="shared" si="0"/>
        <v>1.0581889944732623E-2</v>
      </c>
      <c r="J65" s="76">
        <f t="shared" si="1"/>
        <v>1.7915309446254073E-2</v>
      </c>
      <c r="K65" s="73">
        <f t="shared" si="2"/>
        <v>825</v>
      </c>
      <c r="L65" s="77">
        <f t="shared" si="4"/>
        <v>4.9217002237136468E-3</v>
      </c>
      <c r="M65" s="74">
        <f t="shared" si="3"/>
        <v>515</v>
      </c>
    </row>
    <row r="66" spans="1:13">
      <c r="A66" s="78">
        <v>72</v>
      </c>
      <c r="B66" s="75" t="s">
        <v>64</v>
      </c>
      <c r="C66" s="73">
        <v>4945</v>
      </c>
      <c r="D66" s="73">
        <v>5048</v>
      </c>
      <c r="E66" s="73">
        <v>5168</v>
      </c>
      <c r="F66" s="73"/>
      <c r="G66" s="73"/>
      <c r="H66" s="73"/>
      <c r="I66" s="76">
        <f t="shared" si="0"/>
        <v>1.1666604210000683E-3</v>
      </c>
      <c r="J66" s="76">
        <f t="shared" si="1"/>
        <v>4.5096056622851363E-2</v>
      </c>
      <c r="K66" s="73">
        <f t="shared" si="2"/>
        <v>223</v>
      </c>
      <c r="L66" s="77">
        <f t="shared" si="4"/>
        <v>1.3303504847129008E-3</v>
      </c>
      <c r="M66" s="74">
        <f t="shared" si="3"/>
        <v>120</v>
      </c>
    </row>
    <row r="67" spans="1:13">
      <c r="A67" s="78">
        <v>73</v>
      </c>
      <c r="B67" s="75" t="s">
        <v>65</v>
      </c>
      <c r="C67" s="73">
        <v>25093</v>
      </c>
      <c r="D67" s="73">
        <v>23872</v>
      </c>
      <c r="E67" s="73">
        <v>23714</v>
      </c>
      <c r="F67" s="73"/>
      <c r="G67" s="73"/>
      <c r="H67" s="73"/>
      <c r="I67" s="76">
        <f t="shared" ref="I67:I92" si="5">E67/$E$92</f>
        <v>5.3533640138536407E-3</v>
      </c>
      <c r="J67" s="76">
        <f t="shared" ref="J67:J92" si="6">(E67-C67)/C67</f>
        <v>-5.4955565297094805E-2</v>
      </c>
      <c r="K67" s="73">
        <f t="shared" ref="K67:K92" si="7">E67-C67</f>
        <v>-1379</v>
      </c>
      <c r="L67" s="77">
        <f t="shared" si="4"/>
        <v>-8.2266964951528705E-3</v>
      </c>
      <c r="M67" s="74">
        <f t="shared" ref="M67:M92" si="8">E67-D67</f>
        <v>-158</v>
      </c>
    </row>
    <row r="68" spans="1:13">
      <c r="A68" s="78">
        <v>74</v>
      </c>
      <c r="B68" s="75" t="s">
        <v>66</v>
      </c>
      <c r="C68" s="73">
        <v>16696</v>
      </c>
      <c r="D68" s="73">
        <v>16922</v>
      </c>
      <c r="E68" s="73">
        <v>17494</v>
      </c>
      <c r="F68" s="73"/>
      <c r="G68" s="73"/>
      <c r="H68" s="73"/>
      <c r="I68" s="76">
        <f t="shared" si="5"/>
        <v>3.9492177641205868E-3</v>
      </c>
      <c r="J68" s="76">
        <f t="shared" si="6"/>
        <v>4.779587925251557E-2</v>
      </c>
      <c r="K68" s="73">
        <f t="shared" si="7"/>
        <v>798</v>
      </c>
      <c r="L68" s="77">
        <f t="shared" ref="L68:L92" si="9">K68/$K$92</f>
        <v>4.7606263982102907E-3</v>
      </c>
      <c r="M68" s="74">
        <f t="shared" si="8"/>
        <v>572</v>
      </c>
    </row>
    <row r="69" spans="1:13">
      <c r="A69" s="78">
        <v>75</v>
      </c>
      <c r="B69" s="75" t="s">
        <v>67</v>
      </c>
      <c r="C69" s="73">
        <v>3336</v>
      </c>
      <c r="D69" s="73">
        <v>3932</v>
      </c>
      <c r="E69" s="73">
        <v>3946</v>
      </c>
      <c r="F69" s="73"/>
      <c r="G69" s="73"/>
      <c r="H69" s="73"/>
      <c r="I69" s="76">
        <f t="shared" si="5"/>
        <v>8.9079760473418518E-4</v>
      </c>
      <c r="J69" s="76">
        <f t="shared" si="6"/>
        <v>0.1828537170263789</v>
      </c>
      <c r="K69" s="73">
        <f t="shared" si="7"/>
        <v>610</v>
      </c>
      <c r="L69" s="77">
        <f t="shared" si="9"/>
        <v>3.6390753169276658E-3</v>
      </c>
      <c r="M69" s="74">
        <f t="shared" si="8"/>
        <v>14</v>
      </c>
    </row>
    <row r="70" spans="1:13">
      <c r="A70" s="78">
        <v>77</v>
      </c>
      <c r="B70" s="75" t="s">
        <v>68</v>
      </c>
      <c r="C70" s="73">
        <v>5854</v>
      </c>
      <c r="D70" s="73">
        <v>6397</v>
      </c>
      <c r="E70" s="73">
        <v>6635</v>
      </c>
      <c r="F70" s="73"/>
      <c r="G70" s="73"/>
      <c r="H70" s="73"/>
      <c r="I70" s="76">
        <f t="shared" si="5"/>
        <v>1.4978312487104203E-3</v>
      </c>
      <c r="J70" s="76">
        <f t="shared" si="6"/>
        <v>0.13341305090536384</v>
      </c>
      <c r="K70" s="73">
        <f t="shared" si="7"/>
        <v>781</v>
      </c>
      <c r="L70" s="77">
        <f t="shared" si="9"/>
        <v>4.6592095451155856E-3</v>
      </c>
      <c r="M70" s="74">
        <f t="shared" si="8"/>
        <v>238</v>
      </c>
    </row>
    <row r="71" spans="1:13">
      <c r="A71" s="78">
        <v>78</v>
      </c>
      <c r="B71" s="75" t="s">
        <v>69</v>
      </c>
      <c r="C71" s="73">
        <v>22616</v>
      </c>
      <c r="D71" s="73">
        <v>24803</v>
      </c>
      <c r="E71" s="73">
        <v>27485</v>
      </c>
      <c r="F71" s="73"/>
      <c r="G71" s="73"/>
      <c r="H71" s="73"/>
      <c r="I71" s="76">
        <f t="shared" si="5"/>
        <v>6.2046558961274907E-3</v>
      </c>
      <c r="J71" s="76">
        <f t="shared" si="6"/>
        <v>0.21529006013441812</v>
      </c>
      <c r="K71" s="73">
        <f t="shared" si="7"/>
        <v>4869</v>
      </c>
      <c r="L71" s="77">
        <f t="shared" si="9"/>
        <v>2.9046979865771812E-2</v>
      </c>
      <c r="M71" s="74">
        <f t="shared" si="8"/>
        <v>2682</v>
      </c>
    </row>
    <row r="72" spans="1:13">
      <c r="A72" s="78">
        <v>79</v>
      </c>
      <c r="B72" s="75" t="s">
        <v>70</v>
      </c>
      <c r="C72" s="73">
        <v>23381</v>
      </c>
      <c r="D72" s="73">
        <v>18441</v>
      </c>
      <c r="E72" s="73">
        <v>18914</v>
      </c>
      <c r="F72" s="73"/>
      <c r="G72" s="73"/>
      <c r="H72" s="73"/>
      <c r="I72" s="76">
        <f t="shared" si="5"/>
        <v>4.2697784835130205E-3</v>
      </c>
      <c r="J72" s="76">
        <f t="shared" si="6"/>
        <v>-0.19105256404773108</v>
      </c>
      <c r="K72" s="73">
        <f t="shared" si="7"/>
        <v>-4467</v>
      </c>
      <c r="L72" s="77">
        <f t="shared" si="9"/>
        <v>-2.6648769574944071E-2</v>
      </c>
      <c r="M72" s="74">
        <f t="shared" si="8"/>
        <v>473</v>
      </c>
    </row>
    <row r="73" spans="1:13">
      <c r="A73" s="78">
        <v>80</v>
      </c>
      <c r="B73" s="75" t="s">
        <v>71</v>
      </c>
      <c r="C73" s="73">
        <v>41336</v>
      </c>
      <c r="D73" s="73">
        <v>36204</v>
      </c>
      <c r="E73" s="73">
        <v>35673</v>
      </c>
      <c r="F73" s="73"/>
      <c r="G73" s="73"/>
      <c r="H73" s="73"/>
      <c r="I73" s="76">
        <f t="shared" si="5"/>
        <v>8.0530722133002001E-3</v>
      </c>
      <c r="J73" s="76">
        <f t="shared" si="6"/>
        <v>-0.13699922585639637</v>
      </c>
      <c r="K73" s="73">
        <f t="shared" si="7"/>
        <v>-5663</v>
      </c>
      <c r="L73" s="77">
        <f t="shared" si="9"/>
        <v>-3.3783743475018641E-2</v>
      </c>
      <c r="M73" s="74">
        <f t="shared" si="8"/>
        <v>-531</v>
      </c>
    </row>
    <row r="74" spans="1:13">
      <c r="A74" s="78">
        <v>81</v>
      </c>
      <c r="B74" s="75" t="s">
        <v>72</v>
      </c>
      <c r="C74" s="73">
        <v>223866</v>
      </c>
      <c r="D74" s="73">
        <v>186495</v>
      </c>
      <c r="E74" s="73">
        <v>198712</v>
      </c>
      <c r="F74" s="73"/>
      <c r="G74" s="73"/>
      <c r="H74" s="73"/>
      <c r="I74" s="76">
        <f t="shared" si="5"/>
        <v>4.485863498021779E-2</v>
      </c>
      <c r="J74" s="76">
        <f t="shared" si="6"/>
        <v>-0.11236185932656143</v>
      </c>
      <c r="K74" s="73">
        <f t="shared" si="7"/>
        <v>-25154</v>
      </c>
      <c r="L74" s="77">
        <f t="shared" si="9"/>
        <v>-0.15006114839671886</v>
      </c>
      <c r="M74" s="74">
        <f t="shared" si="8"/>
        <v>12217</v>
      </c>
    </row>
    <row r="75" spans="1:13">
      <c r="A75" s="78">
        <v>82</v>
      </c>
      <c r="B75" s="75" t="s">
        <v>73</v>
      </c>
      <c r="C75" s="73">
        <v>201904</v>
      </c>
      <c r="D75" s="73">
        <v>195251</v>
      </c>
      <c r="E75" s="73">
        <v>198301</v>
      </c>
      <c r="F75" s="73"/>
      <c r="G75" s="73"/>
      <c r="H75" s="73"/>
      <c r="I75" s="76">
        <f t="shared" si="5"/>
        <v>4.4765852969182375E-2</v>
      </c>
      <c r="J75" s="76">
        <f t="shared" si="6"/>
        <v>-1.7845114509866075E-2</v>
      </c>
      <c r="K75" s="73">
        <f t="shared" si="7"/>
        <v>-3603</v>
      </c>
      <c r="L75" s="77">
        <f t="shared" si="9"/>
        <v>-2.149440715883669E-2</v>
      </c>
      <c r="M75" s="74">
        <f t="shared" si="8"/>
        <v>3050</v>
      </c>
    </row>
    <row r="76" spans="1:13">
      <c r="A76" s="78">
        <v>84</v>
      </c>
      <c r="B76" s="75" t="s">
        <v>74</v>
      </c>
      <c r="C76" s="73">
        <v>42315</v>
      </c>
      <c r="D76" s="73">
        <v>43761</v>
      </c>
      <c r="E76" s="73">
        <v>47154</v>
      </c>
      <c r="F76" s="73"/>
      <c r="G76" s="73"/>
      <c r="H76" s="73"/>
      <c r="I76" s="76">
        <f t="shared" si="5"/>
        <v>1.0644873353683672E-2</v>
      </c>
      <c r="J76" s="76">
        <f t="shared" si="6"/>
        <v>0.11435661113080468</v>
      </c>
      <c r="K76" s="73">
        <f t="shared" si="7"/>
        <v>4839</v>
      </c>
      <c r="L76" s="77">
        <f t="shared" si="9"/>
        <v>2.886800894854586E-2</v>
      </c>
      <c r="M76" s="74">
        <f t="shared" si="8"/>
        <v>3393</v>
      </c>
    </row>
    <row r="77" spans="1:13">
      <c r="A77" s="78">
        <v>85</v>
      </c>
      <c r="B77" s="75" t="s">
        <v>75</v>
      </c>
      <c r="C77" s="73">
        <v>296210</v>
      </c>
      <c r="D77" s="73">
        <v>303931</v>
      </c>
      <c r="E77" s="73">
        <v>304554</v>
      </c>
      <c r="F77" s="73"/>
      <c r="G77" s="73"/>
      <c r="H77" s="73"/>
      <c r="I77" s="76">
        <f t="shared" si="5"/>
        <v>6.8752147418199447E-2</v>
      </c>
      <c r="J77" s="76">
        <f t="shared" si="6"/>
        <v>2.8169204280746766E-2</v>
      </c>
      <c r="K77" s="73">
        <f t="shared" si="7"/>
        <v>8344</v>
      </c>
      <c r="L77" s="77">
        <f t="shared" si="9"/>
        <v>4.9777777777777775E-2</v>
      </c>
      <c r="M77" s="74">
        <f t="shared" si="8"/>
        <v>623</v>
      </c>
    </row>
    <row r="78" spans="1:13">
      <c r="A78" s="78">
        <v>86</v>
      </c>
      <c r="B78" s="75" t="s">
        <v>76</v>
      </c>
      <c r="C78" s="73">
        <v>339398</v>
      </c>
      <c r="D78" s="73">
        <v>408287</v>
      </c>
      <c r="E78" s="73">
        <v>413931</v>
      </c>
      <c r="F78" s="73"/>
      <c r="G78" s="73"/>
      <c r="H78" s="73"/>
      <c r="I78" s="76">
        <f t="shared" si="5"/>
        <v>9.3443675449879873E-2</v>
      </c>
      <c r="J78" s="76">
        <f t="shared" si="6"/>
        <v>0.21960353331486926</v>
      </c>
      <c r="K78" s="73">
        <f t="shared" si="7"/>
        <v>74533</v>
      </c>
      <c r="L78" s="77">
        <f t="shared" si="9"/>
        <v>0.444641312453393</v>
      </c>
      <c r="M78" s="74">
        <f t="shared" si="8"/>
        <v>5644</v>
      </c>
    </row>
    <row r="79" spans="1:13">
      <c r="A79" s="78">
        <v>87</v>
      </c>
      <c r="B79" s="75" t="s">
        <v>77</v>
      </c>
      <c r="C79" s="74">
        <v>23395</v>
      </c>
      <c r="D79" s="74">
        <v>25048</v>
      </c>
      <c r="E79" s="74">
        <v>25210</v>
      </c>
      <c r="F79" s="74"/>
      <c r="G79" s="74"/>
      <c r="H79" s="74"/>
      <c r="I79" s="76">
        <f t="shared" si="5"/>
        <v>5.6910815041431341E-3</v>
      </c>
      <c r="J79" s="76">
        <f t="shared" si="6"/>
        <v>7.758067963240009E-2</v>
      </c>
      <c r="K79" s="73">
        <f t="shared" si="7"/>
        <v>1815</v>
      </c>
      <c r="L79" s="77">
        <f t="shared" si="9"/>
        <v>1.0827740492170022E-2</v>
      </c>
      <c r="M79" s="74">
        <f t="shared" si="8"/>
        <v>162</v>
      </c>
    </row>
    <row r="80" spans="1:13">
      <c r="A80" s="78">
        <v>88</v>
      </c>
      <c r="B80" s="75" t="s">
        <v>78</v>
      </c>
      <c r="C80" s="74">
        <v>38069</v>
      </c>
      <c r="D80" s="74">
        <v>42388</v>
      </c>
      <c r="E80" s="74">
        <v>43114</v>
      </c>
      <c r="F80" s="74"/>
      <c r="G80" s="74"/>
      <c r="H80" s="74"/>
      <c r="I80" s="76">
        <f t="shared" si="5"/>
        <v>9.7328555323136501E-3</v>
      </c>
      <c r="J80" s="76">
        <f t="shared" si="6"/>
        <v>0.13252252488901731</v>
      </c>
      <c r="K80" s="73">
        <f t="shared" si="7"/>
        <v>5045</v>
      </c>
      <c r="L80" s="77">
        <f t="shared" si="9"/>
        <v>3.0096942580164057E-2</v>
      </c>
      <c r="M80" s="74">
        <f t="shared" si="8"/>
        <v>726</v>
      </c>
    </row>
    <row r="81" spans="1:13">
      <c r="A81" s="78">
        <v>90</v>
      </c>
      <c r="B81" s="75" t="s">
        <v>79</v>
      </c>
      <c r="C81" s="74">
        <v>5301</v>
      </c>
      <c r="D81" s="74">
        <v>4890</v>
      </c>
      <c r="E81" s="74">
        <v>4518</v>
      </c>
      <c r="F81" s="74"/>
      <c r="G81" s="74"/>
      <c r="H81" s="74"/>
      <c r="I81" s="76">
        <f t="shared" si="5"/>
        <v>1.0199248804331092E-3</v>
      </c>
      <c r="J81" s="76">
        <f t="shared" si="6"/>
        <v>-0.14770797962648557</v>
      </c>
      <c r="K81" s="73">
        <f t="shared" si="7"/>
        <v>-783</v>
      </c>
      <c r="L81" s="77">
        <f t="shared" si="9"/>
        <v>-4.6711409395973156E-3</v>
      </c>
      <c r="M81" s="74">
        <f t="shared" si="8"/>
        <v>-372</v>
      </c>
    </row>
    <row r="82" spans="1:13">
      <c r="A82" s="78">
        <v>91</v>
      </c>
      <c r="B82" s="75" t="s">
        <v>80</v>
      </c>
      <c r="C82" s="74">
        <v>2359</v>
      </c>
      <c r="D82" s="74">
        <v>1502</v>
      </c>
      <c r="E82" s="74">
        <v>1556</v>
      </c>
      <c r="F82" s="74"/>
      <c r="G82" s="74"/>
      <c r="H82" s="74"/>
      <c r="I82" s="76">
        <f t="shared" si="5"/>
        <v>3.5126230941875117E-4</v>
      </c>
      <c r="J82" s="76">
        <f t="shared" si="6"/>
        <v>-0.34039847392963118</v>
      </c>
      <c r="K82" s="73">
        <f t="shared" si="7"/>
        <v>-803</v>
      </c>
      <c r="L82" s="77">
        <f t="shared" si="9"/>
        <v>-4.7904548844146157E-3</v>
      </c>
      <c r="M82" s="74">
        <f t="shared" si="8"/>
        <v>54</v>
      </c>
    </row>
    <row r="83" spans="1:13">
      <c r="A83" s="78">
        <v>92</v>
      </c>
      <c r="B83" s="75" t="s">
        <v>81</v>
      </c>
      <c r="C83" s="74">
        <v>1785</v>
      </c>
      <c r="D83" s="74">
        <v>1486</v>
      </c>
      <c r="E83" s="74">
        <v>1493</v>
      </c>
      <c r="F83" s="74"/>
      <c r="G83" s="74"/>
      <c r="H83" s="74"/>
      <c r="I83" s="76">
        <f t="shared" si="5"/>
        <v>3.3704024933303055E-4</v>
      </c>
      <c r="J83" s="76">
        <f t="shared" si="6"/>
        <v>-0.16358543417366947</v>
      </c>
      <c r="K83" s="73">
        <f t="shared" si="7"/>
        <v>-292</v>
      </c>
      <c r="L83" s="77">
        <f t="shared" si="9"/>
        <v>-1.7419835943325876E-3</v>
      </c>
      <c r="M83" s="74">
        <f t="shared" si="8"/>
        <v>7</v>
      </c>
    </row>
    <row r="84" spans="1:13">
      <c r="A84" s="78">
        <v>93</v>
      </c>
      <c r="B84" s="75" t="s">
        <v>82</v>
      </c>
      <c r="C84" s="74">
        <v>19217</v>
      </c>
      <c r="D84" s="74">
        <v>17382</v>
      </c>
      <c r="E84" s="74">
        <v>17560</v>
      </c>
      <c r="F84" s="74"/>
      <c r="G84" s="74"/>
      <c r="H84" s="74"/>
      <c r="I84" s="76">
        <f t="shared" si="5"/>
        <v>3.9641170651627707E-3</v>
      </c>
      <c r="J84" s="76">
        <f t="shared" si="6"/>
        <v>-8.6225737628141744E-2</v>
      </c>
      <c r="K84" s="73">
        <f t="shared" si="7"/>
        <v>-1657</v>
      </c>
      <c r="L84" s="77">
        <f t="shared" si="9"/>
        <v>-9.8851603281133477E-3</v>
      </c>
      <c r="M84" s="74">
        <f t="shared" si="8"/>
        <v>178</v>
      </c>
    </row>
    <row r="85" spans="1:13">
      <c r="A85" s="78">
        <v>94</v>
      </c>
      <c r="B85" s="75" t="s">
        <v>83</v>
      </c>
      <c r="C85" s="74">
        <v>22187</v>
      </c>
      <c r="D85" s="74">
        <v>20528</v>
      </c>
      <c r="E85" s="74">
        <v>20486</v>
      </c>
      <c r="F85" s="74"/>
      <c r="G85" s="74"/>
      <c r="H85" s="74"/>
      <c r="I85" s="76">
        <f t="shared" si="5"/>
        <v>4.6246527446995736E-3</v>
      </c>
      <c r="J85" s="76">
        <f t="shared" si="6"/>
        <v>-7.6666516428539236E-2</v>
      </c>
      <c r="K85" s="73">
        <f t="shared" si="7"/>
        <v>-1701</v>
      </c>
      <c r="L85" s="77">
        <f t="shared" si="9"/>
        <v>-1.014765100671141E-2</v>
      </c>
      <c r="M85" s="74">
        <f t="shared" si="8"/>
        <v>-42</v>
      </c>
    </row>
    <row r="86" spans="1:13">
      <c r="A86" s="78">
        <v>95</v>
      </c>
      <c r="B86" s="75" t="s">
        <v>84</v>
      </c>
      <c r="C86" s="74">
        <v>12091</v>
      </c>
      <c r="D86" s="74">
        <v>12391</v>
      </c>
      <c r="E86" s="74">
        <v>12503</v>
      </c>
      <c r="F86" s="74"/>
      <c r="G86" s="74"/>
      <c r="H86" s="74"/>
      <c r="I86" s="76">
        <f t="shared" si="5"/>
        <v>2.8225145595518288E-3</v>
      </c>
      <c r="J86" s="76">
        <f t="shared" si="6"/>
        <v>3.4074931767430323E-2</v>
      </c>
      <c r="K86" s="73">
        <f t="shared" si="7"/>
        <v>412</v>
      </c>
      <c r="L86" s="77">
        <f t="shared" si="9"/>
        <v>2.4578672632363909E-3</v>
      </c>
      <c r="M86" s="74">
        <f t="shared" si="8"/>
        <v>112</v>
      </c>
    </row>
    <row r="87" spans="1:13">
      <c r="A87" s="78">
        <v>96</v>
      </c>
      <c r="B87" s="75" t="s">
        <v>85</v>
      </c>
      <c r="C87" s="74">
        <v>55971</v>
      </c>
      <c r="D87" s="74">
        <v>56535</v>
      </c>
      <c r="E87" s="74">
        <v>58080</v>
      </c>
      <c r="F87" s="74"/>
      <c r="G87" s="74"/>
      <c r="H87" s="74"/>
      <c r="I87" s="76">
        <f t="shared" si="5"/>
        <v>1.3111384917121509E-2</v>
      </c>
      <c r="J87" s="76">
        <f t="shared" si="6"/>
        <v>3.7680227260545637E-2</v>
      </c>
      <c r="K87" s="73">
        <f t="shared" si="7"/>
        <v>2109</v>
      </c>
      <c r="L87" s="77">
        <f t="shared" si="9"/>
        <v>1.258165548098434E-2</v>
      </c>
      <c r="M87" s="74">
        <f t="shared" si="8"/>
        <v>1545</v>
      </c>
    </row>
    <row r="88" spans="1:13">
      <c r="A88" s="78">
        <v>97</v>
      </c>
      <c r="B88" s="75" t="s">
        <v>86</v>
      </c>
      <c r="C88" s="74">
        <v>10237</v>
      </c>
      <c r="D88" s="74">
        <v>4715</v>
      </c>
      <c r="E88" s="74">
        <v>4646</v>
      </c>
      <c r="F88" s="74"/>
      <c r="G88" s="74"/>
      <c r="H88" s="74"/>
      <c r="I88" s="76">
        <f t="shared" si="5"/>
        <v>1.0488204945755257E-3</v>
      </c>
      <c r="J88" s="76">
        <f t="shared" si="6"/>
        <v>-0.54615610042004492</v>
      </c>
      <c r="K88" s="73">
        <f t="shared" si="7"/>
        <v>-5591</v>
      </c>
      <c r="L88" s="77">
        <f t="shared" si="9"/>
        <v>-3.335421327367636E-2</v>
      </c>
      <c r="M88" s="74">
        <f t="shared" si="8"/>
        <v>-69</v>
      </c>
    </row>
    <row r="89" spans="1:13">
      <c r="A89" s="78">
        <v>98</v>
      </c>
      <c r="B89" s="75" t="s">
        <v>87</v>
      </c>
      <c r="C89" s="74">
        <v>270</v>
      </c>
      <c r="D89" s="74">
        <v>159</v>
      </c>
      <c r="E89" s="74">
        <v>157</v>
      </c>
      <c r="F89" s="74"/>
      <c r="G89" s="74"/>
      <c r="H89" s="74"/>
      <c r="I89" s="76">
        <f t="shared" si="5"/>
        <v>3.5442276721557802E-5</v>
      </c>
      <c r="J89" s="76">
        <f t="shared" si="6"/>
        <v>-0.41851851851851851</v>
      </c>
      <c r="K89" s="73">
        <f t="shared" si="7"/>
        <v>-113</v>
      </c>
      <c r="L89" s="77">
        <f t="shared" si="9"/>
        <v>-6.741237882177479E-4</v>
      </c>
      <c r="M89" s="74">
        <f t="shared" si="8"/>
        <v>-2</v>
      </c>
    </row>
    <row r="90" spans="1:13">
      <c r="A90" s="78">
        <v>99</v>
      </c>
      <c r="B90" s="75" t="s">
        <v>88</v>
      </c>
      <c r="C90" s="74">
        <v>1972</v>
      </c>
      <c r="D90" s="74">
        <v>1930</v>
      </c>
      <c r="E90" s="74">
        <v>1912</v>
      </c>
      <c r="F90" s="74"/>
      <c r="G90" s="74"/>
      <c r="H90" s="74"/>
      <c r="I90" s="76">
        <f t="shared" si="5"/>
        <v>4.316282362523472E-4</v>
      </c>
      <c r="J90" s="76">
        <f t="shared" si="6"/>
        <v>-3.0425963488843813E-2</v>
      </c>
      <c r="K90" s="73">
        <f t="shared" si="7"/>
        <v>-60</v>
      </c>
      <c r="L90" s="77">
        <f t="shared" si="9"/>
        <v>-3.5794183445190159E-4</v>
      </c>
      <c r="M90" s="74">
        <f t="shared" si="8"/>
        <v>-18</v>
      </c>
    </row>
    <row r="91" spans="1:13">
      <c r="A91" s="78"/>
      <c r="B91" s="75" t="s">
        <v>277</v>
      </c>
      <c r="C91" s="74">
        <v>45443</v>
      </c>
      <c r="D91" s="74">
        <v>53829</v>
      </c>
      <c r="E91" s="74">
        <v>56876</v>
      </c>
      <c r="F91" s="74"/>
      <c r="G91" s="74"/>
      <c r="H91" s="74"/>
      <c r="I91" s="76">
        <f>E91/$E$92</f>
        <v>1.2839585546594404E-2</v>
      </c>
      <c r="J91" s="76">
        <f>(E91-C91)/C91</f>
        <v>0.25158990383557422</v>
      </c>
      <c r="K91" s="73">
        <f>E91-C91</f>
        <v>11433</v>
      </c>
      <c r="L91" s="77">
        <f>K91/$K$92</f>
        <v>6.8205816554809839E-2</v>
      </c>
      <c r="M91" s="74">
        <f>E91-D91</f>
        <v>3047</v>
      </c>
    </row>
    <row r="92" spans="1:13" s="85" customFormat="1">
      <c r="A92" s="155" t="s">
        <v>89</v>
      </c>
      <c r="B92" s="155"/>
      <c r="C92" s="40">
        <v>4262113</v>
      </c>
      <c r="D92" s="40">
        <v>4344351</v>
      </c>
      <c r="E92" s="40">
        <v>4429738</v>
      </c>
      <c r="F92" s="40"/>
      <c r="G92" s="40"/>
      <c r="H92" s="40"/>
      <c r="I92" s="76">
        <f t="shared" si="5"/>
        <v>1</v>
      </c>
      <c r="J92" s="76">
        <f t="shared" si="6"/>
        <v>3.9329083954367232E-2</v>
      </c>
      <c r="K92" s="73">
        <f t="shared" si="7"/>
        <v>167625</v>
      </c>
      <c r="L92" s="77">
        <f t="shared" si="9"/>
        <v>1</v>
      </c>
      <c r="M92" s="73">
        <f t="shared" si="8"/>
        <v>85387</v>
      </c>
    </row>
    <row r="93" spans="1:13" s="4" customFormat="1">
      <c r="C93" s="115"/>
      <c r="D93" s="114"/>
      <c r="E93" s="116"/>
      <c r="F93" s="138"/>
      <c r="G93" s="138"/>
      <c r="H93" s="138"/>
      <c r="K93" s="12"/>
      <c r="L93" s="12"/>
    </row>
    <row r="94" spans="1:13">
      <c r="C94" s="115"/>
      <c r="D94" s="114"/>
      <c r="E94" s="116"/>
      <c r="F94" s="116"/>
      <c r="G94" s="116"/>
      <c r="H94" s="116"/>
      <c r="I94" s="8"/>
    </row>
    <row r="95" spans="1:13">
      <c r="E95" s="116"/>
      <c r="F95" s="116"/>
      <c r="H95" s="116"/>
    </row>
    <row r="97" spans="5:8">
      <c r="E97" s="116"/>
      <c r="G97" s="133"/>
      <c r="H97" s="133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30"/>
  <sheetViews>
    <sheetView zoomScale="60" zoomScaleNormal="60" workbookViewId="0">
      <pane ySplit="2" topLeftCell="A3" activePane="bottomLeft" state="frozen"/>
      <selection pane="bottomLeft" activeCell="U9" sqref="U9"/>
    </sheetView>
  </sheetViews>
  <sheetFormatPr defaultColWidth="8.88671875" defaultRowHeight="14.4"/>
  <cols>
    <col min="1" max="1" width="13.6640625" style="3" bestFit="1" customWidth="1"/>
    <col min="2" max="2" width="34.44140625" style="3" bestFit="1" customWidth="1"/>
    <col min="3" max="5" width="12" style="3" bestFit="1" customWidth="1"/>
    <col min="6" max="8" width="12" style="3" customWidth="1"/>
    <col min="9" max="9" width="22.5546875" style="3" customWidth="1"/>
    <col min="10" max="10" width="28.44140625" style="3" customWidth="1"/>
    <col min="11" max="11" width="26.6640625" style="3" customWidth="1"/>
    <col min="12" max="12" width="20.33203125" style="3" customWidth="1"/>
    <col min="13" max="13" width="29" style="3" customWidth="1"/>
    <col min="14" max="16384" width="8.88671875" style="3"/>
  </cols>
  <sheetData>
    <row r="1" spans="1:13" ht="15" thickBot="1">
      <c r="C1" s="156" t="s">
        <v>274</v>
      </c>
      <c r="D1" s="156"/>
      <c r="E1" s="157"/>
      <c r="F1" s="158" t="s">
        <v>273</v>
      </c>
      <c r="G1" s="156"/>
      <c r="H1" s="157"/>
    </row>
    <row r="2" spans="1:13" ht="43.2">
      <c r="A2" s="71" t="s">
        <v>1</v>
      </c>
      <c r="B2" s="70" t="s">
        <v>90</v>
      </c>
      <c r="C2" s="69">
        <v>43678</v>
      </c>
      <c r="D2" s="69">
        <v>44013</v>
      </c>
      <c r="E2" s="69">
        <v>44044</v>
      </c>
      <c r="F2" s="69">
        <v>43678</v>
      </c>
      <c r="G2" s="69">
        <v>44013</v>
      </c>
      <c r="H2" s="69">
        <v>44044</v>
      </c>
      <c r="I2" s="68" t="s">
        <v>316</v>
      </c>
      <c r="J2" s="68" t="s">
        <v>301</v>
      </c>
      <c r="K2" s="68" t="s">
        <v>302</v>
      </c>
      <c r="L2" s="68" t="s">
        <v>303</v>
      </c>
      <c r="M2" s="72" t="s">
        <v>317</v>
      </c>
    </row>
    <row r="3" spans="1:13">
      <c r="A3" s="78">
        <v>10</v>
      </c>
      <c r="B3" s="75" t="s">
        <v>9</v>
      </c>
      <c r="C3" s="73">
        <v>151492</v>
      </c>
      <c r="D3" s="73">
        <v>157274</v>
      </c>
      <c r="E3" s="73">
        <v>162841</v>
      </c>
      <c r="F3" s="73"/>
      <c r="G3" s="73"/>
      <c r="H3" s="73"/>
      <c r="I3" s="76">
        <f t="shared" ref="I3:I27" si="0">E3/$E$27</f>
        <v>0.16131543988500749</v>
      </c>
      <c r="J3" s="76">
        <f t="shared" ref="J3:J27" si="1">(E3-C3)/C3</f>
        <v>7.491484698861986E-2</v>
      </c>
      <c r="K3" s="73">
        <f t="shared" ref="K3:K27" si="2">E3-C3</f>
        <v>11349</v>
      </c>
      <c r="L3" s="77">
        <f t="shared" ref="L3:L27" si="3">K3/$K$27</f>
        <v>0.14054315116840657</v>
      </c>
      <c r="M3" s="74">
        <f t="shared" ref="M3:M27" si="4">E3-D3</f>
        <v>5567</v>
      </c>
    </row>
    <row r="4" spans="1:13">
      <c r="A4" s="78">
        <v>11</v>
      </c>
      <c r="B4" s="75" t="s">
        <v>10</v>
      </c>
      <c r="C4" s="73">
        <v>2870</v>
      </c>
      <c r="D4" s="73">
        <v>3046</v>
      </c>
      <c r="E4" s="73">
        <v>3093</v>
      </c>
      <c r="F4" s="73"/>
      <c r="G4" s="73"/>
      <c r="H4" s="73"/>
      <c r="I4" s="76">
        <f t="shared" si="0"/>
        <v>3.0640235294816915E-3</v>
      </c>
      <c r="J4" s="76">
        <f t="shared" si="1"/>
        <v>7.7700348432055755E-2</v>
      </c>
      <c r="K4" s="73">
        <f t="shared" si="2"/>
        <v>223</v>
      </c>
      <c r="L4" s="77">
        <f t="shared" si="3"/>
        <v>2.7615757080407671E-3</v>
      </c>
      <c r="M4" s="74">
        <f t="shared" si="4"/>
        <v>47</v>
      </c>
    </row>
    <row r="5" spans="1:13">
      <c r="A5" s="78">
        <v>12</v>
      </c>
      <c r="B5" s="75" t="s">
        <v>11</v>
      </c>
      <c r="C5" s="73">
        <v>872</v>
      </c>
      <c r="D5" s="73">
        <v>1863</v>
      </c>
      <c r="E5" s="73">
        <v>1359</v>
      </c>
      <c r="F5" s="73"/>
      <c r="G5" s="73"/>
      <c r="H5" s="73"/>
      <c r="I5" s="76">
        <f t="shared" si="0"/>
        <v>1.3462683403057288E-3</v>
      </c>
      <c r="J5" s="76">
        <f t="shared" si="1"/>
        <v>0.5584862385321101</v>
      </c>
      <c r="K5" s="73">
        <f t="shared" si="2"/>
        <v>487</v>
      </c>
      <c r="L5" s="77">
        <f t="shared" si="3"/>
        <v>6.0308850664388056E-3</v>
      </c>
      <c r="M5" s="74">
        <f t="shared" si="4"/>
        <v>-504</v>
      </c>
    </row>
    <row r="6" spans="1:13">
      <c r="A6" s="78">
        <v>13</v>
      </c>
      <c r="B6" s="75" t="s">
        <v>12</v>
      </c>
      <c r="C6" s="73">
        <v>114290</v>
      </c>
      <c r="D6" s="73">
        <v>117741</v>
      </c>
      <c r="E6" s="73">
        <v>119615</v>
      </c>
      <c r="F6" s="73"/>
      <c r="G6" s="73"/>
      <c r="H6" s="73"/>
      <c r="I6" s="76">
        <f t="shared" si="0"/>
        <v>0.11849439847363484</v>
      </c>
      <c r="J6" s="76">
        <f t="shared" si="1"/>
        <v>4.6592002799895005E-2</v>
      </c>
      <c r="K6" s="73">
        <f t="shared" si="2"/>
        <v>5325</v>
      </c>
      <c r="L6" s="77">
        <f t="shared" si="3"/>
        <v>6.5943455808596799E-2</v>
      </c>
      <c r="M6" s="74">
        <f t="shared" si="4"/>
        <v>1874</v>
      </c>
    </row>
    <row r="7" spans="1:13">
      <c r="A7" s="78">
        <v>14</v>
      </c>
      <c r="B7" s="75" t="s">
        <v>13</v>
      </c>
      <c r="C7" s="73">
        <v>281322</v>
      </c>
      <c r="D7" s="73">
        <v>302994</v>
      </c>
      <c r="E7" s="73">
        <v>307585</v>
      </c>
      <c r="F7" s="73"/>
      <c r="G7" s="73"/>
      <c r="H7" s="73"/>
      <c r="I7" s="76">
        <f t="shared" si="0"/>
        <v>0.30470341975933596</v>
      </c>
      <c r="J7" s="76">
        <f t="shared" si="1"/>
        <v>9.3355656507489643E-2</v>
      </c>
      <c r="K7" s="73">
        <f t="shared" si="2"/>
        <v>26263</v>
      </c>
      <c r="L7" s="77">
        <f t="shared" si="3"/>
        <v>0.32523436242275638</v>
      </c>
      <c r="M7" s="74">
        <f t="shared" si="4"/>
        <v>4591</v>
      </c>
    </row>
    <row r="8" spans="1:13">
      <c r="A8" s="78">
        <v>15</v>
      </c>
      <c r="B8" s="75" t="s">
        <v>14</v>
      </c>
      <c r="C8" s="73">
        <v>14562</v>
      </c>
      <c r="D8" s="73">
        <v>15831</v>
      </c>
      <c r="E8" s="73">
        <v>16058</v>
      </c>
      <c r="F8" s="73"/>
      <c r="G8" s="73"/>
      <c r="H8" s="73"/>
      <c r="I8" s="76">
        <f t="shared" si="0"/>
        <v>1.5907562184421922E-2</v>
      </c>
      <c r="J8" s="76">
        <f t="shared" si="1"/>
        <v>0.10273314105205329</v>
      </c>
      <c r="K8" s="73">
        <f t="shared" si="2"/>
        <v>1496</v>
      </c>
      <c r="L8" s="77">
        <f t="shared" si="3"/>
        <v>1.852608636425555E-2</v>
      </c>
      <c r="M8" s="74">
        <f t="shared" si="4"/>
        <v>227</v>
      </c>
    </row>
    <row r="9" spans="1:13">
      <c r="A9" s="78">
        <v>16</v>
      </c>
      <c r="B9" s="75" t="s">
        <v>15</v>
      </c>
      <c r="C9" s="73">
        <v>7891</v>
      </c>
      <c r="D9" s="73">
        <v>8655</v>
      </c>
      <c r="E9" s="73">
        <v>8743</v>
      </c>
      <c r="F9" s="73"/>
      <c r="G9" s="73"/>
      <c r="H9" s="73"/>
      <c r="I9" s="76">
        <f t="shared" si="0"/>
        <v>8.6610920524598876E-3</v>
      </c>
      <c r="J9" s="76">
        <f t="shared" si="1"/>
        <v>0.10797110632365986</v>
      </c>
      <c r="K9" s="73">
        <f t="shared" si="2"/>
        <v>852</v>
      </c>
      <c r="L9" s="77">
        <f t="shared" si="3"/>
        <v>1.0550952929375487E-2</v>
      </c>
      <c r="M9" s="74">
        <f t="shared" si="4"/>
        <v>88</v>
      </c>
    </row>
    <row r="10" spans="1:13">
      <c r="A10" s="78">
        <v>17</v>
      </c>
      <c r="B10" s="75" t="s">
        <v>16</v>
      </c>
      <c r="C10" s="73">
        <v>10867</v>
      </c>
      <c r="D10" s="73">
        <v>12027</v>
      </c>
      <c r="E10" s="73">
        <v>12317</v>
      </c>
      <c r="F10" s="73"/>
      <c r="G10" s="73"/>
      <c r="H10" s="73"/>
      <c r="I10" s="76">
        <f t="shared" si="0"/>
        <v>1.2201609380092465E-2</v>
      </c>
      <c r="J10" s="76">
        <f t="shared" si="1"/>
        <v>0.13343148983160025</v>
      </c>
      <c r="K10" s="73">
        <f t="shared" si="2"/>
        <v>1450</v>
      </c>
      <c r="L10" s="77">
        <f t="shared" si="3"/>
        <v>1.7956433976049832E-2</v>
      </c>
      <c r="M10" s="74">
        <f t="shared" si="4"/>
        <v>290</v>
      </c>
    </row>
    <row r="11" spans="1:13">
      <c r="A11" s="78">
        <v>18</v>
      </c>
      <c r="B11" s="75" t="s">
        <v>17</v>
      </c>
      <c r="C11" s="73">
        <v>11285</v>
      </c>
      <c r="D11" s="73">
        <v>11298</v>
      </c>
      <c r="E11" s="73">
        <v>11486</v>
      </c>
      <c r="F11" s="73"/>
      <c r="G11" s="73"/>
      <c r="H11" s="73"/>
      <c r="I11" s="76">
        <f t="shared" si="0"/>
        <v>1.1378394522996027E-2</v>
      </c>
      <c r="J11" s="76">
        <f t="shared" si="1"/>
        <v>1.7811253876827648E-2</v>
      </c>
      <c r="K11" s="73">
        <f t="shared" si="2"/>
        <v>201</v>
      </c>
      <c r="L11" s="77">
        <f t="shared" si="3"/>
        <v>2.4891332615075974E-3</v>
      </c>
      <c r="M11" s="74">
        <f t="shared" si="4"/>
        <v>188</v>
      </c>
    </row>
    <row r="12" spans="1:13">
      <c r="A12" s="78">
        <v>19</v>
      </c>
      <c r="B12" s="75" t="s">
        <v>18</v>
      </c>
      <c r="C12" s="73">
        <v>1079</v>
      </c>
      <c r="D12" s="73">
        <v>1118</v>
      </c>
      <c r="E12" s="73">
        <v>1136</v>
      </c>
      <c r="F12" s="73"/>
      <c r="G12" s="73"/>
      <c r="H12" s="73"/>
      <c r="I12" s="76">
        <f t="shared" si="0"/>
        <v>1.1253574941775628E-3</v>
      </c>
      <c r="J12" s="76">
        <f t="shared" si="1"/>
        <v>5.2826691380908251E-2</v>
      </c>
      <c r="K12" s="73">
        <f t="shared" si="2"/>
        <v>57</v>
      </c>
      <c r="L12" s="77">
        <f t="shared" si="3"/>
        <v>7.0587361147230376E-4</v>
      </c>
      <c r="M12" s="74">
        <f t="shared" si="4"/>
        <v>18</v>
      </c>
    </row>
    <row r="13" spans="1:13">
      <c r="A13" s="78">
        <v>20</v>
      </c>
      <c r="B13" s="75" t="s">
        <v>19</v>
      </c>
      <c r="C13" s="73">
        <v>19987</v>
      </c>
      <c r="D13" s="73">
        <v>22209</v>
      </c>
      <c r="E13" s="73">
        <v>22761</v>
      </c>
      <c r="F13" s="73"/>
      <c r="G13" s="73"/>
      <c r="H13" s="73"/>
      <c r="I13" s="76">
        <f t="shared" si="0"/>
        <v>2.2547765779027736E-2</v>
      </c>
      <c r="J13" s="76">
        <f t="shared" si="1"/>
        <v>0.13879021363886526</v>
      </c>
      <c r="K13" s="73">
        <f t="shared" si="2"/>
        <v>2774</v>
      </c>
      <c r="L13" s="77">
        <f t="shared" si="3"/>
        <v>3.4352515758318783E-2</v>
      </c>
      <c r="M13" s="74">
        <f t="shared" si="4"/>
        <v>552</v>
      </c>
    </row>
    <row r="14" spans="1:13">
      <c r="A14" s="78">
        <v>21</v>
      </c>
      <c r="B14" s="75" t="s">
        <v>20</v>
      </c>
      <c r="C14" s="73">
        <v>9814</v>
      </c>
      <c r="D14" s="73">
        <v>11505</v>
      </c>
      <c r="E14" s="73">
        <v>11612</v>
      </c>
      <c r="F14" s="73"/>
      <c r="G14" s="73"/>
      <c r="H14" s="73"/>
      <c r="I14" s="76">
        <f t="shared" si="0"/>
        <v>1.1503214104216425E-2</v>
      </c>
      <c r="J14" s="76">
        <f t="shared" si="1"/>
        <v>0.18320766252292645</v>
      </c>
      <c r="K14" s="73">
        <f t="shared" si="2"/>
        <v>1798</v>
      </c>
      <c r="L14" s="77">
        <f t="shared" si="3"/>
        <v>2.2265978130301792E-2</v>
      </c>
      <c r="M14" s="74">
        <f t="shared" si="4"/>
        <v>107</v>
      </c>
    </row>
    <row r="15" spans="1:13">
      <c r="A15" s="78">
        <v>22</v>
      </c>
      <c r="B15" s="75" t="s">
        <v>21</v>
      </c>
      <c r="C15" s="73">
        <v>43368</v>
      </c>
      <c r="D15" s="73">
        <v>45287</v>
      </c>
      <c r="E15" s="73">
        <v>46336</v>
      </c>
      <c r="F15" s="73"/>
      <c r="G15" s="73"/>
      <c r="H15" s="73"/>
      <c r="I15" s="76">
        <f t="shared" si="0"/>
        <v>4.5901905678003126E-2</v>
      </c>
      <c r="J15" s="76">
        <f t="shared" si="1"/>
        <v>6.8437557646190736E-2</v>
      </c>
      <c r="K15" s="73">
        <f t="shared" si="2"/>
        <v>2968</v>
      </c>
      <c r="L15" s="77">
        <f t="shared" si="3"/>
        <v>3.6754962786838555E-2</v>
      </c>
      <c r="M15" s="74">
        <f t="shared" si="4"/>
        <v>1049</v>
      </c>
    </row>
    <row r="16" spans="1:13">
      <c r="A16" s="78">
        <v>23</v>
      </c>
      <c r="B16" s="75" t="s">
        <v>22</v>
      </c>
      <c r="C16" s="73">
        <v>27962</v>
      </c>
      <c r="D16" s="73">
        <v>28911</v>
      </c>
      <c r="E16" s="73">
        <v>29587</v>
      </c>
      <c r="F16" s="73"/>
      <c r="G16" s="73"/>
      <c r="H16" s="73"/>
      <c r="I16" s="76">
        <f t="shared" si="0"/>
        <v>2.9309817060062984E-2</v>
      </c>
      <c r="J16" s="76">
        <f t="shared" si="1"/>
        <v>5.8114584078392102E-2</v>
      </c>
      <c r="K16" s="73">
        <f t="shared" si="2"/>
        <v>1625</v>
      </c>
      <c r="L16" s="77">
        <f t="shared" si="3"/>
        <v>2.0123589800745502E-2</v>
      </c>
      <c r="M16" s="74">
        <f t="shared" si="4"/>
        <v>676</v>
      </c>
    </row>
    <row r="17" spans="1:13">
      <c r="A17" s="78">
        <v>24</v>
      </c>
      <c r="B17" s="75" t="s">
        <v>23</v>
      </c>
      <c r="C17" s="73">
        <v>11912</v>
      </c>
      <c r="D17" s="73">
        <v>12552</v>
      </c>
      <c r="E17" s="73">
        <v>12785</v>
      </c>
      <c r="F17" s="73"/>
      <c r="G17" s="73"/>
      <c r="H17" s="73"/>
      <c r="I17" s="76">
        <f t="shared" si="0"/>
        <v>1.2665224967482519E-2</v>
      </c>
      <c r="J17" s="76">
        <f t="shared" si="1"/>
        <v>7.3287441235728681E-2</v>
      </c>
      <c r="K17" s="73">
        <f t="shared" si="2"/>
        <v>873</v>
      </c>
      <c r="L17" s="77">
        <f t="shared" si="3"/>
        <v>1.0811011628338968E-2</v>
      </c>
      <c r="M17" s="74">
        <f t="shared" si="4"/>
        <v>233</v>
      </c>
    </row>
    <row r="18" spans="1:13">
      <c r="A18" s="78">
        <v>25</v>
      </c>
      <c r="B18" s="75" t="s">
        <v>24</v>
      </c>
      <c r="C18" s="73">
        <v>55074</v>
      </c>
      <c r="D18" s="73">
        <v>56691</v>
      </c>
      <c r="E18" s="73">
        <v>58126</v>
      </c>
      <c r="F18" s="73"/>
      <c r="G18" s="73"/>
      <c r="H18" s="73"/>
      <c r="I18" s="76">
        <f t="shared" si="0"/>
        <v>5.7581452206483287E-2</v>
      </c>
      <c r="J18" s="76">
        <f t="shared" si="1"/>
        <v>5.5416348912372446E-2</v>
      </c>
      <c r="K18" s="73">
        <f t="shared" si="2"/>
        <v>3052</v>
      </c>
      <c r="L18" s="77">
        <f t="shared" si="3"/>
        <v>3.7795197582692473E-2</v>
      </c>
      <c r="M18" s="74">
        <f t="shared" si="4"/>
        <v>1435</v>
      </c>
    </row>
    <row r="19" spans="1:13">
      <c r="A19" s="78">
        <v>26</v>
      </c>
      <c r="B19" s="75" t="s">
        <v>25</v>
      </c>
      <c r="C19" s="73">
        <v>11656</v>
      </c>
      <c r="D19" s="73">
        <v>13021</v>
      </c>
      <c r="E19" s="73">
        <v>13437</v>
      </c>
      <c r="F19" s="73"/>
      <c r="G19" s="73"/>
      <c r="H19" s="73"/>
      <c r="I19" s="76">
        <f t="shared" si="0"/>
        <v>1.3311116768718231E-2</v>
      </c>
      <c r="J19" s="76">
        <f t="shared" si="1"/>
        <v>0.15279684282772821</v>
      </c>
      <c r="K19" s="73">
        <f t="shared" si="2"/>
        <v>1781</v>
      </c>
      <c r="L19" s="77">
        <f t="shared" si="3"/>
        <v>2.205545442161707E-2</v>
      </c>
      <c r="M19" s="74">
        <f t="shared" si="4"/>
        <v>416</v>
      </c>
    </row>
    <row r="20" spans="1:13">
      <c r="A20" s="78">
        <v>27</v>
      </c>
      <c r="B20" s="75" t="s">
        <v>26</v>
      </c>
      <c r="C20" s="73">
        <v>33168</v>
      </c>
      <c r="D20" s="73">
        <v>35743</v>
      </c>
      <c r="E20" s="73">
        <v>37735</v>
      </c>
      <c r="F20" s="73"/>
      <c r="G20" s="73"/>
      <c r="H20" s="73"/>
      <c r="I20" s="76">
        <f t="shared" si="0"/>
        <v>3.7381483312315431E-2</v>
      </c>
      <c r="J20" s="76">
        <f t="shared" si="1"/>
        <v>0.13769295706705259</v>
      </c>
      <c r="K20" s="73">
        <f t="shared" si="2"/>
        <v>4567</v>
      </c>
      <c r="L20" s="77">
        <f t="shared" si="3"/>
        <v>5.6556575150772129E-2</v>
      </c>
      <c r="M20" s="74">
        <f t="shared" si="4"/>
        <v>1992</v>
      </c>
    </row>
    <row r="21" spans="1:13">
      <c r="A21" s="78">
        <v>28</v>
      </c>
      <c r="B21" s="75" t="s">
        <v>27</v>
      </c>
      <c r="C21" s="73">
        <v>21862</v>
      </c>
      <c r="D21" s="73">
        <v>23567</v>
      </c>
      <c r="E21" s="73">
        <v>24133</v>
      </c>
      <c r="F21" s="73"/>
      <c r="G21" s="73"/>
      <c r="H21" s="73"/>
      <c r="I21" s="76">
        <f t="shared" si="0"/>
        <v>2.3906912330094298E-2</v>
      </c>
      <c r="J21" s="76">
        <f t="shared" si="1"/>
        <v>0.10387887658951606</v>
      </c>
      <c r="K21" s="73">
        <f t="shared" si="2"/>
        <v>2271</v>
      </c>
      <c r="L21" s="77">
        <f t="shared" si="3"/>
        <v>2.8123490730764943E-2</v>
      </c>
      <c r="M21" s="74">
        <f t="shared" si="4"/>
        <v>566</v>
      </c>
    </row>
    <row r="22" spans="1:13">
      <c r="A22" s="78">
        <v>29</v>
      </c>
      <c r="B22" s="75" t="s">
        <v>28</v>
      </c>
      <c r="C22" s="73">
        <v>34018</v>
      </c>
      <c r="D22" s="73">
        <v>35442</v>
      </c>
      <c r="E22" s="73">
        <v>35967</v>
      </c>
      <c r="F22" s="73"/>
      <c r="G22" s="73"/>
      <c r="H22" s="73"/>
      <c r="I22" s="76">
        <f t="shared" si="0"/>
        <v>3.5630046648841902E-2</v>
      </c>
      <c r="J22" s="76">
        <f t="shared" si="1"/>
        <v>5.7293197718854723E-2</v>
      </c>
      <c r="K22" s="73">
        <f t="shared" si="2"/>
        <v>1949</v>
      </c>
      <c r="L22" s="77">
        <f t="shared" si="3"/>
        <v>2.4135924013324914E-2</v>
      </c>
      <c r="M22" s="74">
        <f t="shared" si="4"/>
        <v>525</v>
      </c>
    </row>
    <row r="23" spans="1:13">
      <c r="A23" s="78">
        <v>30</v>
      </c>
      <c r="B23" s="75" t="s">
        <v>29</v>
      </c>
      <c r="C23" s="73">
        <v>4685</v>
      </c>
      <c r="D23" s="73">
        <v>5186</v>
      </c>
      <c r="E23" s="73">
        <v>5284</v>
      </c>
      <c r="F23" s="73"/>
      <c r="G23" s="73"/>
      <c r="H23" s="73"/>
      <c r="I23" s="76">
        <f t="shared" si="0"/>
        <v>5.2344973584808469E-3</v>
      </c>
      <c r="J23" s="76">
        <f t="shared" si="1"/>
        <v>0.12785485592315901</v>
      </c>
      <c r="K23" s="73">
        <f t="shared" si="2"/>
        <v>599</v>
      </c>
      <c r="L23" s="77">
        <f t="shared" si="3"/>
        <v>7.417864794244034E-3</v>
      </c>
      <c r="M23" s="74">
        <f t="shared" si="4"/>
        <v>98</v>
      </c>
    </row>
    <row r="24" spans="1:13">
      <c r="A24" s="78">
        <v>31</v>
      </c>
      <c r="B24" s="75" t="s">
        <v>30</v>
      </c>
      <c r="C24" s="73">
        <v>21783</v>
      </c>
      <c r="D24" s="73">
        <v>24490</v>
      </c>
      <c r="E24" s="73">
        <v>25168</v>
      </c>
      <c r="F24" s="73"/>
      <c r="G24" s="73"/>
      <c r="H24" s="73"/>
      <c r="I24" s="76">
        <f t="shared" si="0"/>
        <v>2.4932216032976146E-2</v>
      </c>
      <c r="J24" s="76">
        <f t="shared" si="1"/>
        <v>0.15539641004453014</v>
      </c>
      <c r="K24" s="73">
        <f t="shared" si="2"/>
        <v>3385</v>
      </c>
      <c r="L24" s="77">
        <f t="shared" si="3"/>
        <v>4.1918985523399094E-2</v>
      </c>
      <c r="M24" s="74">
        <f t="shared" si="4"/>
        <v>678</v>
      </c>
    </row>
    <row r="25" spans="1:13">
      <c r="A25" s="78">
        <v>32</v>
      </c>
      <c r="B25" s="75" t="s">
        <v>31</v>
      </c>
      <c r="C25" s="73">
        <v>19177</v>
      </c>
      <c r="D25" s="73">
        <v>22518</v>
      </c>
      <c r="E25" s="73">
        <v>23142</v>
      </c>
      <c r="F25" s="73"/>
      <c r="G25" s="73"/>
      <c r="H25" s="73"/>
      <c r="I25" s="76">
        <f t="shared" si="0"/>
        <v>2.2925196417479893E-2</v>
      </c>
      <c r="J25" s="76">
        <f t="shared" si="1"/>
        <v>0.20675809563539657</v>
      </c>
      <c r="K25" s="73">
        <f t="shared" si="2"/>
        <v>3965</v>
      </c>
      <c r="L25" s="77">
        <f t="shared" si="3"/>
        <v>4.9101559113819027E-2</v>
      </c>
      <c r="M25" s="74">
        <f t="shared" si="4"/>
        <v>624</v>
      </c>
    </row>
    <row r="26" spans="1:13">
      <c r="A26" s="78">
        <v>33</v>
      </c>
      <c r="B26" s="75" t="s">
        <v>32</v>
      </c>
      <c r="C26" s="73">
        <v>17710</v>
      </c>
      <c r="D26" s="73">
        <v>18840</v>
      </c>
      <c r="E26" s="73">
        <v>19151</v>
      </c>
      <c r="F26" s="73"/>
      <c r="G26" s="73"/>
      <c r="H26" s="73"/>
      <c r="I26" s="76">
        <f t="shared" si="0"/>
        <v>1.8971585713903612E-2</v>
      </c>
      <c r="J26" s="76">
        <f t="shared" si="1"/>
        <v>8.1366459627329191E-2</v>
      </c>
      <c r="K26" s="73">
        <f t="shared" si="2"/>
        <v>1441</v>
      </c>
      <c r="L26" s="77">
        <f t="shared" si="3"/>
        <v>1.7844980247922627E-2</v>
      </c>
      <c r="M26" s="74">
        <f t="shared" si="4"/>
        <v>311</v>
      </c>
    </row>
    <row r="27" spans="1:13" s="85" customFormat="1" ht="14.4" customHeight="1">
      <c r="A27" s="155" t="s">
        <v>89</v>
      </c>
      <c r="B27" s="155"/>
      <c r="C27" s="40">
        <f>SUM(C3:C26)</f>
        <v>928706</v>
      </c>
      <c r="D27" s="40">
        <f t="shared" ref="D27:E27" si="5">SUM(D3:D26)</f>
        <v>987809</v>
      </c>
      <c r="E27" s="40">
        <f t="shared" si="5"/>
        <v>1009457</v>
      </c>
      <c r="F27" s="40"/>
      <c r="G27" s="40"/>
      <c r="H27" s="40"/>
      <c r="I27" s="76">
        <f t="shared" si="0"/>
        <v>1</v>
      </c>
      <c r="J27" s="76">
        <f t="shared" si="1"/>
        <v>8.6950014321001481E-2</v>
      </c>
      <c r="K27" s="73">
        <f t="shared" si="2"/>
        <v>80751</v>
      </c>
      <c r="L27" s="77">
        <f t="shared" si="3"/>
        <v>1</v>
      </c>
      <c r="M27" s="73">
        <f t="shared" si="4"/>
        <v>21648</v>
      </c>
    </row>
    <row r="29" spans="1:13">
      <c r="E29" s="116"/>
      <c r="F29" s="116"/>
    </row>
    <row r="30" spans="1:13">
      <c r="E30" s="116"/>
      <c r="F30" s="116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  <ignoredErrors>
    <ignoredError sqref="C27:E27" formulaRange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90"/>
  <sheetViews>
    <sheetView zoomScale="60" zoomScaleNormal="60" workbookViewId="0">
      <selection activeCell="S73" sqref="S73"/>
    </sheetView>
  </sheetViews>
  <sheetFormatPr defaultColWidth="9.109375" defaultRowHeight="14.4"/>
  <cols>
    <col min="1" max="1" width="11.88671875" style="3" customWidth="1"/>
    <col min="2" max="2" width="16.44140625" style="3" bestFit="1" customWidth="1"/>
    <col min="3" max="8" width="12.5546875" style="3" customWidth="1"/>
    <col min="9" max="9" width="19.33203125" style="3" customWidth="1"/>
    <col min="10" max="10" width="18.109375" style="3" customWidth="1"/>
    <col min="11" max="11" width="30.44140625" style="3" customWidth="1"/>
    <col min="12" max="12" width="27.44140625" style="3" customWidth="1"/>
    <col min="13" max="13" width="22.33203125" style="3" customWidth="1"/>
    <col min="14" max="14" width="30.44140625" style="3" customWidth="1"/>
    <col min="15" max="16384" width="9.109375" style="3"/>
  </cols>
  <sheetData>
    <row r="1" spans="1:14" ht="15" thickBot="1">
      <c r="C1" s="156" t="s">
        <v>274</v>
      </c>
      <c r="D1" s="156"/>
      <c r="E1" s="157"/>
      <c r="F1" s="158" t="s">
        <v>273</v>
      </c>
      <c r="G1" s="156"/>
      <c r="H1" s="157"/>
    </row>
    <row r="2" spans="1:14" ht="57.6">
      <c r="A2" s="69" t="s">
        <v>91</v>
      </c>
      <c r="B2" s="69" t="s">
        <v>174</v>
      </c>
      <c r="C2" s="69">
        <v>43678</v>
      </c>
      <c r="D2" s="69">
        <v>44013</v>
      </c>
      <c r="E2" s="69">
        <v>44044</v>
      </c>
      <c r="F2" s="69">
        <v>43678</v>
      </c>
      <c r="G2" s="69">
        <v>44013</v>
      </c>
      <c r="H2" s="69">
        <v>44044</v>
      </c>
      <c r="I2" s="68" t="s">
        <v>318</v>
      </c>
      <c r="J2" s="68" t="s">
        <v>295</v>
      </c>
      <c r="K2" s="68" t="s">
        <v>319</v>
      </c>
      <c r="L2" s="68" t="s">
        <v>320</v>
      </c>
      <c r="M2" s="68" t="s">
        <v>306</v>
      </c>
      <c r="N2" s="72" t="s">
        <v>321</v>
      </c>
    </row>
    <row r="3" spans="1:14">
      <c r="A3" s="51">
        <v>1</v>
      </c>
      <c r="B3" s="65" t="s">
        <v>92</v>
      </c>
      <c r="C3" s="52">
        <v>79010</v>
      </c>
      <c r="D3" s="52">
        <v>82236</v>
      </c>
      <c r="E3" s="52">
        <v>83087</v>
      </c>
      <c r="F3" s="52"/>
      <c r="G3" s="52"/>
      <c r="H3" s="52"/>
      <c r="I3" s="66"/>
      <c r="J3" s="76">
        <f t="shared" ref="J3:J66" si="0">E3/$E$84</f>
        <v>1.8756639783210655E-2</v>
      </c>
      <c r="K3" s="76">
        <f t="shared" ref="K3:K66" si="1">(E3-C3)/C3</f>
        <v>5.160106315656246E-2</v>
      </c>
      <c r="L3" s="73">
        <f t="shared" ref="L3:L66" si="2">E3-C3</f>
        <v>4077</v>
      </c>
      <c r="M3" s="77">
        <f>L3/$L$84</f>
        <v>2.4322147651006713E-2</v>
      </c>
      <c r="N3" s="74">
        <f t="shared" ref="N3:N66" si="3">E3-D3</f>
        <v>851</v>
      </c>
    </row>
    <row r="4" spans="1:14">
      <c r="A4" s="51">
        <v>2</v>
      </c>
      <c r="B4" s="65" t="s">
        <v>93</v>
      </c>
      <c r="C4" s="52">
        <v>13845</v>
      </c>
      <c r="D4" s="52">
        <v>13491</v>
      </c>
      <c r="E4" s="52">
        <v>13622</v>
      </c>
      <c r="F4" s="52"/>
      <c r="G4" s="52"/>
      <c r="H4" s="52"/>
      <c r="I4" s="66"/>
      <c r="J4" s="76">
        <f t="shared" si="0"/>
        <v>3.0751254363124863E-3</v>
      </c>
      <c r="K4" s="76">
        <f t="shared" si="1"/>
        <v>-1.6106897797038642E-2</v>
      </c>
      <c r="L4" s="73">
        <f t="shared" si="2"/>
        <v>-223</v>
      </c>
      <c r="M4" s="77">
        <f t="shared" ref="M4:M67" si="4">L4/$L$84</f>
        <v>-1.3303504847129008E-3</v>
      </c>
      <c r="N4" s="74">
        <f t="shared" si="3"/>
        <v>131</v>
      </c>
    </row>
    <row r="5" spans="1:14">
      <c r="A5" s="51">
        <v>3</v>
      </c>
      <c r="B5" s="65" t="s">
        <v>94</v>
      </c>
      <c r="C5" s="52">
        <v>21542</v>
      </c>
      <c r="D5" s="52">
        <v>22427</v>
      </c>
      <c r="E5" s="52">
        <v>23102</v>
      </c>
      <c r="F5" s="52"/>
      <c r="G5" s="52"/>
      <c r="H5" s="52"/>
      <c r="I5" s="66"/>
      <c r="J5" s="76">
        <f t="shared" si="0"/>
        <v>5.2152068587352123E-3</v>
      </c>
      <c r="K5" s="76">
        <f t="shared" si="1"/>
        <v>7.2416674403490852E-2</v>
      </c>
      <c r="L5" s="73">
        <f t="shared" si="2"/>
        <v>1560</v>
      </c>
      <c r="M5" s="77">
        <f t="shared" si="4"/>
        <v>9.3064876957494411E-3</v>
      </c>
      <c r="N5" s="74">
        <f t="shared" si="3"/>
        <v>675</v>
      </c>
    </row>
    <row r="6" spans="1:14">
      <c r="A6" s="51">
        <v>4</v>
      </c>
      <c r="B6" s="65" t="s">
        <v>95</v>
      </c>
      <c r="C6" s="52">
        <v>6538</v>
      </c>
      <c r="D6" s="52">
        <v>7937</v>
      </c>
      <c r="E6" s="52">
        <v>7040</v>
      </c>
      <c r="F6" s="52"/>
      <c r="G6" s="52"/>
      <c r="H6" s="52"/>
      <c r="I6" s="66"/>
      <c r="J6" s="76">
        <f t="shared" si="0"/>
        <v>1.5892587778329101E-3</v>
      </c>
      <c r="K6" s="76">
        <f t="shared" si="1"/>
        <v>7.6781890486387269E-2</v>
      </c>
      <c r="L6" s="73">
        <f t="shared" si="2"/>
        <v>502</v>
      </c>
      <c r="M6" s="77">
        <f t="shared" si="4"/>
        <v>2.9947800149142433E-3</v>
      </c>
      <c r="N6" s="74">
        <f t="shared" si="3"/>
        <v>-897</v>
      </c>
    </row>
    <row r="7" spans="1:14">
      <c r="A7" s="51">
        <v>5</v>
      </c>
      <c r="B7" s="65" t="s">
        <v>96</v>
      </c>
      <c r="C7" s="52">
        <v>10569</v>
      </c>
      <c r="D7" s="52">
        <v>10749</v>
      </c>
      <c r="E7" s="52">
        <v>10955</v>
      </c>
      <c r="F7" s="52"/>
      <c r="G7" s="52"/>
      <c r="H7" s="52"/>
      <c r="I7" s="66"/>
      <c r="J7" s="76">
        <f t="shared" si="0"/>
        <v>2.4730582260169788E-3</v>
      </c>
      <c r="K7" s="76">
        <f t="shared" si="1"/>
        <v>3.6521903680575264E-2</v>
      </c>
      <c r="L7" s="73">
        <f t="shared" si="2"/>
        <v>386</v>
      </c>
      <c r="M7" s="77">
        <f t="shared" si="4"/>
        <v>2.3027591349739003E-3</v>
      </c>
      <c r="N7" s="74">
        <f t="shared" si="3"/>
        <v>206</v>
      </c>
    </row>
    <row r="8" spans="1:14">
      <c r="A8" s="51">
        <v>6</v>
      </c>
      <c r="B8" s="65" t="s">
        <v>97</v>
      </c>
      <c r="C8" s="52">
        <v>339246</v>
      </c>
      <c r="D8" s="52">
        <v>349499</v>
      </c>
      <c r="E8" s="52">
        <v>353699</v>
      </c>
      <c r="F8" s="52"/>
      <c r="G8" s="52"/>
      <c r="H8" s="52"/>
      <c r="I8" s="66"/>
      <c r="J8" s="76">
        <f t="shared" si="0"/>
        <v>7.9846483019988992E-2</v>
      </c>
      <c r="K8" s="76">
        <f t="shared" si="1"/>
        <v>4.2603302618159096E-2</v>
      </c>
      <c r="L8" s="73">
        <f t="shared" si="2"/>
        <v>14453</v>
      </c>
      <c r="M8" s="77">
        <f t="shared" si="4"/>
        <v>8.6222222222222228E-2</v>
      </c>
      <c r="N8" s="74">
        <f t="shared" si="3"/>
        <v>4200</v>
      </c>
    </row>
    <row r="9" spans="1:14">
      <c r="A9" s="51">
        <v>7</v>
      </c>
      <c r="B9" s="65" t="s">
        <v>98</v>
      </c>
      <c r="C9" s="52">
        <v>216948</v>
      </c>
      <c r="D9" s="52">
        <v>177702</v>
      </c>
      <c r="E9" s="52">
        <v>193581</v>
      </c>
      <c r="F9" s="52"/>
      <c r="G9" s="52"/>
      <c r="H9" s="52"/>
      <c r="I9" s="66"/>
      <c r="J9" s="76">
        <f t="shared" si="0"/>
        <v>4.3700327197680765E-2</v>
      </c>
      <c r="K9" s="76">
        <f t="shared" si="1"/>
        <v>-0.10770783782288844</v>
      </c>
      <c r="L9" s="73">
        <f t="shared" si="2"/>
        <v>-23367</v>
      </c>
      <c r="M9" s="77">
        <f t="shared" si="4"/>
        <v>-0.13940044742729307</v>
      </c>
      <c r="N9" s="74">
        <f t="shared" si="3"/>
        <v>15879</v>
      </c>
    </row>
    <row r="10" spans="1:14">
      <c r="A10" s="51">
        <v>8</v>
      </c>
      <c r="B10" s="65" t="s">
        <v>99</v>
      </c>
      <c r="C10" s="52">
        <v>5509</v>
      </c>
      <c r="D10" s="52">
        <v>5442</v>
      </c>
      <c r="E10" s="52">
        <v>5664</v>
      </c>
      <c r="F10" s="52"/>
      <c r="G10" s="52"/>
      <c r="H10" s="52"/>
      <c r="I10" s="66"/>
      <c r="J10" s="76">
        <f t="shared" si="0"/>
        <v>1.2786309258019323E-3</v>
      </c>
      <c r="K10" s="76">
        <f t="shared" si="1"/>
        <v>2.8135777818115812E-2</v>
      </c>
      <c r="L10" s="73">
        <f t="shared" si="2"/>
        <v>155</v>
      </c>
      <c r="M10" s="77">
        <f t="shared" si="4"/>
        <v>9.2468307233407908E-4</v>
      </c>
      <c r="N10" s="74">
        <f t="shared" si="3"/>
        <v>222</v>
      </c>
    </row>
    <row r="11" spans="1:14">
      <c r="A11" s="51">
        <v>9</v>
      </c>
      <c r="B11" s="65" t="s">
        <v>100</v>
      </c>
      <c r="C11" s="52">
        <v>52100</v>
      </c>
      <c r="D11" s="52">
        <v>49858</v>
      </c>
      <c r="E11" s="52">
        <v>51477</v>
      </c>
      <c r="F11" s="52"/>
      <c r="G11" s="52"/>
      <c r="H11" s="52"/>
      <c r="I11" s="66"/>
      <c r="J11" s="76">
        <f t="shared" si="0"/>
        <v>1.1620777571946694E-2</v>
      </c>
      <c r="K11" s="76">
        <f t="shared" si="1"/>
        <v>-1.1957773512476007E-2</v>
      </c>
      <c r="L11" s="73">
        <f t="shared" si="2"/>
        <v>-623</v>
      </c>
      <c r="M11" s="77">
        <f t="shared" si="4"/>
        <v>-3.7166293810589114E-3</v>
      </c>
      <c r="N11" s="74">
        <f t="shared" si="3"/>
        <v>1619</v>
      </c>
    </row>
    <row r="12" spans="1:14">
      <c r="A12" s="51">
        <v>10</v>
      </c>
      <c r="B12" s="65" t="s">
        <v>101</v>
      </c>
      <c r="C12" s="52">
        <v>56743</v>
      </c>
      <c r="D12" s="52">
        <v>61153</v>
      </c>
      <c r="E12" s="52">
        <v>61994</v>
      </c>
      <c r="F12" s="52"/>
      <c r="G12" s="52"/>
      <c r="H12" s="52"/>
      <c r="I12" s="66"/>
      <c r="J12" s="76">
        <f t="shared" si="0"/>
        <v>1.399495861832009E-2</v>
      </c>
      <c r="K12" s="76">
        <f t="shared" si="1"/>
        <v>9.2540048992827306E-2</v>
      </c>
      <c r="L12" s="73">
        <f t="shared" si="2"/>
        <v>5251</v>
      </c>
      <c r="M12" s="77">
        <f t="shared" si="4"/>
        <v>3.1325876211782254E-2</v>
      </c>
      <c r="N12" s="74">
        <f t="shared" si="3"/>
        <v>841</v>
      </c>
    </row>
    <row r="13" spans="1:14">
      <c r="A13" s="51">
        <v>11</v>
      </c>
      <c r="B13" s="65" t="s">
        <v>102</v>
      </c>
      <c r="C13" s="52">
        <v>11705</v>
      </c>
      <c r="D13" s="52">
        <v>11719</v>
      </c>
      <c r="E13" s="52">
        <v>12072</v>
      </c>
      <c r="F13" s="52"/>
      <c r="G13" s="52"/>
      <c r="H13" s="52"/>
      <c r="I13" s="66"/>
      <c r="J13" s="76">
        <f t="shared" si="0"/>
        <v>2.7252176088066607E-3</v>
      </c>
      <c r="K13" s="76">
        <f t="shared" si="1"/>
        <v>3.1354122170012814E-2</v>
      </c>
      <c r="L13" s="73">
        <f t="shared" si="2"/>
        <v>367</v>
      </c>
      <c r="M13" s="77">
        <f t="shared" si="4"/>
        <v>2.1894108873974647E-3</v>
      </c>
      <c r="N13" s="74">
        <f t="shared" si="3"/>
        <v>353</v>
      </c>
    </row>
    <row r="14" spans="1:14">
      <c r="A14" s="51">
        <v>12</v>
      </c>
      <c r="B14" s="65" t="s">
        <v>103</v>
      </c>
      <c r="C14" s="52">
        <v>5794</v>
      </c>
      <c r="D14" s="52">
        <v>5835</v>
      </c>
      <c r="E14" s="52">
        <v>5690</v>
      </c>
      <c r="F14" s="52"/>
      <c r="G14" s="52"/>
      <c r="H14" s="52"/>
      <c r="I14" s="66"/>
      <c r="J14" s="76">
        <f t="shared" si="0"/>
        <v>1.2845003474246106E-3</v>
      </c>
      <c r="K14" s="76">
        <f t="shared" si="1"/>
        <v>-1.794960303762513E-2</v>
      </c>
      <c r="L14" s="73">
        <f t="shared" si="2"/>
        <v>-104</v>
      </c>
      <c r="M14" s="77">
        <f t="shared" si="4"/>
        <v>-6.2043251304996273E-4</v>
      </c>
      <c r="N14" s="74">
        <f t="shared" si="3"/>
        <v>-145</v>
      </c>
    </row>
    <row r="15" spans="1:14">
      <c r="A15" s="51">
        <v>13</v>
      </c>
      <c r="B15" s="65" t="s">
        <v>104</v>
      </c>
      <c r="C15" s="52">
        <v>6166</v>
      </c>
      <c r="D15" s="52">
        <v>6363</v>
      </c>
      <c r="E15" s="52">
        <v>6515</v>
      </c>
      <c r="F15" s="52"/>
      <c r="G15" s="52"/>
      <c r="H15" s="52"/>
      <c r="I15" s="66"/>
      <c r="J15" s="76">
        <f t="shared" si="0"/>
        <v>1.4707416104519048E-3</v>
      </c>
      <c r="K15" s="76">
        <f t="shared" si="1"/>
        <v>5.660071359065845E-2</v>
      </c>
      <c r="L15" s="73">
        <f t="shared" si="2"/>
        <v>349</v>
      </c>
      <c r="M15" s="77">
        <f t="shared" si="4"/>
        <v>2.0820283370618941E-3</v>
      </c>
      <c r="N15" s="74">
        <f t="shared" si="3"/>
        <v>152</v>
      </c>
    </row>
    <row r="16" spans="1:14">
      <c r="A16" s="51">
        <v>14</v>
      </c>
      <c r="B16" s="65" t="s">
        <v>105</v>
      </c>
      <c r="C16" s="52">
        <v>18824</v>
      </c>
      <c r="D16" s="52">
        <v>19304</v>
      </c>
      <c r="E16" s="52">
        <v>19777</v>
      </c>
      <c r="F16" s="52"/>
      <c r="G16" s="52"/>
      <c r="H16" s="52"/>
      <c r="I16" s="66"/>
      <c r="J16" s="76">
        <f t="shared" si="0"/>
        <v>4.4645981319888445E-3</v>
      </c>
      <c r="K16" s="76">
        <f t="shared" si="1"/>
        <v>5.0626859328516786E-2</v>
      </c>
      <c r="L16" s="73">
        <f t="shared" si="2"/>
        <v>953</v>
      </c>
      <c r="M16" s="77">
        <f t="shared" si="4"/>
        <v>5.6853094705443695E-3</v>
      </c>
      <c r="N16" s="74">
        <f t="shared" si="3"/>
        <v>473</v>
      </c>
    </row>
    <row r="17" spans="1:14">
      <c r="A17" s="51">
        <v>15</v>
      </c>
      <c r="B17" s="65" t="s">
        <v>106</v>
      </c>
      <c r="C17" s="52">
        <v>8282</v>
      </c>
      <c r="D17" s="52">
        <v>8359</v>
      </c>
      <c r="E17" s="52">
        <v>8603</v>
      </c>
      <c r="F17" s="52"/>
      <c r="G17" s="52"/>
      <c r="H17" s="52"/>
      <c r="I17" s="66"/>
      <c r="J17" s="76">
        <f t="shared" si="0"/>
        <v>1.9421013161500748E-3</v>
      </c>
      <c r="K17" s="76">
        <f t="shared" si="1"/>
        <v>3.8758753924172905E-2</v>
      </c>
      <c r="L17" s="73">
        <f t="shared" si="2"/>
        <v>321</v>
      </c>
      <c r="M17" s="77">
        <f t="shared" si="4"/>
        <v>1.9149888143176735E-3</v>
      </c>
      <c r="N17" s="74">
        <f t="shared" si="3"/>
        <v>244</v>
      </c>
    </row>
    <row r="18" spans="1:14">
      <c r="A18" s="51">
        <v>16</v>
      </c>
      <c r="B18" s="65" t="s">
        <v>107</v>
      </c>
      <c r="C18" s="52">
        <v>217013</v>
      </c>
      <c r="D18" s="52">
        <v>224644</v>
      </c>
      <c r="E18" s="52">
        <v>229102</v>
      </c>
      <c r="F18" s="52"/>
      <c r="G18" s="52"/>
      <c r="H18" s="52"/>
      <c r="I18" s="66"/>
      <c r="J18" s="76">
        <f t="shared" si="0"/>
        <v>5.1719085869186845E-2</v>
      </c>
      <c r="K18" s="76">
        <f t="shared" si="1"/>
        <v>5.5706340173169347E-2</v>
      </c>
      <c r="L18" s="73">
        <f t="shared" si="2"/>
        <v>12089</v>
      </c>
      <c r="M18" s="77">
        <f t="shared" si="4"/>
        <v>7.2119313944817298E-2</v>
      </c>
      <c r="N18" s="74">
        <f t="shared" si="3"/>
        <v>4458</v>
      </c>
    </row>
    <row r="19" spans="1:14">
      <c r="A19" s="51">
        <v>17</v>
      </c>
      <c r="B19" s="65" t="s">
        <v>108</v>
      </c>
      <c r="C19" s="52">
        <v>25589</v>
      </c>
      <c r="D19" s="52">
        <v>25459</v>
      </c>
      <c r="E19" s="52">
        <v>26077</v>
      </c>
      <c r="F19" s="52"/>
      <c r="G19" s="52"/>
      <c r="H19" s="52"/>
      <c r="I19" s="66"/>
      <c r="J19" s="76">
        <f t="shared" si="0"/>
        <v>5.8868041405609091E-3</v>
      </c>
      <c r="K19" s="76">
        <f t="shared" si="1"/>
        <v>1.9070694439016767E-2</v>
      </c>
      <c r="L19" s="73">
        <f t="shared" si="2"/>
        <v>488</v>
      </c>
      <c r="M19" s="77">
        <f t="shared" si="4"/>
        <v>2.9112602535421328E-3</v>
      </c>
      <c r="N19" s="74">
        <f t="shared" si="3"/>
        <v>618</v>
      </c>
    </row>
    <row r="20" spans="1:14">
      <c r="A20" s="51">
        <v>18</v>
      </c>
      <c r="B20" s="65" t="s">
        <v>109</v>
      </c>
      <c r="C20" s="52">
        <v>7286</v>
      </c>
      <c r="D20" s="52">
        <v>7072</v>
      </c>
      <c r="E20" s="52">
        <v>7254</v>
      </c>
      <c r="F20" s="52"/>
      <c r="G20" s="52"/>
      <c r="H20" s="52"/>
      <c r="I20" s="66"/>
      <c r="J20" s="76">
        <f t="shared" si="0"/>
        <v>1.6375686327272628E-3</v>
      </c>
      <c r="K20" s="76">
        <f t="shared" si="1"/>
        <v>-4.3919846280538015E-3</v>
      </c>
      <c r="L20" s="73">
        <f t="shared" si="2"/>
        <v>-32</v>
      </c>
      <c r="M20" s="77">
        <f t="shared" si="4"/>
        <v>-1.9090231170768084E-4</v>
      </c>
      <c r="N20" s="74">
        <f t="shared" si="3"/>
        <v>182</v>
      </c>
    </row>
    <row r="21" spans="1:14">
      <c r="A21" s="51">
        <v>19</v>
      </c>
      <c r="B21" s="65" t="s">
        <v>110</v>
      </c>
      <c r="C21" s="52">
        <v>15325</v>
      </c>
      <c r="D21" s="52">
        <v>17086</v>
      </c>
      <c r="E21" s="52">
        <v>17227</v>
      </c>
      <c r="F21" s="52"/>
      <c r="G21" s="52"/>
      <c r="H21" s="52"/>
      <c r="I21" s="66"/>
      <c r="J21" s="76">
        <f t="shared" si="0"/>
        <v>3.8889433189953897E-3</v>
      </c>
      <c r="K21" s="76">
        <f t="shared" si="1"/>
        <v>0.12411092985318108</v>
      </c>
      <c r="L21" s="73">
        <f t="shared" si="2"/>
        <v>1902</v>
      </c>
      <c r="M21" s="77">
        <f t="shared" si="4"/>
        <v>1.1346756152125279E-2</v>
      </c>
      <c r="N21" s="74">
        <f t="shared" si="3"/>
        <v>141</v>
      </c>
    </row>
    <row r="22" spans="1:14">
      <c r="A22" s="51">
        <v>20</v>
      </c>
      <c r="B22" s="65" t="s">
        <v>111</v>
      </c>
      <c r="C22" s="52">
        <v>65808</v>
      </c>
      <c r="D22" s="52">
        <v>68243</v>
      </c>
      <c r="E22" s="52">
        <v>69390</v>
      </c>
      <c r="F22" s="52"/>
      <c r="G22" s="52"/>
      <c r="H22" s="52"/>
      <c r="I22" s="66"/>
      <c r="J22" s="76">
        <f t="shared" si="0"/>
        <v>1.5664583322986595E-2</v>
      </c>
      <c r="K22" s="76">
        <f t="shared" si="1"/>
        <v>5.4431072210065642E-2</v>
      </c>
      <c r="L22" s="73">
        <f t="shared" si="2"/>
        <v>3582</v>
      </c>
      <c r="M22" s="77">
        <f t="shared" si="4"/>
        <v>2.1369127516778524E-2</v>
      </c>
      <c r="N22" s="74">
        <f t="shared" si="3"/>
        <v>1147</v>
      </c>
    </row>
    <row r="23" spans="1:14">
      <c r="A23" s="51">
        <v>21</v>
      </c>
      <c r="B23" s="65" t="s">
        <v>112</v>
      </c>
      <c r="C23" s="52">
        <v>33219</v>
      </c>
      <c r="D23" s="52">
        <v>34481</v>
      </c>
      <c r="E23" s="52">
        <v>34792</v>
      </c>
      <c r="F23" s="52"/>
      <c r="G23" s="52"/>
      <c r="H23" s="52"/>
      <c r="I23" s="66"/>
      <c r="J23" s="76">
        <f t="shared" si="0"/>
        <v>7.8541891190855983E-3</v>
      </c>
      <c r="K23" s="76">
        <f t="shared" si="1"/>
        <v>4.7352418796471896E-2</v>
      </c>
      <c r="L23" s="73">
        <f t="shared" si="2"/>
        <v>1573</v>
      </c>
      <c r="M23" s="77">
        <f t="shared" si="4"/>
        <v>9.3840417598806854E-3</v>
      </c>
      <c r="N23" s="74">
        <f t="shared" si="3"/>
        <v>311</v>
      </c>
    </row>
    <row r="24" spans="1:14">
      <c r="A24" s="51">
        <v>22</v>
      </c>
      <c r="B24" s="65" t="s">
        <v>113</v>
      </c>
      <c r="C24" s="52">
        <v>22841</v>
      </c>
      <c r="D24" s="52">
        <v>22873</v>
      </c>
      <c r="E24" s="52">
        <v>23218</v>
      </c>
      <c r="F24" s="52"/>
      <c r="G24" s="52"/>
      <c r="H24" s="52"/>
      <c r="I24" s="66"/>
      <c r="J24" s="76">
        <f t="shared" si="0"/>
        <v>5.2413935090517769E-3</v>
      </c>
      <c r="K24" s="76">
        <f t="shared" si="1"/>
        <v>1.6505406943653957E-2</v>
      </c>
      <c r="L24" s="73">
        <f t="shared" si="2"/>
        <v>377</v>
      </c>
      <c r="M24" s="77">
        <f t="shared" si="4"/>
        <v>2.2490678598061148E-3</v>
      </c>
      <c r="N24" s="74">
        <f t="shared" si="3"/>
        <v>345</v>
      </c>
    </row>
    <row r="25" spans="1:14">
      <c r="A25" s="51">
        <v>23</v>
      </c>
      <c r="B25" s="65" t="s">
        <v>114</v>
      </c>
      <c r="C25" s="52">
        <v>14249</v>
      </c>
      <c r="D25" s="52">
        <v>15812</v>
      </c>
      <c r="E25" s="52">
        <v>16360</v>
      </c>
      <c r="F25" s="52"/>
      <c r="G25" s="52"/>
      <c r="H25" s="52"/>
      <c r="I25" s="66"/>
      <c r="J25" s="76">
        <f t="shared" si="0"/>
        <v>3.6932206825776152E-3</v>
      </c>
      <c r="K25" s="76">
        <f t="shared" si="1"/>
        <v>0.14815074742087164</v>
      </c>
      <c r="L25" s="73">
        <f t="shared" si="2"/>
        <v>2111</v>
      </c>
      <c r="M25" s="77">
        <f t="shared" si="4"/>
        <v>1.259358687546607E-2</v>
      </c>
      <c r="N25" s="74">
        <f t="shared" si="3"/>
        <v>548</v>
      </c>
    </row>
    <row r="26" spans="1:14">
      <c r="A26" s="51">
        <v>24</v>
      </c>
      <c r="B26" s="65" t="s">
        <v>115</v>
      </c>
      <c r="C26" s="52">
        <v>7226</v>
      </c>
      <c r="D26" s="52">
        <v>7200</v>
      </c>
      <c r="E26" s="52">
        <v>7250</v>
      </c>
      <c r="F26" s="52"/>
      <c r="G26" s="52"/>
      <c r="H26" s="52"/>
      <c r="I26" s="66"/>
      <c r="J26" s="76">
        <f t="shared" si="0"/>
        <v>1.6366656447853124E-3</v>
      </c>
      <c r="K26" s="76">
        <f t="shared" si="1"/>
        <v>3.3213396069748133E-3</v>
      </c>
      <c r="L26" s="73">
        <f t="shared" si="2"/>
        <v>24</v>
      </c>
      <c r="M26" s="77">
        <f t="shared" si="4"/>
        <v>1.4317673378076061E-4</v>
      </c>
      <c r="N26" s="74">
        <f t="shared" si="3"/>
        <v>50</v>
      </c>
    </row>
    <row r="27" spans="1:14">
      <c r="A27" s="51">
        <v>25</v>
      </c>
      <c r="B27" s="65" t="s">
        <v>116</v>
      </c>
      <c r="C27" s="52">
        <v>18003</v>
      </c>
      <c r="D27" s="52">
        <v>19188</v>
      </c>
      <c r="E27" s="52">
        <v>19473</v>
      </c>
      <c r="F27" s="52"/>
      <c r="G27" s="52"/>
      <c r="H27" s="52"/>
      <c r="I27" s="66"/>
      <c r="J27" s="76">
        <f t="shared" si="0"/>
        <v>4.395971048400605E-3</v>
      </c>
      <c r="K27" s="76">
        <f t="shared" si="1"/>
        <v>8.1653057823696057E-2</v>
      </c>
      <c r="L27" s="73">
        <f t="shared" si="2"/>
        <v>1470</v>
      </c>
      <c r="M27" s="77">
        <f t="shared" si="4"/>
        <v>8.7695749440715887E-3</v>
      </c>
      <c r="N27" s="74">
        <f t="shared" si="3"/>
        <v>285</v>
      </c>
    </row>
    <row r="28" spans="1:14">
      <c r="A28" s="51">
        <v>26</v>
      </c>
      <c r="B28" s="65" t="s">
        <v>117</v>
      </c>
      <c r="C28" s="52">
        <v>52343</v>
      </c>
      <c r="D28" s="52">
        <v>52285</v>
      </c>
      <c r="E28" s="52">
        <v>53751</v>
      </c>
      <c r="F28" s="52"/>
      <c r="G28" s="52"/>
      <c r="H28" s="52"/>
      <c r="I28" s="66"/>
      <c r="J28" s="76">
        <f t="shared" si="0"/>
        <v>1.2134126216945562E-2</v>
      </c>
      <c r="K28" s="76">
        <f t="shared" si="1"/>
        <v>2.689948990313891E-2</v>
      </c>
      <c r="L28" s="73">
        <f t="shared" si="2"/>
        <v>1408</v>
      </c>
      <c r="M28" s="77">
        <f t="shared" si="4"/>
        <v>8.3997017151379565E-3</v>
      </c>
      <c r="N28" s="74">
        <f t="shared" si="3"/>
        <v>1466</v>
      </c>
    </row>
    <row r="29" spans="1:14">
      <c r="A29" s="51">
        <v>27</v>
      </c>
      <c r="B29" s="65" t="s">
        <v>118</v>
      </c>
      <c r="C29" s="52">
        <v>57328</v>
      </c>
      <c r="D29" s="52">
        <v>61516</v>
      </c>
      <c r="E29" s="52">
        <v>62010</v>
      </c>
      <c r="F29" s="52"/>
      <c r="G29" s="52"/>
      <c r="H29" s="52"/>
      <c r="I29" s="66"/>
      <c r="J29" s="76">
        <f t="shared" si="0"/>
        <v>1.3998570570087892E-2</v>
      </c>
      <c r="K29" s="76">
        <f t="shared" si="1"/>
        <v>8.1670387943064471E-2</v>
      </c>
      <c r="L29" s="73">
        <f t="shared" si="2"/>
        <v>4682</v>
      </c>
      <c r="M29" s="77">
        <f t="shared" si="4"/>
        <v>2.7931394481730053E-2</v>
      </c>
      <c r="N29" s="74">
        <f t="shared" si="3"/>
        <v>494</v>
      </c>
    </row>
    <row r="30" spans="1:14">
      <c r="A30" s="51">
        <v>28</v>
      </c>
      <c r="B30" s="65" t="s">
        <v>119</v>
      </c>
      <c r="C30" s="52">
        <v>16517</v>
      </c>
      <c r="D30" s="52">
        <v>17590</v>
      </c>
      <c r="E30" s="52">
        <v>17318</v>
      </c>
      <c r="F30" s="52"/>
      <c r="G30" s="52"/>
      <c r="H30" s="52"/>
      <c r="I30" s="66"/>
      <c r="J30" s="76">
        <f t="shared" si="0"/>
        <v>3.909486294674764E-3</v>
      </c>
      <c r="K30" s="76">
        <f t="shared" si="1"/>
        <v>4.8495489495671125E-2</v>
      </c>
      <c r="L30" s="73">
        <f t="shared" si="2"/>
        <v>801</v>
      </c>
      <c r="M30" s="77">
        <f t="shared" si="4"/>
        <v>4.7785234899328857E-3</v>
      </c>
      <c r="N30" s="74">
        <f t="shared" si="3"/>
        <v>-272</v>
      </c>
    </row>
    <row r="31" spans="1:14">
      <c r="A31" s="51">
        <v>29</v>
      </c>
      <c r="B31" s="65" t="s">
        <v>120</v>
      </c>
      <c r="C31" s="52">
        <v>3320</v>
      </c>
      <c r="D31" s="52">
        <v>3432</v>
      </c>
      <c r="E31" s="52">
        <v>3557</v>
      </c>
      <c r="F31" s="52"/>
      <c r="G31" s="52"/>
      <c r="H31" s="52"/>
      <c r="I31" s="66"/>
      <c r="J31" s="76">
        <f t="shared" si="0"/>
        <v>8.0298202737949737E-4</v>
      </c>
      <c r="K31" s="76">
        <f t="shared" si="1"/>
        <v>7.1385542168674695E-2</v>
      </c>
      <c r="L31" s="73">
        <f t="shared" si="2"/>
        <v>237</v>
      </c>
      <c r="M31" s="77">
        <f t="shared" si="4"/>
        <v>1.4138702460850111E-3</v>
      </c>
      <c r="N31" s="74">
        <f t="shared" si="3"/>
        <v>125</v>
      </c>
    </row>
    <row r="32" spans="1:14">
      <c r="A32" s="51">
        <v>30</v>
      </c>
      <c r="B32" s="65" t="s">
        <v>121</v>
      </c>
      <c r="C32" s="52">
        <v>5171</v>
      </c>
      <c r="D32" s="52">
        <v>4322</v>
      </c>
      <c r="E32" s="52">
        <v>4293</v>
      </c>
      <c r="F32" s="52"/>
      <c r="G32" s="52"/>
      <c r="H32" s="52"/>
      <c r="I32" s="66"/>
      <c r="J32" s="76">
        <f t="shared" si="0"/>
        <v>9.6913180869839257E-4</v>
      </c>
      <c r="K32" s="76">
        <f t="shared" si="1"/>
        <v>-0.16979307677431832</v>
      </c>
      <c r="L32" s="73">
        <f t="shared" si="2"/>
        <v>-878</v>
      </c>
      <c r="M32" s="77">
        <f t="shared" si="4"/>
        <v>-5.237882177479493E-3</v>
      </c>
      <c r="N32" s="74">
        <f t="shared" si="3"/>
        <v>-29</v>
      </c>
    </row>
    <row r="33" spans="1:14">
      <c r="A33" s="51">
        <v>31</v>
      </c>
      <c r="B33" s="65" t="s">
        <v>122</v>
      </c>
      <c r="C33" s="52">
        <v>41782</v>
      </c>
      <c r="D33" s="52">
        <v>43795</v>
      </c>
      <c r="E33" s="52">
        <v>44245</v>
      </c>
      <c r="F33" s="52"/>
      <c r="G33" s="52"/>
      <c r="H33" s="52"/>
      <c r="I33" s="66"/>
      <c r="J33" s="76">
        <f t="shared" si="0"/>
        <v>9.9881753729001571E-3</v>
      </c>
      <c r="K33" s="76">
        <f t="shared" si="1"/>
        <v>5.8948829639557707E-2</v>
      </c>
      <c r="L33" s="73">
        <f t="shared" si="2"/>
        <v>2463</v>
      </c>
      <c r="M33" s="77">
        <f t="shared" si="4"/>
        <v>1.4693512304250559E-2</v>
      </c>
      <c r="N33" s="74">
        <f t="shared" si="3"/>
        <v>450</v>
      </c>
    </row>
    <row r="34" spans="1:14">
      <c r="A34" s="51">
        <v>32</v>
      </c>
      <c r="B34" s="65" t="s">
        <v>123</v>
      </c>
      <c r="C34" s="52">
        <v>16875</v>
      </c>
      <c r="D34" s="52">
        <v>17506</v>
      </c>
      <c r="E34" s="52">
        <v>18102</v>
      </c>
      <c r="F34" s="52"/>
      <c r="G34" s="52"/>
      <c r="H34" s="52"/>
      <c r="I34" s="66"/>
      <c r="J34" s="76">
        <f t="shared" si="0"/>
        <v>4.086471931297065E-3</v>
      </c>
      <c r="K34" s="76">
        <f t="shared" si="1"/>
        <v>7.2711111111111115E-2</v>
      </c>
      <c r="L34" s="73">
        <f t="shared" si="2"/>
        <v>1227</v>
      </c>
      <c r="M34" s="77">
        <f t="shared" si="4"/>
        <v>7.3199105145413867E-3</v>
      </c>
      <c r="N34" s="74">
        <f t="shared" si="3"/>
        <v>596</v>
      </c>
    </row>
    <row r="35" spans="1:14">
      <c r="A35" s="51">
        <v>33</v>
      </c>
      <c r="B35" s="65" t="s">
        <v>124</v>
      </c>
      <c r="C35" s="52">
        <v>68545</v>
      </c>
      <c r="D35" s="52">
        <v>69354</v>
      </c>
      <c r="E35" s="52">
        <v>70453</v>
      </c>
      <c r="F35" s="52"/>
      <c r="G35" s="52"/>
      <c r="H35" s="52"/>
      <c r="I35" s="66"/>
      <c r="J35" s="76">
        <f t="shared" si="0"/>
        <v>1.5904552368559945E-2</v>
      </c>
      <c r="K35" s="76">
        <f t="shared" si="1"/>
        <v>2.7835728353636298E-2</v>
      </c>
      <c r="L35" s="73">
        <f t="shared" si="2"/>
        <v>1908</v>
      </c>
      <c r="M35" s="77">
        <f t="shared" si="4"/>
        <v>1.1382550335570469E-2</v>
      </c>
      <c r="N35" s="74">
        <f t="shared" si="3"/>
        <v>1099</v>
      </c>
    </row>
    <row r="36" spans="1:14">
      <c r="A36" s="51">
        <v>34</v>
      </c>
      <c r="B36" s="65" t="s">
        <v>125</v>
      </c>
      <c r="C36" s="52">
        <v>1335739</v>
      </c>
      <c r="D36" s="52">
        <v>1370629</v>
      </c>
      <c r="E36" s="52">
        <v>1384957</v>
      </c>
      <c r="F36" s="52"/>
      <c r="G36" s="52"/>
      <c r="H36" s="52"/>
      <c r="I36" s="66"/>
      <c r="J36" s="76">
        <f t="shared" si="0"/>
        <v>0.3126498677799906</v>
      </c>
      <c r="K36" s="76">
        <f t="shared" si="1"/>
        <v>3.6847018766390738E-2</v>
      </c>
      <c r="L36" s="73">
        <f t="shared" si="2"/>
        <v>49218</v>
      </c>
      <c r="M36" s="77">
        <f t="shared" si="4"/>
        <v>0.29361968680089484</v>
      </c>
      <c r="N36" s="74">
        <f t="shared" si="3"/>
        <v>14328</v>
      </c>
    </row>
    <row r="37" spans="1:14">
      <c r="A37" s="51">
        <v>35</v>
      </c>
      <c r="B37" s="65" t="s">
        <v>126</v>
      </c>
      <c r="C37" s="52">
        <v>301801</v>
      </c>
      <c r="D37" s="52">
        <v>311166</v>
      </c>
      <c r="E37" s="52">
        <v>317794</v>
      </c>
      <c r="F37" s="52"/>
      <c r="G37" s="52"/>
      <c r="H37" s="52"/>
      <c r="I37" s="66"/>
      <c r="J37" s="76">
        <f t="shared" si="0"/>
        <v>7.1741037506055663E-2</v>
      </c>
      <c r="K37" s="76">
        <f t="shared" si="1"/>
        <v>5.2991872127660281E-2</v>
      </c>
      <c r="L37" s="73">
        <f t="shared" si="2"/>
        <v>15993</v>
      </c>
      <c r="M37" s="77">
        <f t="shared" si="4"/>
        <v>9.5409395973154357E-2</v>
      </c>
      <c r="N37" s="74">
        <f t="shared" si="3"/>
        <v>6628</v>
      </c>
    </row>
    <row r="38" spans="1:14">
      <c r="A38" s="51">
        <v>36</v>
      </c>
      <c r="B38" s="65" t="s">
        <v>127</v>
      </c>
      <c r="C38" s="52">
        <v>6329</v>
      </c>
      <c r="D38" s="52">
        <v>6673</v>
      </c>
      <c r="E38" s="52">
        <v>6827</v>
      </c>
      <c r="F38" s="52"/>
      <c r="G38" s="52"/>
      <c r="H38" s="52"/>
      <c r="I38" s="66"/>
      <c r="J38" s="76">
        <f t="shared" si="0"/>
        <v>1.5411746699240452E-3</v>
      </c>
      <c r="K38" s="76">
        <f t="shared" si="1"/>
        <v>7.8685416337494068E-2</v>
      </c>
      <c r="L38" s="73">
        <f t="shared" si="2"/>
        <v>498</v>
      </c>
      <c r="M38" s="77">
        <f t="shared" si="4"/>
        <v>2.9709172259507828E-3</v>
      </c>
      <c r="N38" s="74">
        <f t="shared" si="3"/>
        <v>154</v>
      </c>
    </row>
    <row r="39" spans="1:14">
      <c r="A39" s="51">
        <v>37</v>
      </c>
      <c r="B39" s="65" t="s">
        <v>128</v>
      </c>
      <c r="C39" s="52">
        <v>13389</v>
      </c>
      <c r="D39" s="52">
        <v>13951</v>
      </c>
      <c r="E39" s="52">
        <v>14236</v>
      </c>
      <c r="F39" s="52"/>
      <c r="G39" s="52"/>
      <c r="H39" s="52"/>
      <c r="I39" s="66"/>
      <c r="J39" s="76">
        <f t="shared" si="0"/>
        <v>3.2137340854018906E-3</v>
      </c>
      <c r="K39" s="76">
        <f t="shared" si="1"/>
        <v>6.3260885801777578E-2</v>
      </c>
      <c r="L39" s="73">
        <f t="shared" si="2"/>
        <v>847</v>
      </c>
      <c r="M39" s="77">
        <f t="shared" si="4"/>
        <v>5.0529455630126769E-3</v>
      </c>
      <c r="N39" s="74">
        <f t="shared" si="3"/>
        <v>285</v>
      </c>
    </row>
    <row r="40" spans="1:14">
      <c r="A40" s="51">
        <v>38</v>
      </c>
      <c r="B40" s="65" t="s">
        <v>129</v>
      </c>
      <c r="C40" s="52">
        <v>49140</v>
      </c>
      <c r="D40" s="52">
        <v>50411</v>
      </c>
      <c r="E40" s="52">
        <v>51754</v>
      </c>
      <c r="F40" s="52"/>
      <c r="G40" s="52"/>
      <c r="H40" s="52"/>
      <c r="I40" s="66"/>
      <c r="J40" s="76">
        <f t="shared" si="0"/>
        <v>1.1683309486926766E-2</v>
      </c>
      <c r="K40" s="76">
        <f t="shared" si="1"/>
        <v>5.3194953194953196E-2</v>
      </c>
      <c r="L40" s="73">
        <f t="shared" si="2"/>
        <v>2614</v>
      </c>
      <c r="M40" s="77">
        <f t="shared" si="4"/>
        <v>1.5594332587621178E-2</v>
      </c>
      <c r="N40" s="74">
        <f t="shared" si="3"/>
        <v>1343</v>
      </c>
    </row>
    <row r="41" spans="1:14">
      <c r="A41" s="51">
        <v>39</v>
      </c>
      <c r="B41" s="65" t="s">
        <v>130</v>
      </c>
      <c r="C41" s="52">
        <v>21978</v>
      </c>
      <c r="D41" s="52">
        <v>23610</v>
      </c>
      <c r="E41" s="52">
        <v>24375</v>
      </c>
      <c r="F41" s="52"/>
      <c r="G41" s="52"/>
      <c r="H41" s="52"/>
      <c r="I41" s="66"/>
      <c r="J41" s="76">
        <f t="shared" si="0"/>
        <v>5.5025827712609637E-3</v>
      </c>
      <c r="K41" s="76">
        <f t="shared" si="1"/>
        <v>0.10906360906360907</v>
      </c>
      <c r="L41" s="73">
        <f t="shared" si="2"/>
        <v>2397</v>
      </c>
      <c r="M41" s="77">
        <f t="shared" si="4"/>
        <v>1.4299776286353467E-2</v>
      </c>
      <c r="N41" s="74">
        <f t="shared" si="3"/>
        <v>765</v>
      </c>
    </row>
    <row r="42" spans="1:14">
      <c r="A42" s="51">
        <v>40</v>
      </c>
      <c r="B42" s="65" t="s">
        <v>131</v>
      </c>
      <c r="C42" s="52">
        <v>5291</v>
      </c>
      <c r="D42" s="52">
        <v>5374</v>
      </c>
      <c r="E42" s="52">
        <v>5442</v>
      </c>
      <c r="F42" s="52"/>
      <c r="G42" s="52"/>
      <c r="H42" s="52"/>
      <c r="I42" s="66"/>
      <c r="J42" s="76">
        <f t="shared" si="0"/>
        <v>1.2285150950236785E-3</v>
      </c>
      <c r="K42" s="76">
        <f t="shared" si="1"/>
        <v>2.8539028539028538E-2</v>
      </c>
      <c r="L42" s="73">
        <f t="shared" si="2"/>
        <v>151</v>
      </c>
      <c r="M42" s="77">
        <f t="shared" si="4"/>
        <v>9.0082028337061895E-4</v>
      </c>
      <c r="N42" s="74">
        <f t="shared" si="3"/>
        <v>68</v>
      </c>
    </row>
    <row r="43" spans="1:14">
      <c r="A43" s="51">
        <v>41</v>
      </c>
      <c r="B43" s="65" t="s">
        <v>132</v>
      </c>
      <c r="C43" s="52">
        <v>128221</v>
      </c>
      <c r="D43" s="52">
        <v>137733</v>
      </c>
      <c r="E43" s="52">
        <v>141190</v>
      </c>
      <c r="F43" s="52"/>
      <c r="G43" s="52"/>
      <c r="H43" s="52"/>
      <c r="I43" s="66"/>
      <c r="J43" s="76">
        <f t="shared" si="0"/>
        <v>3.1873216880998381E-2</v>
      </c>
      <c r="K43" s="76">
        <f t="shared" si="1"/>
        <v>0.10114567816504316</v>
      </c>
      <c r="L43" s="73">
        <f t="shared" si="2"/>
        <v>12969</v>
      </c>
      <c r="M43" s="77">
        <f t="shared" si="4"/>
        <v>7.7369127516778519E-2</v>
      </c>
      <c r="N43" s="74">
        <f t="shared" si="3"/>
        <v>3457</v>
      </c>
    </row>
    <row r="44" spans="1:14">
      <c r="A44" s="51">
        <v>42</v>
      </c>
      <c r="B44" s="65" t="s">
        <v>133</v>
      </c>
      <c r="C44" s="52">
        <v>61601</v>
      </c>
      <c r="D44" s="52">
        <v>67849</v>
      </c>
      <c r="E44" s="52">
        <v>68831</v>
      </c>
      <c r="F44" s="52"/>
      <c r="G44" s="52"/>
      <c r="H44" s="52"/>
      <c r="I44" s="66"/>
      <c r="J44" s="76">
        <f t="shared" si="0"/>
        <v>1.5538390758099012E-2</v>
      </c>
      <c r="K44" s="76">
        <f t="shared" si="1"/>
        <v>0.11736822454180938</v>
      </c>
      <c r="L44" s="73">
        <f t="shared" si="2"/>
        <v>7230</v>
      </c>
      <c r="M44" s="77">
        <f t="shared" si="4"/>
        <v>4.3131991051454141E-2</v>
      </c>
      <c r="N44" s="74">
        <f t="shared" si="3"/>
        <v>982</v>
      </c>
    </row>
    <row r="45" spans="1:14">
      <c r="A45" s="51">
        <v>43</v>
      </c>
      <c r="B45" s="65" t="s">
        <v>134</v>
      </c>
      <c r="C45" s="52">
        <v>20258</v>
      </c>
      <c r="D45" s="52">
        <v>20829</v>
      </c>
      <c r="E45" s="52">
        <v>21455</v>
      </c>
      <c r="F45" s="52"/>
      <c r="G45" s="52"/>
      <c r="H45" s="52"/>
      <c r="I45" s="66"/>
      <c r="J45" s="76">
        <f t="shared" si="0"/>
        <v>4.8434015736370864E-3</v>
      </c>
      <c r="K45" s="76">
        <f t="shared" si="1"/>
        <v>5.9087767795438839E-2</v>
      </c>
      <c r="L45" s="73">
        <f t="shared" si="2"/>
        <v>1197</v>
      </c>
      <c r="M45" s="77">
        <f t="shared" si="4"/>
        <v>7.1409395973154365E-3</v>
      </c>
      <c r="N45" s="74">
        <f t="shared" si="3"/>
        <v>626</v>
      </c>
    </row>
    <row r="46" spans="1:14">
      <c r="A46" s="51">
        <v>44</v>
      </c>
      <c r="B46" s="65" t="s">
        <v>135</v>
      </c>
      <c r="C46" s="52">
        <v>23077</v>
      </c>
      <c r="D46" s="52">
        <v>24944</v>
      </c>
      <c r="E46" s="52">
        <v>25066</v>
      </c>
      <c r="F46" s="52"/>
      <c r="G46" s="52"/>
      <c r="H46" s="52"/>
      <c r="I46" s="66"/>
      <c r="J46" s="76">
        <f t="shared" si="0"/>
        <v>5.6585739382329159E-3</v>
      </c>
      <c r="K46" s="76">
        <f t="shared" si="1"/>
        <v>8.6189712700957669E-2</v>
      </c>
      <c r="L46" s="73">
        <f t="shared" si="2"/>
        <v>1989</v>
      </c>
      <c r="M46" s="77">
        <f t="shared" si="4"/>
        <v>1.1865771812080537E-2</v>
      </c>
      <c r="N46" s="74">
        <f t="shared" si="3"/>
        <v>122</v>
      </c>
    </row>
    <row r="47" spans="1:14">
      <c r="A47" s="51">
        <v>45</v>
      </c>
      <c r="B47" s="65" t="s">
        <v>136</v>
      </c>
      <c r="C47" s="52">
        <v>72518</v>
      </c>
      <c r="D47" s="52">
        <v>73013</v>
      </c>
      <c r="E47" s="52">
        <v>76571</v>
      </c>
      <c r="F47" s="52"/>
      <c r="G47" s="52"/>
      <c r="H47" s="52"/>
      <c r="I47" s="66"/>
      <c r="J47" s="76">
        <f t="shared" si="0"/>
        <v>1.7285672425773262E-2</v>
      </c>
      <c r="K47" s="76">
        <f t="shared" si="1"/>
        <v>5.588957224413249E-2</v>
      </c>
      <c r="L47" s="73">
        <f t="shared" si="2"/>
        <v>4053</v>
      </c>
      <c r="M47" s="77">
        <f t="shared" si="4"/>
        <v>2.4178970917225952E-2</v>
      </c>
      <c r="N47" s="74">
        <f t="shared" si="3"/>
        <v>3558</v>
      </c>
    </row>
    <row r="48" spans="1:14">
      <c r="A48" s="51">
        <v>46</v>
      </c>
      <c r="B48" s="65" t="s">
        <v>137</v>
      </c>
      <c r="C48" s="52">
        <v>25160</v>
      </c>
      <c r="D48" s="52">
        <v>26968</v>
      </c>
      <c r="E48" s="52">
        <v>27613</v>
      </c>
      <c r="F48" s="52"/>
      <c r="G48" s="52"/>
      <c r="H48" s="52"/>
      <c r="I48" s="66"/>
      <c r="J48" s="76">
        <f t="shared" si="0"/>
        <v>6.2335515102699074E-3</v>
      </c>
      <c r="K48" s="76">
        <f t="shared" si="1"/>
        <v>9.7496025437201914E-2</v>
      </c>
      <c r="L48" s="73">
        <f t="shared" si="2"/>
        <v>2453</v>
      </c>
      <c r="M48" s="77">
        <f t="shared" si="4"/>
        <v>1.4633855331841909E-2</v>
      </c>
      <c r="N48" s="74">
        <f t="shared" si="3"/>
        <v>645</v>
      </c>
    </row>
    <row r="49" spans="1:14">
      <c r="A49" s="51">
        <v>47</v>
      </c>
      <c r="B49" s="65" t="s">
        <v>138</v>
      </c>
      <c r="C49" s="52">
        <v>15341</v>
      </c>
      <c r="D49" s="52">
        <v>16114</v>
      </c>
      <c r="E49" s="52">
        <v>16334</v>
      </c>
      <c r="F49" s="52"/>
      <c r="G49" s="52"/>
      <c r="H49" s="52"/>
      <c r="I49" s="66"/>
      <c r="J49" s="76">
        <f t="shared" si="0"/>
        <v>3.6873512609549366E-3</v>
      </c>
      <c r="K49" s="76">
        <f t="shared" si="1"/>
        <v>6.4728505312561108E-2</v>
      </c>
      <c r="L49" s="73">
        <f t="shared" si="2"/>
        <v>993</v>
      </c>
      <c r="M49" s="77">
        <f t="shared" si="4"/>
        <v>5.9239373601789706E-3</v>
      </c>
      <c r="N49" s="74">
        <f t="shared" si="3"/>
        <v>220</v>
      </c>
    </row>
    <row r="50" spans="1:14">
      <c r="A50" s="51">
        <v>48</v>
      </c>
      <c r="B50" s="65" t="s">
        <v>139</v>
      </c>
      <c r="C50" s="52">
        <v>75723</v>
      </c>
      <c r="D50" s="52">
        <v>65842</v>
      </c>
      <c r="E50" s="52">
        <v>69222</v>
      </c>
      <c r="F50" s="52"/>
      <c r="G50" s="52"/>
      <c r="H50" s="52"/>
      <c r="I50" s="66"/>
      <c r="J50" s="76">
        <f t="shared" si="0"/>
        <v>1.5626657829424673E-2</v>
      </c>
      <c r="K50" s="76">
        <f t="shared" si="1"/>
        <v>-8.5852383027613804E-2</v>
      </c>
      <c r="L50" s="73">
        <f t="shared" si="2"/>
        <v>-6501</v>
      </c>
      <c r="M50" s="77">
        <f t="shared" si="4"/>
        <v>-3.8782997762863536E-2</v>
      </c>
      <c r="N50" s="74">
        <f t="shared" si="3"/>
        <v>3380</v>
      </c>
    </row>
    <row r="51" spans="1:14">
      <c r="A51" s="51">
        <v>49</v>
      </c>
      <c r="B51" s="65" t="s">
        <v>140</v>
      </c>
      <c r="C51" s="52">
        <v>7117</v>
      </c>
      <c r="D51" s="52">
        <v>7035</v>
      </c>
      <c r="E51" s="52">
        <v>7102</v>
      </c>
      <c r="F51" s="52"/>
      <c r="G51" s="52"/>
      <c r="H51" s="52"/>
      <c r="I51" s="66"/>
      <c r="J51" s="76">
        <f t="shared" si="0"/>
        <v>1.6032550909331432E-3</v>
      </c>
      <c r="K51" s="76">
        <f t="shared" si="1"/>
        <v>-2.1076296192215822E-3</v>
      </c>
      <c r="L51" s="73">
        <f t="shared" si="2"/>
        <v>-15</v>
      </c>
      <c r="M51" s="77">
        <f t="shared" si="4"/>
        <v>-8.9485458612975397E-5</v>
      </c>
      <c r="N51" s="74">
        <f t="shared" si="3"/>
        <v>67</v>
      </c>
    </row>
    <row r="52" spans="1:14">
      <c r="A52" s="51">
        <v>50</v>
      </c>
      <c r="B52" s="65" t="s">
        <v>141</v>
      </c>
      <c r="C52" s="52">
        <v>10503</v>
      </c>
      <c r="D52" s="52">
        <v>10430</v>
      </c>
      <c r="E52" s="52">
        <v>10462</v>
      </c>
      <c r="F52" s="52"/>
      <c r="G52" s="52"/>
      <c r="H52" s="52"/>
      <c r="I52" s="66"/>
      <c r="J52" s="76">
        <f t="shared" si="0"/>
        <v>2.3617649621715778E-3</v>
      </c>
      <c r="K52" s="76">
        <f t="shared" si="1"/>
        <v>-3.9036465771684283E-3</v>
      </c>
      <c r="L52" s="73">
        <f t="shared" si="2"/>
        <v>-41</v>
      </c>
      <c r="M52" s="77">
        <f t="shared" si="4"/>
        <v>-2.4459358687546607E-4</v>
      </c>
      <c r="N52" s="74">
        <f t="shared" si="3"/>
        <v>32</v>
      </c>
    </row>
    <row r="53" spans="1:14">
      <c r="A53" s="51">
        <v>51</v>
      </c>
      <c r="B53" s="65" t="s">
        <v>142</v>
      </c>
      <c r="C53" s="52">
        <v>8015</v>
      </c>
      <c r="D53" s="52">
        <v>8280</v>
      </c>
      <c r="E53" s="52">
        <v>8501</v>
      </c>
      <c r="F53" s="52"/>
      <c r="G53" s="52"/>
      <c r="H53" s="52"/>
      <c r="I53" s="66"/>
      <c r="J53" s="76">
        <f t="shared" si="0"/>
        <v>1.9190751236303366E-3</v>
      </c>
      <c r="K53" s="76">
        <f t="shared" si="1"/>
        <v>6.0636306924516534E-2</v>
      </c>
      <c r="L53" s="73">
        <f t="shared" si="2"/>
        <v>486</v>
      </c>
      <c r="M53" s="77">
        <f t="shared" si="4"/>
        <v>2.8993288590604027E-3</v>
      </c>
      <c r="N53" s="74">
        <f t="shared" si="3"/>
        <v>221</v>
      </c>
    </row>
    <row r="54" spans="1:14">
      <c r="A54" s="51">
        <v>52</v>
      </c>
      <c r="B54" s="65" t="s">
        <v>143</v>
      </c>
      <c r="C54" s="52">
        <v>28824</v>
      </c>
      <c r="D54" s="52">
        <v>30253</v>
      </c>
      <c r="E54" s="52">
        <v>30566</v>
      </c>
      <c r="F54" s="52"/>
      <c r="G54" s="52"/>
      <c r="H54" s="52"/>
      <c r="I54" s="66"/>
      <c r="J54" s="76">
        <f t="shared" si="0"/>
        <v>6.9001823584148771E-3</v>
      </c>
      <c r="K54" s="76">
        <f t="shared" si="1"/>
        <v>6.0435747987787954E-2</v>
      </c>
      <c r="L54" s="73">
        <f t="shared" si="2"/>
        <v>1742</v>
      </c>
      <c r="M54" s="77">
        <f t="shared" si="4"/>
        <v>1.0392244593586876E-2</v>
      </c>
      <c r="N54" s="74">
        <f t="shared" si="3"/>
        <v>313</v>
      </c>
    </row>
    <row r="55" spans="1:14">
      <c r="A55" s="51">
        <v>53</v>
      </c>
      <c r="B55" s="65" t="s">
        <v>144</v>
      </c>
      <c r="C55" s="52">
        <v>12872</v>
      </c>
      <c r="D55" s="52">
        <v>13045</v>
      </c>
      <c r="E55" s="52">
        <v>13307</v>
      </c>
      <c r="F55" s="52"/>
      <c r="G55" s="52"/>
      <c r="H55" s="52"/>
      <c r="I55" s="66"/>
      <c r="J55" s="76">
        <f t="shared" si="0"/>
        <v>3.0040151358838828E-3</v>
      </c>
      <c r="K55" s="76">
        <f t="shared" si="1"/>
        <v>3.3794282162834061E-2</v>
      </c>
      <c r="L55" s="73">
        <f t="shared" si="2"/>
        <v>435</v>
      </c>
      <c r="M55" s="77">
        <f t="shared" si="4"/>
        <v>2.5950782997762865E-3</v>
      </c>
      <c r="N55" s="74">
        <f t="shared" si="3"/>
        <v>262</v>
      </c>
    </row>
    <row r="56" spans="1:14">
      <c r="A56" s="51">
        <v>54</v>
      </c>
      <c r="B56" s="65" t="s">
        <v>145</v>
      </c>
      <c r="C56" s="52">
        <v>49834</v>
      </c>
      <c r="D56" s="52">
        <v>51278</v>
      </c>
      <c r="E56" s="52">
        <v>52001</v>
      </c>
      <c r="F56" s="52"/>
      <c r="G56" s="52"/>
      <c r="H56" s="52"/>
      <c r="I56" s="66"/>
      <c r="J56" s="76">
        <f t="shared" si="0"/>
        <v>1.173906899234221E-2</v>
      </c>
      <c r="K56" s="76">
        <f t="shared" si="1"/>
        <v>4.3484368102098971E-2</v>
      </c>
      <c r="L56" s="73">
        <f t="shared" si="2"/>
        <v>2167</v>
      </c>
      <c r="M56" s="77">
        <f t="shared" si="4"/>
        <v>1.2927665920954512E-2</v>
      </c>
      <c r="N56" s="74">
        <f t="shared" si="3"/>
        <v>723</v>
      </c>
    </row>
    <row r="57" spans="1:14">
      <c r="A57" s="51">
        <v>55</v>
      </c>
      <c r="B57" s="65" t="s">
        <v>146</v>
      </c>
      <c r="C57" s="52">
        <v>50940</v>
      </c>
      <c r="D57" s="52">
        <v>54069</v>
      </c>
      <c r="E57" s="52">
        <v>54942</v>
      </c>
      <c r="F57" s="52"/>
      <c r="G57" s="52"/>
      <c r="H57" s="52"/>
      <c r="I57" s="66"/>
      <c r="J57" s="76">
        <f t="shared" si="0"/>
        <v>1.2402990876661328E-2</v>
      </c>
      <c r="K57" s="76">
        <f t="shared" si="1"/>
        <v>7.8563015312131917E-2</v>
      </c>
      <c r="L57" s="73">
        <f t="shared" si="2"/>
        <v>4002</v>
      </c>
      <c r="M57" s="77">
        <f t="shared" si="4"/>
        <v>2.3874720357941834E-2</v>
      </c>
      <c r="N57" s="74">
        <f t="shared" si="3"/>
        <v>873</v>
      </c>
    </row>
    <row r="58" spans="1:14">
      <c r="A58" s="51">
        <v>56</v>
      </c>
      <c r="B58" s="65" t="s">
        <v>147</v>
      </c>
      <c r="C58" s="52">
        <v>5438</v>
      </c>
      <c r="D58" s="52">
        <v>5047</v>
      </c>
      <c r="E58" s="52">
        <v>5041</v>
      </c>
      <c r="F58" s="52"/>
      <c r="G58" s="52"/>
      <c r="H58" s="52"/>
      <c r="I58" s="66"/>
      <c r="J58" s="76">
        <f t="shared" si="0"/>
        <v>1.1379905538431393E-3</v>
      </c>
      <c r="K58" s="76">
        <f t="shared" si="1"/>
        <v>-7.3004781169547631E-2</v>
      </c>
      <c r="L58" s="73">
        <f t="shared" si="2"/>
        <v>-397</v>
      </c>
      <c r="M58" s="77">
        <f t="shared" si="4"/>
        <v>-2.3683818046234153E-3</v>
      </c>
      <c r="N58" s="74">
        <f t="shared" si="3"/>
        <v>-6</v>
      </c>
    </row>
    <row r="59" spans="1:14">
      <c r="A59" s="51">
        <v>57</v>
      </c>
      <c r="B59" s="65" t="s">
        <v>148</v>
      </c>
      <c r="C59" s="52">
        <v>7440</v>
      </c>
      <c r="D59" s="52">
        <v>7885</v>
      </c>
      <c r="E59" s="52">
        <v>8146</v>
      </c>
      <c r="F59" s="52"/>
      <c r="G59" s="52"/>
      <c r="H59" s="52"/>
      <c r="I59" s="66"/>
      <c r="J59" s="76">
        <f t="shared" si="0"/>
        <v>1.8389349437822281E-3</v>
      </c>
      <c r="K59" s="76">
        <f t="shared" si="1"/>
        <v>9.4892473118279572E-2</v>
      </c>
      <c r="L59" s="73">
        <f t="shared" si="2"/>
        <v>706</v>
      </c>
      <c r="M59" s="77">
        <f t="shared" si="4"/>
        <v>4.2117822520507083E-3</v>
      </c>
      <c r="N59" s="74">
        <f t="shared" si="3"/>
        <v>261</v>
      </c>
    </row>
    <row r="60" spans="1:14">
      <c r="A60" s="51">
        <v>58</v>
      </c>
      <c r="B60" s="65" t="s">
        <v>149</v>
      </c>
      <c r="C60" s="52">
        <v>16384</v>
      </c>
      <c r="D60" s="52">
        <v>16964</v>
      </c>
      <c r="E60" s="52">
        <v>17248</v>
      </c>
      <c r="F60" s="52"/>
      <c r="G60" s="52"/>
      <c r="H60" s="52"/>
      <c r="I60" s="66"/>
      <c r="J60" s="76">
        <f t="shared" si="0"/>
        <v>3.8936840056906299E-3</v>
      </c>
      <c r="K60" s="76">
        <f t="shared" si="1"/>
        <v>5.2734375E-2</v>
      </c>
      <c r="L60" s="73">
        <f t="shared" si="2"/>
        <v>864</v>
      </c>
      <c r="M60" s="77">
        <f t="shared" si="4"/>
        <v>5.1543624161073829E-3</v>
      </c>
      <c r="N60" s="74">
        <f t="shared" si="3"/>
        <v>284</v>
      </c>
    </row>
    <row r="61" spans="1:14">
      <c r="A61" s="51">
        <v>59</v>
      </c>
      <c r="B61" s="65" t="s">
        <v>150</v>
      </c>
      <c r="C61" s="52">
        <v>82111</v>
      </c>
      <c r="D61" s="52">
        <v>86598</v>
      </c>
      <c r="E61" s="52">
        <v>88810</v>
      </c>
      <c r="F61" s="52"/>
      <c r="G61" s="52"/>
      <c r="H61" s="52"/>
      <c r="I61" s="66"/>
      <c r="J61" s="76">
        <f t="shared" si="0"/>
        <v>2.0048589781156357E-2</v>
      </c>
      <c r="K61" s="76">
        <f t="shared" si="1"/>
        <v>8.1584684147069209E-2</v>
      </c>
      <c r="L61" s="73">
        <f t="shared" si="2"/>
        <v>6699</v>
      </c>
      <c r="M61" s="77">
        <f t="shared" si="4"/>
        <v>3.9964205816554813E-2</v>
      </c>
      <c r="N61" s="74">
        <f t="shared" si="3"/>
        <v>2212</v>
      </c>
    </row>
    <row r="62" spans="1:14">
      <c r="A62" s="51">
        <v>60</v>
      </c>
      <c r="B62" s="65" t="s">
        <v>151</v>
      </c>
      <c r="C62" s="52">
        <v>16661</v>
      </c>
      <c r="D62" s="52">
        <v>17538</v>
      </c>
      <c r="E62" s="52">
        <v>17798</v>
      </c>
      <c r="F62" s="52"/>
      <c r="G62" s="52"/>
      <c r="H62" s="52"/>
      <c r="I62" s="66"/>
      <c r="J62" s="76">
        <f t="shared" si="0"/>
        <v>4.0178448477088263E-3</v>
      </c>
      <c r="K62" s="76">
        <f t="shared" si="1"/>
        <v>6.8243202688914234E-2</v>
      </c>
      <c r="L62" s="73">
        <f t="shared" si="2"/>
        <v>1137</v>
      </c>
      <c r="M62" s="77">
        <f t="shared" si="4"/>
        <v>6.7829977628635343E-3</v>
      </c>
      <c r="N62" s="74">
        <f t="shared" si="3"/>
        <v>260</v>
      </c>
    </row>
    <row r="63" spans="1:14">
      <c r="A63" s="51">
        <v>61</v>
      </c>
      <c r="B63" s="65" t="s">
        <v>152</v>
      </c>
      <c r="C63" s="52">
        <v>33695</v>
      </c>
      <c r="D63" s="52">
        <v>32695</v>
      </c>
      <c r="E63" s="52">
        <v>33237</v>
      </c>
      <c r="F63" s="52"/>
      <c r="G63" s="52"/>
      <c r="H63" s="52"/>
      <c r="I63" s="66"/>
      <c r="J63" s="76">
        <f t="shared" si="0"/>
        <v>7.5031525566523344E-3</v>
      </c>
      <c r="K63" s="76">
        <f t="shared" si="1"/>
        <v>-1.3592521145570559E-2</v>
      </c>
      <c r="L63" s="73">
        <f t="shared" si="2"/>
        <v>-458</v>
      </c>
      <c r="M63" s="77">
        <f t="shared" si="4"/>
        <v>-2.7322893363161821E-3</v>
      </c>
      <c r="N63" s="74">
        <f t="shared" si="3"/>
        <v>542</v>
      </c>
    </row>
    <row r="64" spans="1:14">
      <c r="A64" s="51">
        <v>62</v>
      </c>
      <c r="B64" s="65" t="s">
        <v>153</v>
      </c>
      <c r="C64" s="52">
        <v>2447</v>
      </c>
      <c r="D64" s="52">
        <v>2365</v>
      </c>
      <c r="E64" s="52">
        <v>2434</v>
      </c>
      <c r="F64" s="52"/>
      <c r="G64" s="52"/>
      <c r="H64" s="52"/>
      <c r="I64" s="66"/>
      <c r="J64" s="76">
        <f t="shared" si="0"/>
        <v>5.4946816267688965E-4</v>
      </c>
      <c r="K64" s="76">
        <f t="shared" si="1"/>
        <v>-5.3126277073968125E-3</v>
      </c>
      <c r="L64" s="73">
        <f t="shared" si="2"/>
        <v>-13</v>
      </c>
      <c r="M64" s="77">
        <f t="shared" si="4"/>
        <v>-7.7554064131245341E-5</v>
      </c>
      <c r="N64" s="74">
        <f t="shared" si="3"/>
        <v>69</v>
      </c>
    </row>
    <row r="65" spans="1:14">
      <c r="A65" s="51">
        <v>63</v>
      </c>
      <c r="B65" s="65" t="s">
        <v>154</v>
      </c>
      <c r="C65" s="52">
        <v>31861</v>
      </c>
      <c r="D65" s="52">
        <v>33396</v>
      </c>
      <c r="E65" s="52">
        <v>34032</v>
      </c>
      <c r="F65" s="52"/>
      <c r="G65" s="52"/>
      <c r="H65" s="52"/>
      <c r="I65" s="66"/>
      <c r="J65" s="76">
        <f t="shared" si="0"/>
        <v>7.6826214101149998E-3</v>
      </c>
      <c r="K65" s="76">
        <f t="shared" si="1"/>
        <v>6.8139731960704303E-2</v>
      </c>
      <c r="L65" s="73">
        <f t="shared" si="2"/>
        <v>2171</v>
      </c>
      <c r="M65" s="77">
        <f t="shared" si="4"/>
        <v>1.2951528709917972E-2</v>
      </c>
      <c r="N65" s="74">
        <f t="shared" si="3"/>
        <v>636</v>
      </c>
    </row>
    <row r="66" spans="1:14">
      <c r="A66" s="51">
        <v>64</v>
      </c>
      <c r="B66" s="65" t="s">
        <v>155</v>
      </c>
      <c r="C66" s="52">
        <v>19333</v>
      </c>
      <c r="D66" s="52">
        <v>19789</v>
      </c>
      <c r="E66" s="52">
        <v>20498</v>
      </c>
      <c r="F66" s="52"/>
      <c r="G66" s="52"/>
      <c r="H66" s="52"/>
      <c r="I66" s="66"/>
      <c r="J66" s="76">
        <f t="shared" si="0"/>
        <v>4.6273617085254249E-3</v>
      </c>
      <c r="K66" s="76">
        <f t="shared" si="1"/>
        <v>6.0259659649304298E-2</v>
      </c>
      <c r="L66" s="73">
        <f t="shared" si="2"/>
        <v>1165</v>
      </c>
      <c r="M66" s="77">
        <f t="shared" si="4"/>
        <v>6.9500372856077554E-3</v>
      </c>
      <c r="N66" s="74">
        <f t="shared" si="3"/>
        <v>709</v>
      </c>
    </row>
    <row r="67" spans="1:14">
      <c r="A67" s="51">
        <v>65</v>
      </c>
      <c r="B67" s="65" t="s">
        <v>156</v>
      </c>
      <c r="C67" s="52">
        <v>19727</v>
      </c>
      <c r="D67" s="52">
        <v>20547</v>
      </c>
      <c r="E67" s="52">
        <v>20953</v>
      </c>
      <c r="F67" s="52"/>
      <c r="G67" s="52"/>
      <c r="H67" s="52"/>
      <c r="I67" s="66"/>
      <c r="J67" s="76">
        <f t="shared" ref="J67:J84" si="5">E67/$E$84</f>
        <v>4.7300765869222969E-3</v>
      </c>
      <c r="K67" s="76">
        <f t="shared" ref="K67:K84" si="6">(E67-C67)/C67</f>
        <v>6.2148324631216098E-2</v>
      </c>
      <c r="L67" s="73">
        <f t="shared" ref="L67:L84" si="7">E67-C67</f>
        <v>1226</v>
      </c>
      <c r="M67" s="77">
        <f t="shared" si="4"/>
        <v>7.3139448173005217E-3</v>
      </c>
      <c r="N67" s="74">
        <f t="shared" ref="N67:N84" si="8">E67-D67</f>
        <v>406</v>
      </c>
    </row>
    <row r="68" spans="1:14">
      <c r="A68" s="51">
        <v>66</v>
      </c>
      <c r="B68" s="65" t="s">
        <v>157</v>
      </c>
      <c r="C68" s="52">
        <v>8675</v>
      </c>
      <c r="D68" s="52">
        <v>9304</v>
      </c>
      <c r="E68" s="52">
        <v>9458</v>
      </c>
      <c r="F68" s="52"/>
      <c r="G68" s="52"/>
      <c r="H68" s="52"/>
      <c r="I68" s="66"/>
      <c r="J68" s="76">
        <f t="shared" si="5"/>
        <v>2.135114988741998E-3</v>
      </c>
      <c r="K68" s="76">
        <f t="shared" si="6"/>
        <v>9.0259365994236312E-2</v>
      </c>
      <c r="L68" s="73">
        <f t="shared" si="7"/>
        <v>783</v>
      </c>
      <c r="M68" s="77">
        <f t="shared" ref="M68:M84" si="9">L68/$L$84</f>
        <v>4.6711409395973156E-3</v>
      </c>
      <c r="N68" s="74">
        <f t="shared" si="8"/>
        <v>154</v>
      </c>
    </row>
    <row r="69" spans="1:14">
      <c r="A69" s="51">
        <v>67</v>
      </c>
      <c r="B69" s="65" t="s">
        <v>158</v>
      </c>
      <c r="C69" s="52">
        <v>20277</v>
      </c>
      <c r="D69" s="52">
        <v>20988</v>
      </c>
      <c r="E69" s="52">
        <v>21381</v>
      </c>
      <c r="F69" s="52"/>
      <c r="G69" s="52"/>
      <c r="H69" s="52"/>
      <c r="I69" s="66"/>
      <c r="J69" s="76">
        <f t="shared" si="5"/>
        <v>4.8266962967110022E-3</v>
      </c>
      <c r="K69" s="76">
        <f t="shared" si="6"/>
        <v>5.4445923953247523E-2</v>
      </c>
      <c r="L69" s="73">
        <f t="shared" si="7"/>
        <v>1104</v>
      </c>
      <c r="M69" s="77">
        <f t="shared" si="9"/>
        <v>6.5861297539149891E-3</v>
      </c>
      <c r="N69" s="74">
        <f t="shared" si="8"/>
        <v>393</v>
      </c>
    </row>
    <row r="70" spans="1:14">
      <c r="A70" s="51">
        <v>68</v>
      </c>
      <c r="B70" s="65" t="s">
        <v>159</v>
      </c>
      <c r="C70" s="52">
        <v>11117</v>
      </c>
      <c r="D70" s="52">
        <v>11108</v>
      </c>
      <c r="E70" s="52">
        <v>11375</v>
      </c>
      <c r="F70" s="52"/>
      <c r="G70" s="52"/>
      <c r="H70" s="52"/>
      <c r="I70" s="66"/>
      <c r="J70" s="76">
        <f t="shared" si="5"/>
        <v>2.5678719599217833E-3</v>
      </c>
      <c r="K70" s="76">
        <f t="shared" si="6"/>
        <v>2.3207699919042906E-2</v>
      </c>
      <c r="L70" s="73">
        <f t="shared" si="7"/>
        <v>258</v>
      </c>
      <c r="M70" s="77">
        <f t="shared" si="9"/>
        <v>1.5391498881431767E-3</v>
      </c>
      <c r="N70" s="74">
        <f t="shared" si="8"/>
        <v>267</v>
      </c>
    </row>
    <row r="71" spans="1:14">
      <c r="A71" s="51">
        <v>69</v>
      </c>
      <c r="B71" s="65" t="s">
        <v>160</v>
      </c>
      <c r="C71" s="52">
        <v>2102</v>
      </c>
      <c r="D71" s="52">
        <v>2121</v>
      </c>
      <c r="E71" s="52">
        <v>2127</v>
      </c>
      <c r="F71" s="52"/>
      <c r="G71" s="52"/>
      <c r="H71" s="52"/>
      <c r="I71" s="66"/>
      <c r="J71" s="76">
        <f t="shared" si="5"/>
        <v>4.8016383813218749E-4</v>
      </c>
      <c r="K71" s="76">
        <f t="shared" si="6"/>
        <v>1.1893434823977164E-2</v>
      </c>
      <c r="L71" s="73">
        <f t="shared" si="7"/>
        <v>25</v>
      </c>
      <c r="M71" s="77">
        <f t="shared" si="9"/>
        <v>1.4914243102162565E-4</v>
      </c>
      <c r="N71" s="74">
        <f t="shared" si="8"/>
        <v>6</v>
      </c>
    </row>
    <row r="72" spans="1:14">
      <c r="A72" s="51">
        <v>70</v>
      </c>
      <c r="B72" s="65" t="s">
        <v>161</v>
      </c>
      <c r="C72" s="52">
        <v>11665</v>
      </c>
      <c r="D72" s="52">
        <v>12609</v>
      </c>
      <c r="E72" s="52">
        <v>12952</v>
      </c>
      <c r="F72" s="52"/>
      <c r="G72" s="52"/>
      <c r="H72" s="52"/>
      <c r="I72" s="66"/>
      <c r="J72" s="76">
        <f t="shared" si="5"/>
        <v>2.9238749560357748E-3</v>
      </c>
      <c r="K72" s="76">
        <f t="shared" si="6"/>
        <v>0.1103300471495928</v>
      </c>
      <c r="L72" s="73">
        <f t="shared" si="7"/>
        <v>1287</v>
      </c>
      <c r="M72" s="77">
        <f t="shared" si="9"/>
        <v>7.6778523489932889E-3</v>
      </c>
      <c r="N72" s="74">
        <f t="shared" si="8"/>
        <v>343</v>
      </c>
    </row>
    <row r="73" spans="1:14">
      <c r="A73" s="51">
        <v>71</v>
      </c>
      <c r="B73" s="65" t="s">
        <v>162</v>
      </c>
      <c r="C73" s="52">
        <v>8134</v>
      </c>
      <c r="D73" s="52">
        <v>7902</v>
      </c>
      <c r="E73" s="52">
        <v>8661</v>
      </c>
      <c r="F73" s="52"/>
      <c r="G73" s="52"/>
      <c r="H73" s="52"/>
      <c r="I73" s="66"/>
      <c r="J73" s="76">
        <f t="shared" si="5"/>
        <v>1.9551946413083575E-3</v>
      </c>
      <c r="K73" s="76">
        <f t="shared" si="6"/>
        <v>6.4789771330218834E-2</v>
      </c>
      <c r="L73" s="73">
        <f t="shared" si="7"/>
        <v>527</v>
      </c>
      <c r="M73" s="77">
        <f t="shared" si="9"/>
        <v>3.1439224459358689E-3</v>
      </c>
      <c r="N73" s="74">
        <f t="shared" si="8"/>
        <v>759</v>
      </c>
    </row>
    <row r="74" spans="1:14">
      <c r="A74" s="51">
        <v>72</v>
      </c>
      <c r="B74" s="65" t="s">
        <v>163</v>
      </c>
      <c r="C74" s="52">
        <v>15080</v>
      </c>
      <c r="D74" s="52">
        <v>17941</v>
      </c>
      <c r="E74" s="52">
        <v>18373</v>
      </c>
      <c r="F74" s="52"/>
      <c r="G74" s="52"/>
      <c r="H74" s="52"/>
      <c r="I74" s="66"/>
      <c r="J74" s="76">
        <f t="shared" si="5"/>
        <v>4.1476493643642131E-3</v>
      </c>
      <c r="K74" s="76">
        <f t="shared" si="6"/>
        <v>0.21836870026525199</v>
      </c>
      <c r="L74" s="73">
        <f t="shared" si="7"/>
        <v>3293</v>
      </c>
      <c r="M74" s="77">
        <f t="shared" si="9"/>
        <v>1.9645041014168529E-2</v>
      </c>
      <c r="N74" s="74">
        <f t="shared" si="8"/>
        <v>432</v>
      </c>
    </row>
    <row r="75" spans="1:14">
      <c r="A75" s="51">
        <v>73</v>
      </c>
      <c r="B75" s="65" t="s">
        <v>164</v>
      </c>
      <c r="C75" s="52">
        <v>8535</v>
      </c>
      <c r="D75" s="52">
        <v>8069</v>
      </c>
      <c r="E75" s="52">
        <v>8195</v>
      </c>
      <c r="F75" s="52"/>
      <c r="G75" s="52"/>
      <c r="H75" s="52"/>
      <c r="I75" s="66"/>
      <c r="J75" s="76">
        <f t="shared" si="5"/>
        <v>1.8499965460711219E-3</v>
      </c>
      <c r="K75" s="76">
        <f t="shared" si="6"/>
        <v>-3.9835969537199763E-2</v>
      </c>
      <c r="L75" s="73">
        <f t="shared" si="7"/>
        <v>-340</v>
      </c>
      <c r="M75" s="77">
        <f t="shared" si="9"/>
        <v>-2.028337061894109E-3</v>
      </c>
      <c r="N75" s="74">
        <f t="shared" si="8"/>
        <v>126</v>
      </c>
    </row>
    <row r="76" spans="1:14">
      <c r="A76" s="51">
        <v>74</v>
      </c>
      <c r="B76" s="65" t="s">
        <v>165</v>
      </c>
      <c r="C76" s="52">
        <v>8169</v>
      </c>
      <c r="D76" s="52">
        <v>8651</v>
      </c>
      <c r="E76" s="52">
        <v>8721</v>
      </c>
      <c r="F76" s="52"/>
      <c r="G76" s="52"/>
      <c r="H76" s="52"/>
      <c r="I76" s="66"/>
      <c r="J76" s="76">
        <f t="shared" si="5"/>
        <v>1.9687394604376149E-3</v>
      </c>
      <c r="K76" s="76">
        <f t="shared" si="6"/>
        <v>6.757253029746603E-2</v>
      </c>
      <c r="L76" s="73">
        <f t="shared" si="7"/>
        <v>552</v>
      </c>
      <c r="M76" s="77">
        <f t="shared" si="9"/>
        <v>3.2930648769574945E-3</v>
      </c>
      <c r="N76" s="74">
        <f t="shared" si="8"/>
        <v>70</v>
      </c>
    </row>
    <row r="77" spans="1:14">
      <c r="A77" s="51">
        <v>75</v>
      </c>
      <c r="B77" s="65" t="s">
        <v>166</v>
      </c>
      <c r="C77" s="52">
        <v>2612</v>
      </c>
      <c r="D77" s="52">
        <v>2456</v>
      </c>
      <c r="E77" s="52">
        <v>2511</v>
      </c>
      <c r="F77" s="52"/>
      <c r="G77" s="52"/>
      <c r="H77" s="52"/>
      <c r="I77" s="66"/>
      <c r="J77" s="76">
        <f t="shared" si="5"/>
        <v>5.6685068055943718E-4</v>
      </c>
      <c r="K77" s="76">
        <f t="shared" si="6"/>
        <v>-3.8667687595712097E-2</v>
      </c>
      <c r="L77" s="73">
        <f t="shared" si="7"/>
        <v>-101</v>
      </c>
      <c r="M77" s="77">
        <f t="shared" si="9"/>
        <v>-6.025354213273676E-4</v>
      </c>
      <c r="N77" s="74">
        <f t="shared" si="8"/>
        <v>55</v>
      </c>
    </row>
    <row r="78" spans="1:14">
      <c r="A78" s="51">
        <v>76</v>
      </c>
      <c r="B78" s="65" t="s">
        <v>167</v>
      </c>
      <c r="C78" s="52">
        <v>3823</v>
      </c>
      <c r="D78" s="52">
        <v>3961</v>
      </c>
      <c r="E78" s="52">
        <v>3937</v>
      </c>
      <c r="F78" s="52"/>
      <c r="G78" s="52"/>
      <c r="H78" s="52"/>
      <c r="I78" s="66"/>
      <c r="J78" s="76">
        <f t="shared" si="5"/>
        <v>8.8876588186479648E-4</v>
      </c>
      <c r="K78" s="76">
        <f t="shared" si="6"/>
        <v>2.9819513471095998E-2</v>
      </c>
      <c r="L78" s="73">
        <f t="shared" si="7"/>
        <v>114</v>
      </c>
      <c r="M78" s="77">
        <f t="shared" si="9"/>
        <v>6.8008948545861302E-4</v>
      </c>
      <c r="N78" s="74">
        <f t="shared" si="8"/>
        <v>-24</v>
      </c>
    </row>
    <row r="79" spans="1:14">
      <c r="A79" s="51">
        <v>77</v>
      </c>
      <c r="B79" s="65" t="s">
        <v>168</v>
      </c>
      <c r="C79" s="52">
        <v>14211</v>
      </c>
      <c r="D79" s="52">
        <v>14682</v>
      </c>
      <c r="E79" s="52">
        <v>15151</v>
      </c>
      <c r="F79" s="52"/>
      <c r="G79" s="52"/>
      <c r="H79" s="52"/>
      <c r="I79" s="66"/>
      <c r="J79" s="76">
        <f t="shared" si="5"/>
        <v>3.4202925771230712E-3</v>
      </c>
      <c r="K79" s="76">
        <f t="shared" si="6"/>
        <v>6.6145943283372033E-2</v>
      </c>
      <c r="L79" s="73">
        <f t="shared" si="7"/>
        <v>940</v>
      </c>
      <c r="M79" s="77">
        <f t="shared" si="9"/>
        <v>5.6077554064131244E-3</v>
      </c>
      <c r="N79" s="74">
        <f t="shared" si="8"/>
        <v>469</v>
      </c>
    </row>
    <row r="80" spans="1:14">
      <c r="A80" s="51">
        <v>78</v>
      </c>
      <c r="B80" s="65" t="s">
        <v>169</v>
      </c>
      <c r="C80" s="52">
        <v>9499</v>
      </c>
      <c r="D80" s="52">
        <v>9162</v>
      </c>
      <c r="E80" s="52">
        <v>9313</v>
      </c>
      <c r="F80" s="52"/>
      <c r="G80" s="52"/>
      <c r="H80" s="52"/>
      <c r="I80" s="66"/>
      <c r="J80" s="76">
        <f t="shared" si="5"/>
        <v>2.1023816758462916E-3</v>
      </c>
      <c r="K80" s="76">
        <f t="shared" si="6"/>
        <v>-1.9581008527213391E-2</v>
      </c>
      <c r="L80" s="73">
        <f t="shared" si="7"/>
        <v>-186</v>
      </c>
      <c r="M80" s="77">
        <f t="shared" si="9"/>
        <v>-1.1096196868008949E-3</v>
      </c>
      <c r="N80" s="74">
        <f t="shared" si="8"/>
        <v>151</v>
      </c>
    </row>
    <row r="81" spans="1:14">
      <c r="A81" s="51">
        <v>79</v>
      </c>
      <c r="B81" s="65" t="s">
        <v>170</v>
      </c>
      <c r="C81" s="52">
        <v>4881</v>
      </c>
      <c r="D81" s="52">
        <v>3853</v>
      </c>
      <c r="E81" s="52">
        <v>3942</v>
      </c>
      <c r="F81" s="52"/>
      <c r="G81" s="52"/>
      <c r="H81" s="52"/>
      <c r="I81" s="66"/>
      <c r="J81" s="76">
        <f t="shared" si="5"/>
        <v>8.8989461679223471E-4</v>
      </c>
      <c r="K81" s="76">
        <f t="shared" si="6"/>
        <v>-0.19237861094038106</v>
      </c>
      <c r="L81" s="73">
        <f t="shared" si="7"/>
        <v>-939</v>
      </c>
      <c r="M81" s="77">
        <f t="shared" si="9"/>
        <v>-5.6017897091722594E-3</v>
      </c>
      <c r="N81" s="74">
        <f t="shared" si="8"/>
        <v>89</v>
      </c>
    </row>
    <row r="82" spans="1:14">
      <c r="A82" s="51">
        <v>80</v>
      </c>
      <c r="B82" s="65" t="s">
        <v>171</v>
      </c>
      <c r="C82" s="52">
        <v>11000</v>
      </c>
      <c r="D82" s="52">
        <v>11585</v>
      </c>
      <c r="E82" s="52">
        <v>11758</v>
      </c>
      <c r="F82" s="52"/>
      <c r="G82" s="52"/>
      <c r="H82" s="52"/>
      <c r="I82" s="66"/>
      <c r="J82" s="76">
        <f t="shared" si="5"/>
        <v>2.6543330553635454E-3</v>
      </c>
      <c r="K82" s="76">
        <f t="shared" si="6"/>
        <v>6.8909090909090906E-2</v>
      </c>
      <c r="L82" s="73">
        <f t="shared" si="7"/>
        <v>758</v>
      </c>
      <c r="M82" s="77">
        <f t="shared" si="9"/>
        <v>4.5219985085756895E-3</v>
      </c>
      <c r="N82" s="74">
        <f t="shared" si="8"/>
        <v>173</v>
      </c>
    </row>
    <row r="83" spans="1:14">
      <c r="A83" s="51">
        <v>81</v>
      </c>
      <c r="B83" s="65" t="s">
        <v>172</v>
      </c>
      <c r="C83" s="52">
        <v>22304</v>
      </c>
      <c r="D83" s="52">
        <v>23707</v>
      </c>
      <c r="E83" s="52">
        <v>24388</v>
      </c>
      <c r="F83" s="52"/>
      <c r="G83" s="52"/>
      <c r="H83" s="52"/>
      <c r="I83" s="66"/>
      <c r="J83" s="76">
        <f t="shared" si="5"/>
        <v>5.5055174820723028E-3</v>
      </c>
      <c r="K83" s="76">
        <f t="shared" si="6"/>
        <v>9.3436154949784786E-2</v>
      </c>
      <c r="L83" s="73">
        <f t="shared" si="7"/>
        <v>2084</v>
      </c>
      <c r="M83" s="77">
        <f t="shared" si="9"/>
        <v>1.2432513049962714E-2</v>
      </c>
      <c r="N83" s="74">
        <f t="shared" si="8"/>
        <v>681</v>
      </c>
    </row>
    <row r="84" spans="1:14" s="85" customFormat="1">
      <c r="A84" s="159" t="s">
        <v>173</v>
      </c>
      <c r="B84" s="159"/>
      <c r="C84" s="53">
        <v>4262113</v>
      </c>
      <c r="D84" s="53">
        <v>4344351</v>
      </c>
      <c r="E84" s="53">
        <v>4429738</v>
      </c>
      <c r="F84" s="40"/>
      <c r="G84" s="40"/>
      <c r="H84" s="40"/>
      <c r="I84" s="88"/>
      <c r="J84" s="45">
        <f t="shared" si="5"/>
        <v>1</v>
      </c>
      <c r="K84" s="45">
        <f t="shared" si="6"/>
        <v>3.9329083954367232E-2</v>
      </c>
      <c r="L84" s="40">
        <f t="shared" si="7"/>
        <v>167625</v>
      </c>
      <c r="M84" s="46">
        <f t="shared" si="9"/>
        <v>1</v>
      </c>
      <c r="N84" s="40">
        <f t="shared" si="8"/>
        <v>85387</v>
      </c>
    </row>
    <row r="85" spans="1:14">
      <c r="F85" s="102"/>
      <c r="G85" s="102"/>
      <c r="H85" s="102"/>
      <c r="I85" s="49"/>
      <c r="M85" s="9"/>
    </row>
    <row r="86" spans="1:14">
      <c r="F86" s="116"/>
      <c r="G86" s="116"/>
      <c r="I86" s="16"/>
      <c r="M86" s="9"/>
    </row>
    <row r="87" spans="1:14">
      <c r="F87" s="116"/>
      <c r="G87" s="116"/>
      <c r="M87" s="9"/>
    </row>
    <row r="88" spans="1:14">
      <c r="M88" s="9"/>
    </row>
    <row r="89" spans="1:14">
      <c r="M89" s="9"/>
    </row>
    <row r="90" spans="1:14">
      <c r="M90" s="9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zoomScale="80" zoomScaleNormal="80" workbookViewId="0">
      <pane ySplit="2" topLeftCell="A3" activePane="bottomLeft" state="frozen"/>
      <selection pane="bottomLeft" activeCell="I84" sqref="I84"/>
    </sheetView>
  </sheetViews>
  <sheetFormatPr defaultColWidth="8.88671875" defaultRowHeight="14.4"/>
  <cols>
    <col min="1" max="1" width="18.33203125" style="3" bestFit="1" customWidth="1"/>
    <col min="2" max="2" width="12" style="3" customWidth="1"/>
    <col min="3" max="3" width="12" style="3" bestFit="1" customWidth="1"/>
    <col min="4" max="7" width="12" style="3" customWidth="1"/>
    <col min="8" max="8" width="22.44140625" style="3" customWidth="1"/>
    <col min="9" max="9" width="26.44140625" style="3" customWidth="1"/>
    <col min="10" max="10" width="27.44140625" style="3" customWidth="1"/>
    <col min="11" max="11" width="13.33203125" style="3" customWidth="1"/>
    <col min="12" max="12" width="14.109375" style="3" customWidth="1"/>
    <col min="13" max="16384" width="8.88671875" style="3"/>
  </cols>
  <sheetData>
    <row r="1" spans="1:12" ht="15" thickBot="1">
      <c r="B1" s="156" t="s">
        <v>274</v>
      </c>
      <c r="C1" s="156"/>
      <c r="D1" s="157"/>
      <c r="E1" s="158" t="s">
        <v>273</v>
      </c>
      <c r="F1" s="156"/>
      <c r="G1" s="157"/>
    </row>
    <row r="2" spans="1:12" ht="43.2">
      <c r="A2" s="69" t="s">
        <v>174</v>
      </c>
      <c r="B2" s="69">
        <v>43678</v>
      </c>
      <c r="C2" s="69">
        <v>44013</v>
      </c>
      <c r="D2" s="69">
        <v>44044</v>
      </c>
      <c r="E2" s="69">
        <v>43678</v>
      </c>
      <c r="F2" s="69">
        <v>44013</v>
      </c>
      <c r="G2" s="69">
        <v>44044</v>
      </c>
      <c r="H2" s="68" t="s">
        <v>295</v>
      </c>
      <c r="I2" s="1" t="s">
        <v>296</v>
      </c>
      <c r="J2" s="1" t="s">
        <v>297</v>
      </c>
      <c r="K2" s="68" t="s">
        <v>255</v>
      </c>
      <c r="L2" s="68" t="s">
        <v>275</v>
      </c>
    </row>
    <row r="3" spans="1:12">
      <c r="A3" s="29" t="s">
        <v>175</v>
      </c>
      <c r="B3" s="64">
        <v>3225</v>
      </c>
      <c r="C3" s="73">
        <v>3033</v>
      </c>
      <c r="D3" s="20">
        <v>1985</v>
      </c>
      <c r="E3" s="20">
        <v>3912.7802561910999</v>
      </c>
      <c r="F3" s="20">
        <v>2734.7099639947801</v>
      </c>
      <c r="G3" s="20">
        <v>2422.54115540985</v>
      </c>
      <c r="H3" s="77">
        <f>D3/$D$84</f>
        <v>2.7408798431415866E-2</v>
      </c>
      <c r="I3" s="77">
        <f t="shared" ref="I3:I66" si="0">(D3-B3)/B3</f>
        <v>-0.38449612403100775</v>
      </c>
      <c r="J3" s="73">
        <f t="shared" ref="J3:J66" si="1">D3-B3</f>
        <v>-1240</v>
      </c>
      <c r="K3" s="73">
        <f>D3-C3</f>
        <v>-1048</v>
      </c>
      <c r="L3" s="73">
        <f>G3-F3</f>
        <v>-312.16880858493005</v>
      </c>
    </row>
    <row r="4" spans="1:12">
      <c r="A4" s="29" t="s">
        <v>176</v>
      </c>
      <c r="B4" s="64">
        <v>371</v>
      </c>
      <c r="C4" s="73">
        <v>425</v>
      </c>
      <c r="D4" s="20">
        <v>282</v>
      </c>
      <c r="E4" s="20">
        <v>522.86096898321796</v>
      </c>
      <c r="F4" s="20">
        <v>388.43921441190901</v>
      </c>
      <c r="G4" s="20">
        <v>402.56078925428102</v>
      </c>
      <c r="H4" s="77">
        <f t="shared" ref="H4:H67" si="2">D4/$D$84</f>
        <v>3.8938444119190302E-3</v>
      </c>
      <c r="I4" s="77">
        <f t="shared" si="0"/>
        <v>-0.23989218328840969</v>
      </c>
      <c r="J4" s="73">
        <f t="shared" si="1"/>
        <v>-89</v>
      </c>
      <c r="K4" s="73">
        <f t="shared" ref="K4:K67" si="3">D4-C4</f>
        <v>-143</v>
      </c>
      <c r="L4" s="73">
        <f t="shared" ref="L4:L67" si="4">G4-F4</f>
        <v>14.121574842372013</v>
      </c>
    </row>
    <row r="5" spans="1:12">
      <c r="A5" s="29" t="s">
        <v>177</v>
      </c>
      <c r="B5" s="64">
        <v>823</v>
      </c>
      <c r="C5" s="73">
        <v>617</v>
      </c>
      <c r="D5" s="20">
        <v>523</v>
      </c>
      <c r="E5" s="20">
        <v>1086.29467893894</v>
      </c>
      <c r="F5" s="20">
        <v>621.07244622898099</v>
      </c>
      <c r="G5" s="20">
        <v>689.44407797749602</v>
      </c>
      <c r="H5" s="77">
        <f t="shared" si="2"/>
        <v>7.221562508629974E-3</v>
      </c>
      <c r="I5" s="77">
        <f t="shared" si="0"/>
        <v>-0.36452004860267317</v>
      </c>
      <c r="J5" s="73">
        <f t="shared" si="1"/>
        <v>-300</v>
      </c>
      <c r="K5" s="73">
        <f t="shared" si="3"/>
        <v>-94</v>
      </c>
      <c r="L5" s="73">
        <f t="shared" si="4"/>
        <v>68.371631748515028</v>
      </c>
    </row>
    <row r="6" spans="1:12">
      <c r="A6" s="29" t="s">
        <v>178</v>
      </c>
      <c r="B6" s="64">
        <v>254</v>
      </c>
      <c r="C6" s="73">
        <v>710</v>
      </c>
      <c r="D6" s="20">
        <v>227</v>
      </c>
      <c r="E6" s="20">
        <v>294.21818131985702</v>
      </c>
      <c r="F6" s="20">
        <v>347.438383252422</v>
      </c>
      <c r="G6" s="20">
        <v>284.38296147799002</v>
      </c>
      <c r="H6" s="77">
        <f t="shared" si="2"/>
        <v>3.1344066720057442E-3</v>
      </c>
      <c r="I6" s="77">
        <f t="shared" si="0"/>
        <v>-0.1062992125984252</v>
      </c>
      <c r="J6" s="73">
        <f t="shared" si="1"/>
        <v>-27</v>
      </c>
      <c r="K6" s="73">
        <f t="shared" si="3"/>
        <v>-483</v>
      </c>
      <c r="L6" s="73">
        <f t="shared" si="4"/>
        <v>-63.055421774431977</v>
      </c>
    </row>
    <row r="7" spans="1:12">
      <c r="A7" s="29" t="s">
        <v>179</v>
      </c>
      <c r="B7" s="64">
        <v>511</v>
      </c>
      <c r="C7" s="73">
        <v>334</v>
      </c>
      <c r="D7" s="20">
        <v>302</v>
      </c>
      <c r="E7" s="20">
        <v>612.25937009292704</v>
      </c>
      <c r="F7" s="20">
        <v>302.13968161745299</v>
      </c>
      <c r="G7" s="20">
        <v>362.29943813650101</v>
      </c>
      <c r="H7" s="77">
        <f t="shared" si="2"/>
        <v>4.1700035900693157E-3</v>
      </c>
      <c r="I7" s="77">
        <f t="shared" si="0"/>
        <v>-0.4090019569471624</v>
      </c>
      <c r="J7" s="73">
        <f t="shared" si="1"/>
        <v>-209</v>
      </c>
      <c r="K7" s="73">
        <f t="shared" si="3"/>
        <v>-32</v>
      </c>
      <c r="L7" s="73">
        <f t="shared" si="4"/>
        <v>60.159756519048017</v>
      </c>
    </row>
    <row r="8" spans="1:12">
      <c r="A8" s="29" t="s">
        <v>180</v>
      </c>
      <c r="B8" s="64">
        <v>339</v>
      </c>
      <c r="C8" s="73">
        <v>322</v>
      </c>
      <c r="D8" s="20">
        <v>250</v>
      </c>
      <c r="E8" s="20">
        <v>424.51276685330703</v>
      </c>
      <c r="F8" s="20">
        <v>255.804863459666</v>
      </c>
      <c r="G8" s="20">
        <v>312.05343194362501</v>
      </c>
      <c r="H8" s="77">
        <f t="shared" si="2"/>
        <v>3.4519897268785729E-3</v>
      </c>
      <c r="I8" s="77">
        <f t="shared" si="0"/>
        <v>-0.26253687315634217</v>
      </c>
      <c r="J8" s="73">
        <f t="shared" si="1"/>
        <v>-89</v>
      </c>
      <c r="K8" s="73">
        <f t="shared" si="3"/>
        <v>-72</v>
      </c>
      <c r="L8" s="73">
        <f t="shared" si="4"/>
        <v>56.248568483959019</v>
      </c>
    </row>
    <row r="9" spans="1:12">
      <c r="A9" s="29" t="s">
        <v>181</v>
      </c>
      <c r="B9" s="64">
        <v>10503</v>
      </c>
      <c r="C9" s="73">
        <v>5955</v>
      </c>
      <c r="D9" s="20">
        <v>5544</v>
      </c>
      <c r="E9" s="20">
        <v>12648.487801498401</v>
      </c>
      <c r="F9" s="20">
        <v>5587.3369741447304</v>
      </c>
      <c r="G9" s="20">
        <v>6669.7390881179599</v>
      </c>
      <c r="H9" s="77">
        <f t="shared" si="2"/>
        <v>7.6551324183259231E-2</v>
      </c>
      <c r="I9" s="77">
        <f t="shared" si="0"/>
        <v>-0.4721508140531277</v>
      </c>
      <c r="J9" s="73">
        <f t="shared" si="1"/>
        <v>-4959</v>
      </c>
      <c r="K9" s="73">
        <f t="shared" si="3"/>
        <v>-411</v>
      </c>
      <c r="L9" s="73">
        <f t="shared" si="4"/>
        <v>1082.4021139732295</v>
      </c>
    </row>
    <row r="10" spans="1:12">
      <c r="A10" s="29" t="s">
        <v>182</v>
      </c>
      <c r="B10" s="64">
        <v>4190</v>
      </c>
      <c r="C10" s="73">
        <v>3647</v>
      </c>
      <c r="D10" s="20">
        <v>2641</v>
      </c>
      <c r="E10" s="20">
        <v>7507.0126037691198</v>
      </c>
      <c r="F10" s="20">
        <v>5479.9308452344803</v>
      </c>
      <c r="G10" s="20">
        <v>4843.9187893908502</v>
      </c>
      <c r="H10" s="77">
        <f t="shared" si="2"/>
        <v>3.6466819474745241E-2</v>
      </c>
      <c r="I10" s="77">
        <f t="shared" si="0"/>
        <v>-0.36968973747016709</v>
      </c>
      <c r="J10" s="73">
        <f t="shared" si="1"/>
        <v>-1549</v>
      </c>
      <c r="K10" s="73">
        <f t="shared" si="3"/>
        <v>-1006</v>
      </c>
      <c r="L10" s="73">
        <f t="shared" si="4"/>
        <v>-636.01205584363015</v>
      </c>
    </row>
    <row r="11" spans="1:12">
      <c r="A11" s="29" t="s">
        <v>183</v>
      </c>
      <c r="B11" s="64">
        <v>171</v>
      </c>
      <c r="C11" s="73">
        <v>212</v>
      </c>
      <c r="D11" s="20">
        <v>61</v>
      </c>
      <c r="E11" s="20">
        <v>177.68222663577001</v>
      </c>
      <c r="F11" s="20">
        <v>112.53188714667699</v>
      </c>
      <c r="G11" s="20">
        <v>95.776040813172997</v>
      </c>
      <c r="H11" s="77">
        <f t="shared" si="2"/>
        <v>8.4228549335837175E-4</v>
      </c>
      <c r="I11" s="77">
        <f t="shared" si="0"/>
        <v>-0.64327485380116955</v>
      </c>
      <c r="J11" s="73">
        <f t="shared" si="1"/>
        <v>-110</v>
      </c>
      <c r="K11" s="73">
        <f t="shared" si="3"/>
        <v>-151</v>
      </c>
      <c r="L11" s="73">
        <f t="shared" si="4"/>
        <v>-16.755846333503996</v>
      </c>
    </row>
    <row r="12" spans="1:12">
      <c r="A12" s="29" t="s">
        <v>184</v>
      </c>
      <c r="B12" s="64">
        <v>313</v>
      </c>
      <c r="C12" s="73">
        <v>274</v>
      </c>
      <c r="D12" s="20">
        <v>267</v>
      </c>
      <c r="E12" s="20">
        <v>363.60859384886402</v>
      </c>
      <c r="F12" s="20">
        <v>216.875001967202</v>
      </c>
      <c r="G12" s="20">
        <v>310.08484158284199</v>
      </c>
      <c r="H12" s="77">
        <f t="shared" si="2"/>
        <v>3.6867250283063157E-3</v>
      </c>
      <c r="I12" s="77">
        <f t="shared" si="0"/>
        <v>-0.14696485623003194</v>
      </c>
      <c r="J12" s="73">
        <f t="shared" si="1"/>
        <v>-46</v>
      </c>
      <c r="K12" s="73">
        <f t="shared" si="3"/>
        <v>-7</v>
      </c>
      <c r="L12" s="73">
        <f t="shared" si="4"/>
        <v>93.209839615639993</v>
      </c>
    </row>
    <row r="13" spans="1:12">
      <c r="A13" s="29" t="s">
        <v>185</v>
      </c>
      <c r="B13" s="64">
        <v>1281</v>
      </c>
      <c r="C13" s="73">
        <v>1047</v>
      </c>
      <c r="D13" s="20">
        <v>843</v>
      </c>
      <c r="E13" s="20">
        <v>1768.56488961589</v>
      </c>
      <c r="F13" s="20">
        <v>994.03508413171096</v>
      </c>
      <c r="G13" s="20">
        <v>1160.76329138919</v>
      </c>
      <c r="H13" s="77">
        <f t="shared" si="2"/>
        <v>1.1640109359034548E-2</v>
      </c>
      <c r="I13" s="77">
        <f t="shared" si="0"/>
        <v>-0.34192037470725994</v>
      </c>
      <c r="J13" s="73">
        <f t="shared" si="1"/>
        <v>-438</v>
      </c>
      <c r="K13" s="73">
        <f t="shared" si="3"/>
        <v>-204</v>
      </c>
      <c r="L13" s="73">
        <f t="shared" si="4"/>
        <v>166.72820725747908</v>
      </c>
    </row>
    <row r="14" spans="1:12">
      <c r="A14" s="29" t="s">
        <v>186</v>
      </c>
      <c r="B14" s="64">
        <v>1521</v>
      </c>
      <c r="C14" s="73">
        <v>1105</v>
      </c>
      <c r="D14" s="20">
        <v>809</v>
      </c>
      <c r="E14" s="20">
        <v>1994.3921908861601</v>
      </c>
      <c r="F14" s="20">
        <v>1164.7393752344401</v>
      </c>
      <c r="G14" s="20">
        <v>1072.10067066752</v>
      </c>
      <c r="H14" s="77">
        <f t="shared" si="2"/>
        <v>1.1170638756179062E-2</v>
      </c>
      <c r="I14" s="77">
        <f t="shared" si="0"/>
        <v>-0.46811308349769887</v>
      </c>
      <c r="J14" s="73">
        <f t="shared" si="1"/>
        <v>-712</v>
      </c>
      <c r="K14" s="73">
        <f t="shared" si="3"/>
        <v>-296</v>
      </c>
      <c r="L14" s="73">
        <f t="shared" si="4"/>
        <v>-92.638704566920069</v>
      </c>
    </row>
    <row r="15" spans="1:12">
      <c r="A15" s="29" t="s">
        <v>187</v>
      </c>
      <c r="B15" s="64">
        <v>274</v>
      </c>
      <c r="C15" s="73">
        <v>179</v>
      </c>
      <c r="D15" s="20">
        <v>173</v>
      </c>
      <c r="E15" s="20">
        <v>338.657027297507</v>
      </c>
      <c r="F15" s="20">
        <v>168.305727982863</v>
      </c>
      <c r="G15" s="20">
        <v>212.59732463234499</v>
      </c>
      <c r="H15" s="77">
        <f t="shared" si="2"/>
        <v>2.3887768909999726E-3</v>
      </c>
      <c r="I15" s="77">
        <f t="shared" si="0"/>
        <v>-0.36861313868613138</v>
      </c>
      <c r="J15" s="73">
        <f t="shared" si="1"/>
        <v>-101</v>
      </c>
      <c r="K15" s="73">
        <f t="shared" si="3"/>
        <v>-6</v>
      </c>
      <c r="L15" s="73">
        <f t="shared" si="4"/>
        <v>44.291596649481988</v>
      </c>
    </row>
    <row r="16" spans="1:12">
      <c r="A16" s="29" t="s">
        <v>188</v>
      </c>
      <c r="B16" s="64">
        <v>505</v>
      </c>
      <c r="C16" s="73">
        <v>506</v>
      </c>
      <c r="D16" s="20">
        <v>394</v>
      </c>
      <c r="E16" s="20">
        <v>640.83249550548601</v>
      </c>
      <c r="F16" s="20">
        <v>471.29438552675401</v>
      </c>
      <c r="G16" s="20">
        <v>503.45807674381598</v>
      </c>
      <c r="H16" s="77">
        <f t="shared" si="2"/>
        <v>5.4403358095606305E-3</v>
      </c>
      <c r="I16" s="77">
        <f t="shared" si="0"/>
        <v>-0.2198019801980198</v>
      </c>
      <c r="J16" s="73">
        <f t="shared" si="1"/>
        <v>-111</v>
      </c>
      <c r="K16" s="73">
        <f t="shared" si="3"/>
        <v>-112</v>
      </c>
      <c r="L16" s="73">
        <f t="shared" si="4"/>
        <v>32.163691217061967</v>
      </c>
    </row>
    <row r="17" spans="1:12">
      <c r="A17" s="29" t="s">
        <v>189</v>
      </c>
      <c r="B17" s="64">
        <v>213</v>
      </c>
      <c r="C17" s="73">
        <v>183</v>
      </c>
      <c r="D17" s="20">
        <v>79</v>
      </c>
      <c r="E17" s="20">
        <v>370.94250879313103</v>
      </c>
      <c r="F17" s="20">
        <v>125.866592371773</v>
      </c>
      <c r="G17" s="20">
        <v>137.012535842744</v>
      </c>
      <c r="H17" s="77">
        <f t="shared" si="2"/>
        <v>1.0908287536936291E-3</v>
      </c>
      <c r="I17" s="77">
        <f t="shared" si="0"/>
        <v>-0.62910798122065725</v>
      </c>
      <c r="J17" s="73">
        <f t="shared" si="1"/>
        <v>-134</v>
      </c>
      <c r="K17" s="73">
        <f t="shared" si="3"/>
        <v>-104</v>
      </c>
      <c r="L17" s="73">
        <f t="shared" si="4"/>
        <v>11.145943470971005</v>
      </c>
    </row>
    <row r="18" spans="1:12">
      <c r="A18" s="29" t="s">
        <v>190</v>
      </c>
      <c r="B18" s="64">
        <v>322</v>
      </c>
      <c r="C18" s="73">
        <v>234</v>
      </c>
      <c r="D18" s="20">
        <v>179</v>
      </c>
      <c r="E18" s="20">
        <v>422.20210608551599</v>
      </c>
      <c r="F18" s="20">
        <v>232.10666489069001</v>
      </c>
      <c r="G18" s="20">
        <v>235.66413900284601</v>
      </c>
      <c r="H18" s="77">
        <f t="shared" si="2"/>
        <v>2.471624644445058E-3</v>
      </c>
      <c r="I18" s="77">
        <f t="shared" si="0"/>
        <v>-0.44409937888198758</v>
      </c>
      <c r="J18" s="73">
        <f t="shared" si="1"/>
        <v>-143</v>
      </c>
      <c r="K18" s="73">
        <f t="shared" si="3"/>
        <v>-55</v>
      </c>
      <c r="L18" s="73">
        <f t="shared" si="4"/>
        <v>3.557474112156001</v>
      </c>
    </row>
    <row r="19" spans="1:12">
      <c r="A19" s="29" t="s">
        <v>191</v>
      </c>
      <c r="B19" s="64">
        <v>275</v>
      </c>
      <c r="C19" s="73">
        <v>203</v>
      </c>
      <c r="D19" s="20">
        <v>167</v>
      </c>
      <c r="E19" s="20">
        <v>381.40875519834299</v>
      </c>
      <c r="F19" s="20">
        <v>212.623589692157</v>
      </c>
      <c r="G19" s="20">
        <v>234.06294375156401</v>
      </c>
      <c r="H19" s="77">
        <f t="shared" si="2"/>
        <v>2.3059291375548867E-3</v>
      </c>
      <c r="I19" s="77">
        <f t="shared" si="0"/>
        <v>-0.3927272727272727</v>
      </c>
      <c r="J19" s="73">
        <f t="shared" si="1"/>
        <v>-108</v>
      </c>
      <c r="K19" s="73">
        <f t="shared" si="3"/>
        <v>-36</v>
      </c>
      <c r="L19" s="73">
        <f t="shared" si="4"/>
        <v>21.439354059407009</v>
      </c>
    </row>
    <row r="20" spans="1:12">
      <c r="A20" s="29" t="s">
        <v>192</v>
      </c>
      <c r="B20" s="64">
        <v>217</v>
      </c>
      <c r="C20" s="73">
        <v>313</v>
      </c>
      <c r="D20" s="20">
        <v>142</v>
      </c>
      <c r="E20" s="20">
        <v>385.239055879793</v>
      </c>
      <c r="F20" s="20">
        <v>287.13916384256299</v>
      </c>
      <c r="G20" s="20">
        <v>263.89612495967498</v>
      </c>
      <c r="H20" s="77">
        <f t="shared" si="2"/>
        <v>1.9607301648670293E-3</v>
      </c>
      <c r="I20" s="77">
        <f t="shared" si="0"/>
        <v>-0.34562211981566821</v>
      </c>
      <c r="J20" s="73">
        <f t="shared" si="1"/>
        <v>-75</v>
      </c>
      <c r="K20" s="73">
        <f t="shared" si="3"/>
        <v>-171</v>
      </c>
      <c r="L20" s="73">
        <f t="shared" si="4"/>
        <v>-23.243038882888015</v>
      </c>
    </row>
    <row r="21" spans="1:12">
      <c r="A21" s="29" t="s">
        <v>193</v>
      </c>
      <c r="B21" s="64">
        <v>394</v>
      </c>
      <c r="C21" s="73">
        <v>511</v>
      </c>
      <c r="D21" s="20">
        <v>390</v>
      </c>
      <c r="E21" s="20">
        <v>516.161476179636</v>
      </c>
      <c r="F21" s="20">
        <v>443.85481288022299</v>
      </c>
      <c r="G21" s="20">
        <v>503.55901433546501</v>
      </c>
      <c r="H21" s="77">
        <f t="shared" si="2"/>
        <v>5.3851039739305738E-3</v>
      </c>
      <c r="I21" s="77">
        <f t="shared" si="0"/>
        <v>-1.015228426395939E-2</v>
      </c>
      <c r="J21" s="73">
        <f t="shared" si="1"/>
        <v>-4</v>
      </c>
      <c r="K21" s="73">
        <f t="shared" si="3"/>
        <v>-121</v>
      </c>
      <c r="L21" s="73">
        <f t="shared" si="4"/>
        <v>59.704201455242014</v>
      </c>
    </row>
    <row r="22" spans="1:12">
      <c r="A22" s="29" t="s">
        <v>194</v>
      </c>
      <c r="B22" s="64">
        <v>423</v>
      </c>
      <c r="C22" s="73">
        <v>300</v>
      </c>
      <c r="D22" s="20">
        <v>223</v>
      </c>
      <c r="E22" s="20">
        <v>541.39931151266296</v>
      </c>
      <c r="F22" s="20">
        <v>300.58932793708601</v>
      </c>
      <c r="G22" s="20">
        <v>286.57687195145297</v>
      </c>
      <c r="H22" s="77">
        <f t="shared" si="2"/>
        <v>3.0791748363756871E-3</v>
      </c>
      <c r="I22" s="77">
        <f t="shared" si="0"/>
        <v>-0.4728132387706856</v>
      </c>
      <c r="J22" s="73">
        <f t="shared" si="1"/>
        <v>-200</v>
      </c>
      <c r="K22" s="73">
        <f t="shared" si="3"/>
        <v>-77</v>
      </c>
      <c r="L22" s="73">
        <f t="shared" si="4"/>
        <v>-14.012455985633039</v>
      </c>
    </row>
    <row r="23" spans="1:12">
      <c r="A23" s="29" t="s">
        <v>195</v>
      </c>
      <c r="B23" s="64">
        <v>6303</v>
      </c>
      <c r="C23" s="73">
        <v>3674</v>
      </c>
      <c r="D23" s="20">
        <v>2835</v>
      </c>
      <c r="E23" s="20">
        <v>7557.0162552154297</v>
      </c>
      <c r="F23" s="20">
        <v>3234.4599813298</v>
      </c>
      <c r="G23" s="20">
        <v>3307.24819066704</v>
      </c>
      <c r="H23" s="77">
        <f t="shared" si="2"/>
        <v>3.9145563502803016E-2</v>
      </c>
      <c r="I23" s="77">
        <f t="shared" si="0"/>
        <v>-0.55021418372203712</v>
      </c>
      <c r="J23" s="73">
        <f t="shared" si="1"/>
        <v>-3468</v>
      </c>
      <c r="K23" s="73">
        <f t="shared" si="3"/>
        <v>-839</v>
      </c>
      <c r="L23" s="73">
        <f t="shared" si="4"/>
        <v>72.788209337240005</v>
      </c>
    </row>
    <row r="24" spans="1:12">
      <c r="A24" s="29" t="s">
        <v>196</v>
      </c>
      <c r="B24" s="64">
        <v>899</v>
      </c>
      <c r="C24" s="73">
        <v>536</v>
      </c>
      <c r="D24" s="20">
        <v>467</v>
      </c>
      <c r="E24" s="20">
        <v>1000.12660605552</v>
      </c>
      <c r="F24" s="20">
        <v>523.86762941736504</v>
      </c>
      <c r="G24" s="20">
        <v>522.45992495538803</v>
      </c>
      <c r="H24" s="77">
        <f t="shared" si="2"/>
        <v>6.4483168098091737E-3</v>
      </c>
      <c r="I24" s="77">
        <f t="shared" si="0"/>
        <v>-0.48053392658509453</v>
      </c>
      <c r="J24" s="73">
        <f t="shared" si="1"/>
        <v>-432</v>
      </c>
      <c r="K24" s="73">
        <f t="shared" si="3"/>
        <v>-69</v>
      </c>
      <c r="L24" s="73">
        <f t="shared" si="4"/>
        <v>-1.4077044619770049</v>
      </c>
    </row>
    <row r="25" spans="1:12">
      <c r="A25" s="29" t="s">
        <v>197</v>
      </c>
      <c r="B25" s="64">
        <v>271</v>
      </c>
      <c r="C25" s="73">
        <v>206</v>
      </c>
      <c r="D25" s="20">
        <v>176</v>
      </c>
      <c r="E25" s="20">
        <v>341.28867466993398</v>
      </c>
      <c r="F25" s="20">
        <v>176.054060589458</v>
      </c>
      <c r="G25" s="20">
        <v>221.50613081269299</v>
      </c>
      <c r="H25" s="77">
        <f t="shared" si="2"/>
        <v>2.4302007677225153E-3</v>
      </c>
      <c r="I25" s="77">
        <f t="shared" si="0"/>
        <v>-0.35055350553505538</v>
      </c>
      <c r="J25" s="73">
        <f t="shared" si="1"/>
        <v>-95</v>
      </c>
      <c r="K25" s="73">
        <f t="shared" si="3"/>
        <v>-30</v>
      </c>
      <c r="L25" s="73">
        <f t="shared" si="4"/>
        <v>45.452070223234983</v>
      </c>
    </row>
    <row r="26" spans="1:12">
      <c r="A26" s="29" t="s">
        <v>198</v>
      </c>
      <c r="B26" s="64">
        <v>597</v>
      </c>
      <c r="C26" s="73">
        <v>461</v>
      </c>
      <c r="D26" s="20">
        <v>361</v>
      </c>
      <c r="E26" s="20">
        <v>782.45435952962998</v>
      </c>
      <c r="F26" s="20">
        <v>354.542979210814</v>
      </c>
      <c r="G26" s="20">
        <v>467.04005411661302</v>
      </c>
      <c r="H26" s="77">
        <f t="shared" si="2"/>
        <v>4.9846731656126592E-3</v>
      </c>
      <c r="I26" s="77">
        <f t="shared" si="0"/>
        <v>-0.39530988274706869</v>
      </c>
      <c r="J26" s="73">
        <f t="shared" si="1"/>
        <v>-236</v>
      </c>
      <c r="K26" s="73">
        <f t="shared" si="3"/>
        <v>-100</v>
      </c>
      <c r="L26" s="73">
        <f t="shared" si="4"/>
        <v>112.49707490579902</v>
      </c>
    </row>
    <row r="27" spans="1:12">
      <c r="A27" s="29" t="s">
        <v>199</v>
      </c>
      <c r="B27" s="64">
        <v>1613</v>
      </c>
      <c r="C27" s="73">
        <v>996</v>
      </c>
      <c r="D27" s="20">
        <v>788</v>
      </c>
      <c r="E27" s="20">
        <v>1980.2418167118699</v>
      </c>
      <c r="F27" s="20">
        <v>919.09205315004999</v>
      </c>
      <c r="G27" s="20">
        <v>966.14702812141104</v>
      </c>
      <c r="H27" s="77">
        <f t="shared" si="2"/>
        <v>1.0880671619121261E-2</v>
      </c>
      <c r="I27" s="77">
        <f t="shared" si="0"/>
        <v>-0.51146931184128952</v>
      </c>
      <c r="J27" s="73">
        <f t="shared" si="1"/>
        <v>-825</v>
      </c>
      <c r="K27" s="73">
        <f t="shared" si="3"/>
        <v>-208</v>
      </c>
      <c r="L27" s="73">
        <f t="shared" si="4"/>
        <v>47.054974971361048</v>
      </c>
    </row>
    <row r="28" spans="1:12">
      <c r="A28" s="29" t="s">
        <v>112</v>
      </c>
      <c r="B28" s="64">
        <v>1130</v>
      </c>
      <c r="C28" s="73">
        <v>1595</v>
      </c>
      <c r="D28" s="20">
        <v>895</v>
      </c>
      <c r="E28" s="20">
        <v>1514.03893106077</v>
      </c>
      <c r="F28" s="20">
        <v>1432.78110692153</v>
      </c>
      <c r="G28" s="20">
        <v>1203.8029864539601</v>
      </c>
      <c r="H28" s="77">
        <f t="shared" si="2"/>
        <v>1.2358123222225291E-2</v>
      </c>
      <c r="I28" s="77">
        <f t="shared" si="0"/>
        <v>-0.20796460176991149</v>
      </c>
      <c r="J28" s="73">
        <f t="shared" si="1"/>
        <v>-235</v>
      </c>
      <c r="K28" s="73">
        <f t="shared" si="3"/>
        <v>-700</v>
      </c>
      <c r="L28" s="73">
        <f t="shared" si="4"/>
        <v>-228.97812046756985</v>
      </c>
    </row>
    <row r="29" spans="1:12">
      <c r="A29" s="29" t="s">
        <v>200</v>
      </c>
      <c r="B29" s="64">
        <v>891</v>
      </c>
      <c r="C29" s="73">
        <v>518</v>
      </c>
      <c r="D29" s="20">
        <v>404</v>
      </c>
      <c r="E29" s="20">
        <v>1012.21800242594</v>
      </c>
      <c r="F29" s="20">
        <v>493.34858325028603</v>
      </c>
      <c r="G29" s="20">
        <v>458.916537637837</v>
      </c>
      <c r="H29" s="77">
        <f t="shared" si="2"/>
        <v>5.5784153986357735E-3</v>
      </c>
      <c r="I29" s="77">
        <f t="shared" si="0"/>
        <v>-0.5465768799102132</v>
      </c>
      <c r="J29" s="73">
        <f t="shared" si="1"/>
        <v>-487</v>
      </c>
      <c r="K29" s="73">
        <f t="shared" si="3"/>
        <v>-114</v>
      </c>
      <c r="L29" s="73">
        <f t="shared" si="4"/>
        <v>-34.432045612449031</v>
      </c>
    </row>
    <row r="30" spans="1:12">
      <c r="A30" s="29" t="s">
        <v>201</v>
      </c>
      <c r="B30" s="64">
        <v>426</v>
      </c>
      <c r="C30" s="73">
        <v>525</v>
      </c>
      <c r="D30" s="20">
        <v>251</v>
      </c>
      <c r="E30" s="20">
        <v>581.56478162749704</v>
      </c>
      <c r="F30" s="20">
        <v>432.36372812091997</v>
      </c>
      <c r="G30" s="20">
        <v>352.07331657534701</v>
      </c>
      <c r="H30" s="77">
        <f t="shared" si="2"/>
        <v>3.4657976857860873E-3</v>
      </c>
      <c r="I30" s="77">
        <f t="shared" si="0"/>
        <v>-0.41079812206572769</v>
      </c>
      <c r="J30" s="73">
        <f t="shared" si="1"/>
        <v>-175</v>
      </c>
      <c r="K30" s="73">
        <f t="shared" si="3"/>
        <v>-274</v>
      </c>
      <c r="L30" s="73">
        <f t="shared" si="4"/>
        <v>-80.290411545572965</v>
      </c>
    </row>
    <row r="31" spans="1:12">
      <c r="A31" s="29" t="s">
        <v>202</v>
      </c>
      <c r="B31" s="64">
        <v>678</v>
      </c>
      <c r="C31" s="73">
        <v>598</v>
      </c>
      <c r="D31" s="20">
        <v>611</v>
      </c>
      <c r="E31" s="20">
        <v>911.45304443967302</v>
      </c>
      <c r="F31" s="20">
        <v>644.42476965375499</v>
      </c>
      <c r="G31" s="20">
        <v>826.59030552724403</v>
      </c>
      <c r="H31" s="77">
        <f t="shared" si="2"/>
        <v>8.4366628924912312E-3</v>
      </c>
      <c r="I31" s="77">
        <f t="shared" si="0"/>
        <v>-9.8820058997050153E-2</v>
      </c>
      <c r="J31" s="73">
        <f t="shared" si="1"/>
        <v>-67</v>
      </c>
      <c r="K31" s="73">
        <f t="shared" si="3"/>
        <v>13</v>
      </c>
      <c r="L31" s="73">
        <f t="shared" si="4"/>
        <v>182.16553587348903</v>
      </c>
    </row>
    <row r="32" spans="1:12">
      <c r="A32" s="29" t="s">
        <v>203</v>
      </c>
      <c r="B32" s="64">
        <v>572</v>
      </c>
      <c r="C32" s="73">
        <v>346</v>
      </c>
      <c r="D32" s="20">
        <v>219</v>
      </c>
      <c r="E32" s="20">
        <v>767.10433376498997</v>
      </c>
      <c r="F32" s="20">
        <v>325.46638052434298</v>
      </c>
      <c r="G32" s="20">
        <v>289.60660176248598</v>
      </c>
      <c r="H32" s="77">
        <f t="shared" si="2"/>
        <v>3.02394300074563E-3</v>
      </c>
      <c r="I32" s="77">
        <f t="shared" si="0"/>
        <v>-0.61713286713286708</v>
      </c>
      <c r="J32" s="73">
        <f t="shared" si="1"/>
        <v>-353</v>
      </c>
      <c r="K32" s="73">
        <f t="shared" si="3"/>
        <v>-127</v>
      </c>
      <c r="L32" s="73">
        <f t="shared" si="4"/>
        <v>-35.859778761857001</v>
      </c>
    </row>
    <row r="33" spans="1:12">
      <c r="A33" s="29" t="s">
        <v>204</v>
      </c>
      <c r="B33" s="64">
        <v>689</v>
      </c>
      <c r="C33" s="73">
        <v>958</v>
      </c>
      <c r="D33" s="20">
        <v>478</v>
      </c>
      <c r="E33" s="20">
        <v>902.84152051778904</v>
      </c>
      <c r="F33" s="20">
        <v>686.56578127959904</v>
      </c>
      <c r="G33" s="20">
        <v>634.08201075510704</v>
      </c>
      <c r="H33" s="77">
        <f t="shared" si="2"/>
        <v>6.600204357791831E-3</v>
      </c>
      <c r="I33" s="77">
        <f t="shared" si="0"/>
        <v>-0.30624092888243831</v>
      </c>
      <c r="J33" s="73">
        <f t="shared" si="1"/>
        <v>-211</v>
      </c>
      <c r="K33" s="73">
        <f t="shared" si="3"/>
        <v>-480</v>
      </c>
      <c r="L33" s="73">
        <f t="shared" si="4"/>
        <v>-52.483770524492002</v>
      </c>
    </row>
    <row r="34" spans="1:12">
      <c r="A34" s="29" t="s">
        <v>205</v>
      </c>
      <c r="B34" s="64">
        <v>1519</v>
      </c>
      <c r="C34" s="73">
        <v>1090</v>
      </c>
      <c r="D34" s="20">
        <v>848</v>
      </c>
      <c r="E34" s="20">
        <v>1844.49185575107</v>
      </c>
      <c r="F34" s="20">
        <v>1154.4686022887499</v>
      </c>
      <c r="G34" s="20">
        <v>1176.01572813903</v>
      </c>
      <c r="H34" s="77">
        <f t="shared" si="2"/>
        <v>1.1709149153572119E-2</v>
      </c>
      <c r="I34" s="77">
        <f t="shared" si="0"/>
        <v>-0.44173798551678733</v>
      </c>
      <c r="J34" s="73">
        <f t="shared" si="1"/>
        <v>-671</v>
      </c>
      <c r="K34" s="73">
        <f t="shared" si="3"/>
        <v>-242</v>
      </c>
      <c r="L34" s="73">
        <f t="shared" si="4"/>
        <v>21.547125850280054</v>
      </c>
    </row>
    <row r="35" spans="1:12">
      <c r="A35" s="29" t="s">
        <v>206</v>
      </c>
      <c r="B35" s="64">
        <v>2840</v>
      </c>
      <c r="C35" s="73">
        <v>2279</v>
      </c>
      <c r="D35" s="20">
        <v>1553</v>
      </c>
      <c r="E35" s="20">
        <v>2570.6834038716001</v>
      </c>
      <c r="F35" s="20">
        <v>1194.3870624486999</v>
      </c>
      <c r="G35" s="20">
        <v>1378.9474118268499</v>
      </c>
      <c r="H35" s="77">
        <f t="shared" si="2"/>
        <v>2.1443760183369694E-2</v>
      </c>
      <c r="I35" s="77">
        <f t="shared" si="0"/>
        <v>-0.45316901408450705</v>
      </c>
      <c r="J35" s="73">
        <f t="shared" si="1"/>
        <v>-1287</v>
      </c>
      <c r="K35" s="73">
        <f t="shared" si="3"/>
        <v>-726</v>
      </c>
      <c r="L35" s="73">
        <f t="shared" si="4"/>
        <v>184.56034937815002</v>
      </c>
    </row>
    <row r="36" spans="1:12">
      <c r="A36" s="29" t="s">
        <v>207</v>
      </c>
      <c r="B36" s="64">
        <v>535</v>
      </c>
      <c r="C36" s="73">
        <v>509</v>
      </c>
      <c r="D36" s="20">
        <v>274</v>
      </c>
      <c r="E36" s="20">
        <v>619.88951443588599</v>
      </c>
      <c r="F36" s="20">
        <v>334.88141171461598</v>
      </c>
      <c r="G36" s="20">
        <v>319.72208326175303</v>
      </c>
      <c r="H36" s="77">
        <f t="shared" si="2"/>
        <v>3.783380740658916E-3</v>
      </c>
      <c r="I36" s="77">
        <f t="shared" si="0"/>
        <v>-0.48785046728971965</v>
      </c>
      <c r="J36" s="73">
        <f t="shared" si="1"/>
        <v>-261</v>
      </c>
      <c r="K36" s="73">
        <f t="shared" si="3"/>
        <v>-235</v>
      </c>
      <c r="L36" s="73">
        <f t="shared" si="4"/>
        <v>-15.159328452862951</v>
      </c>
    </row>
    <row r="37" spans="1:12">
      <c r="A37" s="29" t="s">
        <v>208</v>
      </c>
      <c r="B37" s="64">
        <v>163</v>
      </c>
      <c r="C37" s="73">
        <v>196</v>
      </c>
      <c r="D37" s="20">
        <v>68</v>
      </c>
      <c r="E37" s="20">
        <v>222.12162771950199</v>
      </c>
      <c r="F37" s="20">
        <v>134.83646046775701</v>
      </c>
      <c r="G37" s="20">
        <v>92.904842671281003</v>
      </c>
      <c r="H37" s="77">
        <f t="shared" si="2"/>
        <v>9.389412057109718E-4</v>
      </c>
      <c r="I37" s="77">
        <f t="shared" si="0"/>
        <v>-0.58282208588957052</v>
      </c>
      <c r="J37" s="73">
        <f t="shared" si="1"/>
        <v>-95</v>
      </c>
      <c r="K37" s="73">
        <f t="shared" si="3"/>
        <v>-128</v>
      </c>
      <c r="L37" s="73">
        <f t="shared" si="4"/>
        <v>-41.931617796476004</v>
      </c>
    </row>
    <row r="38" spans="1:12">
      <c r="A38" s="29" t="s">
        <v>209</v>
      </c>
      <c r="B38" s="64">
        <v>135</v>
      </c>
      <c r="C38" s="73">
        <v>417</v>
      </c>
      <c r="D38" s="20">
        <v>205</v>
      </c>
      <c r="E38" s="20">
        <v>226.80282881370201</v>
      </c>
      <c r="F38" s="20">
        <v>451.65738479907401</v>
      </c>
      <c r="G38" s="20">
        <v>351.27992889412297</v>
      </c>
      <c r="H38" s="77">
        <f t="shared" si="2"/>
        <v>2.8306315760404299E-3</v>
      </c>
      <c r="I38" s="77">
        <f t="shared" si="0"/>
        <v>0.51851851851851849</v>
      </c>
      <c r="J38" s="73">
        <f t="shared" si="1"/>
        <v>70</v>
      </c>
      <c r="K38" s="73">
        <f t="shared" si="3"/>
        <v>-212</v>
      </c>
      <c r="L38" s="73">
        <f t="shared" si="4"/>
        <v>-100.37745590495103</v>
      </c>
    </row>
    <row r="39" spans="1:12">
      <c r="A39" s="29" t="s">
        <v>210</v>
      </c>
      <c r="B39" s="64">
        <v>1568</v>
      </c>
      <c r="C39" s="73">
        <v>1409</v>
      </c>
      <c r="D39" s="20">
        <v>975</v>
      </c>
      <c r="E39" s="20">
        <v>1808.0105164875599</v>
      </c>
      <c r="F39" s="20">
        <v>1202.1165634781601</v>
      </c>
      <c r="G39" s="20">
        <v>1122.8912607596801</v>
      </c>
      <c r="H39" s="77">
        <f t="shared" si="2"/>
        <v>1.3462759934826435E-2</v>
      </c>
      <c r="I39" s="77">
        <f t="shared" si="0"/>
        <v>-0.37818877551020408</v>
      </c>
      <c r="J39" s="73">
        <f t="shared" si="1"/>
        <v>-593</v>
      </c>
      <c r="K39" s="73">
        <f t="shared" si="3"/>
        <v>-434</v>
      </c>
      <c r="L39" s="73">
        <f t="shared" si="4"/>
        <v>-79.225302718479952</v>
      </c>
    </row>
    <row r="40" spans="1:12">
      <c r="A40" s="29" t="s">
        <v>211</v>
      </c>
      <c r="B40" s="64">
        <v>208</v>
      </c>
      <c r="C40" s="73">
        <v>259</v>
      </c>
      <c r="D40" s="20">
        <v>108</v>
      </c>
      <c r="E40" s="20">
        <v>233.90461197531599</v>
      </c>
      <c r="F40" s="20">
        <v>191.120886927958</v>
      </c>
      <c r="G40" s="20">
        <v>140.86777279256501</v>
      </c>
      <c r="H40" s="77">
        <f t="shared" si="2"/>
        <v>1.4912595620115434E-3</v>
      </c>
      <c r="I40" s="77">
        <f t="shared" si="0"/>
        <v>-0.48076923076923078</v>
      </c>
      <c r="J40" s="73">
        <f t="shared" si="1"/>
        <v>-100</v>
      </c>
      <c r="K40" s="73">
        <f t="shared" si="3"/>
        <v>-151</v>
      </c>
      <c r="L40" s="73">
        <f t="shared" si="4"/>
        <v>-50.253114135392991</v>
      </c>
    </row>
    <row r="41" spans="1:12">
      <c r="A41" s="29" t="s">
        <v>212</v>
      </c>
      <c r="B41" s="64">
        <v>534</v>
      </c>
      <c r="C41" s="73">
        <v>425</v>
      </c>
      <c r="D41" s="20">
        <v>313</v>
      </c>
      <c r="E41" s="20">
        <v>666.53013707279297</v>
      </c>
      <c r="F41" s="20">
        <v>378.13991686390398</v>
      </c>
      <c r="G41" s="20">
        <v>387.20859484868498</v>
      </c>
      <c r="H41" s="77">
        <f t="shared" si="2"/>
        <v>4.3218911380519731E-3</v>
      </c>
      <c r="I41" s="77">
        <f t="shared" si="0"/>
        <v>-0.41385767790262173</v>
      </c>
      <c r="J41" s="73">
        <f t="shared" si="1"/>
        <v>-221</v>
      </c>
      <c r="K41" s="73">
        <f t="shared" si="3"/>
        <v>-112</v>
      </c>
      <c r="L41" s="73">
        <f t="shared" si="4"/>
        <v>9.0686779847810044</v>
      </c>
    </row>
    <row r="42" spans="1:12">
      <c r="A42" s="29" t="s">
        <v>213</v>
      </c>
      <c r="B42" s="64">
        <v>32925</v>
      </c>
      <c r="C42" s="73">
        <v>22225</v>
      </c>
      <c r="D42" s="20">
        <v>18686</v>
      </c>
      <c r="E42" s="20">
        <v>39075.955766113999</v>
      </c>
      <c r="F42" s="20">
        <v>17356.789407572101</v>
      </c>
      <c r="G42" s="20">
        <v>20696.4087704948</v>
      </c>
      <c r="H42" s="77">
        <f t="shared" si="2"/>
        <v>0.25801552014581203</v>
      </c>
      <c r="I42" s="77">
        <f t="shared" si="0"/>
        <v>-0.43246772968868641</v>
      </c>
      <c r="J42" s="73">
        <f t="shared" si="1"/>
        <v>-14239</v>
      </c>
      <c r="K42" s="73">
        <f t="shared" si="3"/>
        <v>-3539</v>
      </c>
      <c r="L42" s="73">
        <f t="shared" si="4"/>
        <v>3339.6193629226982</v>
      </c>
    </row>
    <row r="43" spans="1:12">
      <c r="A43" s="29" t="s">
        <v>214</v>
      </c>
      <c r="B43" s="64">
        <v>8253</v>
      </c>
      <c r="C43" s="73">
        <v>5082</v>
      </c>
      <c r="D43" s="20">
        <v>4177</v>
      </c>
      <c r="E43" s="20">
        <v>9395.7022132213406</v>
      </c>
      <c r="F43" s="20">
        <v>3658.44990386372</v>
      </c>
      <c r="G43" s="20">
        <v>5043.1252058171103</v>
      </c>
      <c r="H43" s="77">
        <f t="shared" si="2"/>
        <v>5.7675844356687198E-2</v>
      </c>
      <c r="I43" s="77">
        <f t="shared" si="0"/>
        <v>-0.49388101296498244</v>
      </c>
      <c r="J43" s="73">
        <f t="shared" si="1"/>
        <v>-4076</v>
      </c>
      <c r="K43" s="73">
        <f t="shared" si="3"/>
        <v>-905</v>
      </c>
      <c r="L43" s="73">
        <f t="shared" si="4"/>
        <v>1384.6753019533903</v>
      </c>
    </row>
    <row r="44" spans="1:12">
      <c r="A44" s="29" t="s">
        <v>215</v>
      </c>
      <c r="B44" s="64">
        <v>1363</v>
      </c>
      <c r="C44" s="73">
        <v>1217</v>
      </c>
      <c r="D44" s="20">
        <v>886</v>
      </c>
      <c r="E44" s="20">
        <v>1669.7915550543701</v>
      </c>
      <c r="F44" s="20">
        <v>1085.3186983967901</v>
      </c>
      <c r="G44" s="20">
        <v>1050.26096027012</v>
      </c>
      <c r="H44" s="77">
        <f t="shared" si="2"/>
        <v>1.2233851592057662E-2</v>
      </c>
      <c r="I44" s="77">
        <f t="shared" si="0"/>
        <v>-0.34996331621423332</v>
      </c>
      <c r="J44" s="73">
        <f t="shared" si="1"/>
        <v>-477</v>
      </c>
      <c r="K44" s="73">
        <f t="shared" si="3"/>
        <v>-331</v>
      </c>
      <c r="L44" s="73">
        <f t="shared" si="4"/>
        <v>-35.057738126670074</v>
      </c>
    </row>
    <row r="45" spans="1:12">
      <c r="A45" s="29" t="s">
        <v>216</v>
      </c>
      <c r="B45" s="64">
        <v>346</v>
      </c>
      <c r="C45" s="73">
        <v>423</v>
      </c>
      <c r="D45" s="20">
        <v>212</v>
      </c>
      <c r="E45" s="20">
        <v>414.31805200489902</v>
      </c>
      <c r="F45" s="20">
        <v>329.585110211369</v>
      </c>
      <c r="G45" s="20">
        <v>255.64085062842</v>
      </c>
      <c r="H45" s="77">
        <f t="shared" si="2"/>
        <v>2.9272872883930297E-3</v>
      </c>
      <c r="I45" s="77">
        <f t="shared" si="0"/>
        <v>-0.38728323699421963</v>
      </c>
      <c r="J45" s="73">
        <f t="shared" si="1"/>
        <v>-134</v>
      </c>
      <c r="K45" s="73">
        <f t="shared" si="3"/>
        <v>-211</v>
      </c>
      <c r="L45" s="73">
        <f t="shared" si="4"/>
        <v>-73.944259582949002</v>
      </c>
    </row>
    <row r="46" spans="1:12">
      <c r="A46" s="29" t="s">
        <v>217</v>
      </c>
      <c r="B46" s="64">
        <v>459</v>
      </c>
      <c r="C46" s="73">
        <v>452</v>
      </c>
      <c r="D46" s="20">
        <v>336</v>
      </c>
      <c r="E46" s="20">
        <v>574.47652983088801</v>
      </c>
      <c r="F46" s="20">
        <v>405.21504045028701</v>
      </c>
      <c r="G46" s="20">
        <v>386.881320458304</v>
      </c>
      <c r="H46" s="77">
        <f t="shared" si="2"/>
        <v>4.6394741929248022E-3</v>
      </c>
      <c r="I46" s="77">
        <f t="shared" si="0"/>
        <v>-0.26797385620915032</v>
      </c>
      <c r="J46" s="73">
        <f t="shared" si="1"/>
        <v>-123</v>
      </c>
      <c r="K46" s="73">
        <f t="shared" si="3"/>
        <v>-116</v>
      </c>
      <c r="L46" s="73">
        <f t="shared" si="4"/>
        <v>-18.333719991983003</v>
      </c>
    </row>
    <row r="47" spans="1:12">
      <c r="A47" s="29" t="s">
        <v>218</v>
      </c>
      <c r="B47" s="64">
        <v>169</v>
      </c>
      <c r="C47" s="73">
        <v>415</v>
      </c>
      <c r="D47" s="20">
        <v>134</v>
      </c>
      <c r="E47" s="20">
        <v>302.1009360658</v>
      </c>
      <c r="F47" s="20">
        <v>292.915548841445</v>
      </c>
      <c r="G47" s="20">
        <v>250.296550382807</v>
      </c>
      <c r="H47" s="77">
        <f t="shared" si="2"/>
        <v>1.850266493606915E-3</v>
      </c>
      <c r="I47" s="77">
        <f t="shared" si="0"/>
        <v>-0.20710059171597633</v>
      </c>
      <c r="J47" s="73">
        <f t="shared" si="1"/>
        <v>-35</v>
      </c>
      <c r="K47" s="73">
        <f t="shared" si="3"/>
        <v>-281</v>
      </c>
      <c r="L47" s="73">
        <f t="shared" si="4"/>
        <v>-42.618998458638004</v>
      </c>
    </row>
    <row r="48" spans="1:12">
      <c r="A48" s="29" t="s">
        <v>219</v>
      </c>
      <c r="B48" s="64">
        <v>453</v>
      </c>
      <c r="C48" s="73">
        <v>436</v>
      </c>
      <c r="D48" s="20">
        <v>248</v>
      </c>
      <c r="E48" s="20">
        <v>668.35986251725501</v>
      </c>
      <c r="F48" s="20">
        <v>380.37196399253799</v>
      </c>
      <c r="G48" s="20">
        <v>369.47159918545901</v>
      </c>
      <c r="H48" s="77">
        <f t="shared" si="2"/>
        <v>3.4243738090635441E-3</v>
      </c>
      <c r="I48" s="77">
        <f t="shared" si="0"/>
        <v>-0.45253863134657835</v>
      </c>
      <c r="J48" s="73">
        <f t="shared" si="1"/>
        <v>-205</v>
      </c>
      <c r="K48" s="73">
        <f t="shared" si="3"/>
        <v>-188</v>
      </c>
      <c r="L48" s="73">
        <f t="shared" si="4"/>
        <v>-10.900364807078972</v>
      </c>
    </row>
    <row r="49" spans="1:12">
      <c r="A49" s="29" t="s">
        <v>220</v>
      </c>
      <c r="B49" s="64">
        <v>1789</v>
      </c>
      <c r="C49" s="73">
        <v>1536</v>
      </c>
      <c r="D49" s="20">
        <v>1035</v>
      </c>
      <c r="E49" s="20">
        <v>2285.2680754399698</v>
      </c>
      <c r="F49" s="20">
        <v>1224.7340281685899</v>
      </c>
      <c r="G49" s="20">
        <v>1257.54340584547</v>
      </c>
      <c r="H49" s="77">
        <f t="shared" si="2"/>
        <v>1.4291237469277291E-2</v>
      </c>
      <c r="I49" s="77">
        <f t="shared" si="0"/>
        <v>-0.42146450531022916</v>
      </c>
      <c r="J49" s="73">
        <f t="shared" si="1"/>
        <v>-754</v>
      </c>
      <c r="K49" s="73">
        <f t="shared" si="3"/>
        <v>-501</v>
      </c>
      <c r="L49" s="73">
        <f t="shared" si="4"/>
        <v>32.809377676880104</v>
      </c>
    </row>
    <row r="50" spans="1:12">
      <c r="A50" s="29" t="s">
        <v>222</v>
      </c>
      <c r="B50" s="64">
        <v>364</v>
      </c>
      <c r="C50" s="73">
        <v>408</v>
      </c>
      <c r="D50" s="20">
        <v>264</v>
      </c>
      <c r="E50" s="20">
        <v>432.52615667671802</v>
      </c>
      <c r="F50" s="20">
        <v>336.84645665337302</v>
      </c>
      <c r="G50" s="20">
        <v>313.70290232281502</v>
      </c>
      <c r="H50" s="77">
        <f t="shared" si="2"/>
        <v>3.645301151583773E-3</v>
      </c>
      <c r="I50" s="77">
        <f t="shared" si="0"/>
        <v>-0.27472527472527475</v>
      </c>
      <c r="J50" s="73">
        <f t="shared" si="1"/>
        <v>-100</v>
      </c>
      <c r="K50" s="73">
        <f t="shared" si="3"/>
        <v>-144</v>
      </c>
      <c r="L50" s="73">
        <f t="shared" si="4"/>
        <v>-23.143554330558004</v>
      </c>
    </row>
    <row r="51" spans="1:12">
      <c r="A51" s="29" t="s">
        <v>130</v>
      </c>
      <c r="B51" s="64">
        <v>787</v>
      </c>
      <c r="C51" s="73">
        <v>587</v>
      </c>
      <c r="D51" s="20">
        <v>322</v>
      </c>
      <c r="E51" s="20">
        <v>883.96432875330595</v>
      </c>
      <c r="F51" s="20">
        <v>520.46224357306301</v>
      </c>
      <c r="G51" s="20">
        <v>365.33247560339998</v>
      </c>
      <c r="H51" s="77">
        <f t="shared" si="2"/>
        <v>4.4461627682196017E-3</v>
      </c>
      <c r="I51" s="77">
        <f t="shared" si="0"/>
        <v>-0.59085133418043201</v>
      </c>
      <c r="J51" s="73">
        <f t="shared" si="1"/>
        <v>-465</v>
      </c>
      <c r="K51" s="73">
        <f t="shared" si="3"/>
        <v>-265</v>
      </c>
      <c r="L51" s="73">
        <f t="shared" si="4"/>
        <v>-155.12976796966302</v>
      </c>
    </row>
    <row r="52" spans="1:12">
      <c r="A52" s="29" t="s">
        <v>223</v>
      </c>
      <c r="B52" s="64">
        <v>213</v>
      </c>
      <c r="C52" s="73">
        <v>221</v>
      </c>
      <c r="D52" s="20">
        <v>143</v>
      </c>
      <c r="E52" s="20">
        <v>286.07756995803499</v>
      </c>
      <c r="F52" s="20">
        <v>207.84597952932501</v>
      </c>
      <c r="G52" s="20">
        <v>193.752841266692</v>
      </c>
      <c r="H52" s="77">
        <f t="shared" si="2"/>
        <v>1.9745381237745436E-3</v>
      </c>
      <c r="I52" s="77">
        <f t="shared" si="0"/>
        <v>-0.32863849765258218</v>
      </c>
      <c r="J52" s="73">
        <f t="shared" si="1"/>
        <v>-70</v>
      </c>
      <c r="K52" s="73">
        <f t="shared" si="3"/>
        <v>-78</v>
      </c>
      <c r="L52" s="73">
        <f t="shared" si="4"/>
        <v>-14.093138262633005</v>
      </c>
    </row>
    <row r="53" spans="1:12">
      <c r="A53" s="29" t="s">
        <v>221</v>
      </c>
      <c r="B53" s="64">
        <v>128</v>
      </c>
      <c r="C53" s="73">
        <v>136</v>
      </c>
      <c r="D53" s="20">
        <v>84</v>
      </c>
      <c r="E53" s="20">
        <v>155.88169856079199</v>
      </c>
      <c r="F53" s="20">
        <v>89.641373087530297</v>
      </c>
      <c r="G53" s="20">
        <v>103.28857886704201</v>
      </c>
      <c r="H53" s="77">
        <f t="shared" si="2"/>
        <v>1.1598685482312006E-3</v>
      </c>
      <c r="I53" s="77">
        <f t="shared" si="0"/>
        <v>-0.34375</v>
      </c>
      <c r="J53" s="73">
        <f t="shared" si="1"/>
        <v>-44</v>
      </c>
      <c r="K53" s="73">
        <f t="shared" si="3"/>
        <v>-52</v>
      </c>
      <c r="L53" s="73">
        <f t="shared" si="4"/>
        <v>13.647205779511708</v>
      </c>
    </row>
    <row r="54" spans="1:12">
      <c r="A54" s="29" t="s">
        <v>224</v>
      </c>
      <c r="B54" s="64">
        <v>4080</v>
      </c>
      <c r="C54" s="73">
        <v>2578</v>
      </c>
      <c r="D54" s="20">
        <v>2354</v>
      </c>
      <c r="E54" s="20">
        <v>5117.5766788083301</v>
      </c>
      <c r="F54" s="20">
        <v>2661.1995464165698</v>
      </c>
      <c r="G54" s="20">
        <v>2724.1831712602798</v>
      </c>
      <c r="H54" s="77">
        <f t="shared" si="2"/>
        <v>3.2503935268288639E-2</v>
      </c>
      <c r="I54" s="77">
        <f t="shared" si="0"/>
        <v>-0.42303921568627451</v>
      </c>
      <c r="J54" s="73">
        <f t="shared" si="1"/>
        <v>-1726</v>
      </c>
      <c r="K54" s="73">
        <f t="shared" si="3"/>
        <v>-224</v>
      </c>
      <c r="L54" s="73">
        <f t="shared" si="4"/>
        <v>62.983624843710004</v>
      </c>
    </row>
    <row r="55" spans="1:12">
      <c r="A55" s="29" t="s">
        <v>225</v>
      </c>
      <c r="B55" s="64">
        <v>2549</v>
      </c>
      <c r="C55" s="73">
        <v>2135</v>
      </c>
      <c r="D55" s="20">
        <v>1569</v>
      </c>
      <c r="E55" s="20">
        <v>2943.4473555802101</v>
      </c>
      <c r="F55" s="20">
        <v>1843.16722371488</v>
      </c>
      <c r="G55" s="20">
        <v>1835.9631917402601</v>
      </c>
      <c r="H55" s="77">
        <f t="shared" si="2"/>
        <v>2.1664687525889924E-2</v>
      </c>
      <c r="I55" s="77">
        <f t="shared" si="0"/>
        <v>-0.38446449588073756</v>
      </c>
      <c r="J55" s="73">
        <f t="shared" si="1"/>
        <v>-980</v>
      </c>
      <c r="K55" s="73">
        <f t="shared" si="3"/>
        <v>-566</v>
      </c>
      <c r="L55" s="73">
        <f t="shared" si="4"/>
        <v>-7.2040319746199657</v>
      </c>
    </row>
    <row r="56" spans="1:12">
      <c r="A56" s="29" t="s">
        <v>226</v>
      </c>
      <c r="B56" s="64">
        <v>737</v>
      </c>
      <c r="C56" s="73">
        <v>449</v>
      </c>
      <c r="D56" s="20">
        <v>495</v>
      </c>
      <c r="E56" s="20">
        <v>937.59247569301101</v>
      </c>
      <c r="F56" s="20">
        <v>494.75489361674801</v>
      </c>
      <c r="G56" s="20">
        <v>626.76973957397001</v>
      </c>
      <c r="H56" s="77">
        <f t="shared" si="2"/>
        <v>6.8349396592195738E-3</v>
      </c>
      <c r="I56" s="77">
        <f t="shared" si="0"/>
        <v>-0.32835820895522388</v>
      </c>
      <c r="J56" s="73">
        <f t="shared" si="1"/>
        <v>-242</v>
      </c>
      <c r="K56" s="73">
        <f t="shared" si="3"/>
        <v>46</v>
      </c>
      <c r="L56" s="73">
        <f t="shared" si="4"/>
        <v>132.01484595722201</v>
      </c>
    </row>
    <row r="57" spans="1:12">
      <c r="A57" s="29" t="s">
        <v>227</v>
      </c>
      <c r="B57" s="64">
        <v>890</v>
      </c>
      <c r="C57" s="73">
        <v>926</v>
      </c>
      <c r="D57" s="20">
        <v>691</v>
      </c>
      <c r="E57" s="20">
        <v>1085.82605499998</v>
      </c>
      <c r="F57" s="20">
        <v>725.97179433019505</v>
      </c>
      <c r="G57" s="20">
        <v>839.12714232548296</v>
      </c>
      <c r="H57" s="77">
        <f t="shared" si="2"/>
        <v>9.5412996050923751E-3</v>
      </c>
      <c r="I57" s="77">
        <f t="shared" si="0"/>
        <v>-0.22359550561797753</v>
      </c>
      <c r="J57" s="73">
        <f t="shared" si="1"/>
        <v>-199</v>
      </c>
      <c r="K57" s="73">
        <f t="shared" si="3"/>
        <v>-235</v>
      </c>
      <c r="L57" s="73">
        <f t="shared" si="4"/>
        <v>113.15534799528791</v>
      </c>
    </row>
    <row r="58" spans="1:12">
      <c r="A58" s="29" t="s">
        <v>228</v>
      </c>
      <c r="B58" s="64">
        <v>2042</v>
      </c>
      <c r="C58" s="73">
        <v>1395</v>
      </c>
      <c r="D58" s="20">
        <v>1036</v>
      </c>
      <c r="E58" s="20">
        <v>2254.6584666178201</v>
      </c>
      <c r="F58" s="20">
        <v>1190.0523783192</v>
      </c>
      <c r="G58" s="20">
        <v>1145.37455235979</v>
      </c>
      <c r="H58" s="77">
        <f t="shared" si="2"/>
        <v>1.4305045428184806E-2</v>
      </c>
      <c r="I58" s="77">
        <f t="shared" si="0"/>
        <v>-0.49265426052889322</v>
      </c>
      <c r="J58" s="73">
        <f t="shared" si="1"/>
        <v>-1006</v>
      </c>
      <c r="K58" s="73">
        <f t="shared" si="3"/>
        <v>-359</v>
      </c>
      <c r="L58" s="73">
        <f t="shared" si="4"/>
        <v>-44.677825959410029</v>
      </c>
    </row>
    <row r="59" spans="1:12">
      <c r="A59" s="29" t="s">
        <v>229</v>
      </c>
      <c r="B59" s="64">
        <v>540</v>
      </c>
      <c r="C59" s="73">
        <v>709</v>
      </c>
      <c r="D59" s="20">
        <v>406</v>
      </c>
      <c r="E59" s="20">
        <v>658.00200376346299</v>
      </c>
      <c r="F59" s="20">
        <v>554.97328995295595</v>
      </c>
      <c r="G59" s="20">
        <v>495.67597656507502</v>
      </c>
      <c r="H59" s="77">
        <f t="shared" si="2"/>
        <v>5.6060313164508022E-3</v>
      </c>
      <c r="I59" s="77">
        <f t="shared" si="0"/>
        <v>-0.24814814814814815</v>
      </c>
      <c r="J59" s="73">
        <f t="shared" si="1"/>
        <v>-134</v>
      </c>
      <c r="K59" s="73">
        <f t="shared" si="3"/>
        <v>-303</v>
      </c>
      <c r="L59" s="73">
        <f t="shared" si="4"/>
        <v>-59.297313387880934</v>
      </c>
    </row>
    <row r="60" spans="1:12">
      <c r="A60" s="29" t="s">
        <v>230</v>
      </c>
      <c r="B60" s="64">
        <v>2261</v>
      </c>
      <c r="C60" s="73">
        <v>1927</v>
      </c>
      <c r="D60" s="20">
        <v>1308</v>
      </c>
      <c r="E60" s="20">
        <v>2727.3356375672201</v>
      </c>
      <c r="F60" s="20">
        <v>1662.18929338673</v>
      </c>
      <c r="G60" s="20">
        <v>1577.71284898566</v>
      </c>
      <c r="H60" s="77">
        <f t="shared" si="2"/>
        <v>1.8060810251028694E-2</v>
      </c>
      <c r="I60" s="77">
        <f t="shared" si="0"/>
        <v>-0.42149491375497566</v>
      </c>
      <c r="J60" s="73">
        <f t="shared" si="1"/>
        <v>-953</v>
      </c>
      <c r="K60" s="73">
        <f t="shared" si="3"/>
        <v>-619</v>
      </c>
      <c r="L60" s="73">
        <f t="shared" si="4"/>
        <v>-84.476444401070012</v>
      </c>
    </row>
    <row r="61" spans="1:12">
      <c r="A61" s="29" t="s">
        <v>231</v>
      </c>
      <c r="B61" s="64">
        <v>1459</v>
      </c>
      <c r="C61" s="73">
        <v>1108</v>
      </c>
      <c r="D61" s="20">
        <v>1032</v>
      </c>
      <c r="E61" s="20">
        <v>2641.3961659596298</v>
      </c>
      <c r="F61" s="20">
        <v>1561.4210079750701</v>
      </c>
      <c r="G61" s="20">
        <v>1875.5719334446301</v>
      </c>
      <c r="H61" s="77">
        <f t="shared" si="2"/>
        <v>1.4249813592554748E-2</v>
      </c>
      <c r="I61" s="77">
        <f t="shared" si="0"/>
        <v>-0.29266620973269364</v>
      </c>
      <c r="J61" s="73">
        <f t="shared" si="1"/>
        <v>-427</v>
      </c>
      <c r="K61" s="73">
        <f t="shared" si="3"/>
        <v>-76</v>
      </c>
      <c r="L61" s="73">
        <f t="shared" si="4"/>
        <v>314.15092546955998</v>
      </c>
    </row>
    <row r="62" spans="1:12">
      <c r="A62" s="29" t="s">
        <v>232</v>
      </c>
      <c r="B62" s="64">
        <v>146</v>
      </c>
      <c r="C62" s="73">
        <v>243</v>
      </c>
      <c r="D62" s="20">
        <v>194</v>
      </c>
      <c r="E62" s="20">
        <v>210.230325066082</v>
      </c>
      <c r="F62" s="20">
        <v>237.893262289977</v>
      </c>
      <c r="G62" s="20">
        <v>275.45059272185603</v>
      </c>
      <c r="H62" s="77">
        <f t="shared" si="2"/>
        <v>2.6787440280577725E-3</v>
      </c>
      <c r="I62" s="77">
        <f t="shared" si="0"/>
        <v>0.32876712328767121</v>
      </c>
      <c r="J62" s="73">
        <f t="shared" si="1"/>
        <v>48</v>
      </c>
      <c r="K62" s="73">
        <f t="shared" si="3"/>
        <v>-49</v>
      </c>
      <c r="L62" s="73">
        <f t="shared" si="4"/>
        <v>37.557330431879024</v>
      </c>
    </row>
    <row r="63" spans="1:12">
      <c r="A63" s="29" t="s">
        <v>233</v>
      </c>
      <c r="B63" s="64">
        <v>383</v>
      </c>
      <c r="C63" s="73">
        <v>432</v>
      </c>
      <c r="D63" s="20">
        <v>261</v>
      </c>
      <c r="E63" s="20">
        <v>482.10348990046998</v>
      </c>
      <c r="F63" s="20">
        <v>415.097693426126</v>
      </c>
      <c r="G63" s="20">
        <v>329.05288655816997</v>
      </c>
      <c r="H63" s="77">
        <f t="shared" si="2"/>
        <v>3.6038772748612298E-3</v>
      </c>
      <c r="I63" s="77">
        <f t="shared" si="0"/>
        <v>-0.31853785900783288</v>
      </c>
      <c r="J63" s="73">
        <f t="shared" si="1"/>
        <v>-122</v>
      </c>
      <c r="K63" s="73">
        <f t="shared" si="3"/>
        <v>-171</v>
      </c>
      <c r="L63" s="73">
        <f t="shared" si="4"/>
        <v>-86.044806867956027</v>
      </c>
    </row>
    <row r="64" spans="1:12">
      <c r="A64" s="29" t="s">
        <v>234</v>
      </c>
      <c r="B64" s="64">
        <v>483</v>
      </c>
      <c r="C64" s="73">
        <v>361</v>
      </c>
      <c r="D64" s="20">
        <v>253</v>
      </c>
      <c r="E64" s="20">
        <v>647.71711259762901</v>
      </c>
      <c r="F64" s="20">
        <v>316.11045584739998</v>
      </c>
      <c r="G64" s="20">
        <v>339.29033972310901</v>
      </c>
      <c r="H64" s="77">
        <f t="shared" si="2"/>
        <v>3.4934136036011156E-3</v>
      </c>
      <c r="I64" s="77">
        <f t="shared" si="0"/>
        <v>-0.47619047619047616</v>
      </c>
      <c r="J64" s="73">
        <f t="shared" si="1"/>
        <v>-230</v>
      </c>
      <c r="K64" s="73">
        <f t="shared" si="3"/>
        <v>-108</v>
      </c>
      <c r="L64" s="73">
        <f t="shared" si="4"/>
        <v>23.179883875709038</v>
      </c>
    </row>
    <row r="65" spans="1:12">
      <c r="A65" s="29" t="s">
        <v>235</v>
      </c>
      <c r="B65" s="64">
        <v>891</v>
      </c>
      <c r="C65" s="73">
        <v>751</v>
      </c>
      <c r="D65" s="20">
        <v>348</v>
      </c>
      <c r="E65" s="20">
        <v>1040.58338926134</v>
      </c>
      <c r="F65" s="20">
        <v>518.49801170977696</v>
      </c>
      <c r="G65" s="20">
        <v>407.68576433570303</v>
      </c>
      <c r="H65" s="77">
        <f t="shared" si="2"/>
        <v>4.8051696998149731E-3</v>
      </c>
      <c r="I65" s="77">
        <f t="shared" si="0"/>
        <v>-0.60942760942760943</v>
      </c>
      <c r="J65" s="73">
        <f t="shared" si="1"/>
        <v>-543</v>
      </c>
      <c r="K65" s="73">
        <f t="shared" si="3"/>
        <v>-403</v>
      </c>
      <c r="L65" s="73">
        <f t="shared" si="4"/>
        <v>-110.81224737407393</v>
      </c>
    </row>
    <row r="66" spans="1:12">
      <c r="A66" s="29" t="s">
        <v>236</v>
      </c>
      <c r="B66" s="64">
        <v>712</v>
      </c>
      <c r="C66" s="73">
        <v>501</v>
      </c>
      <c r="D66" s="20">
        <v>283</v>
      </c>
      <c r="E66" s="20">
        <v>796.21169053999904</v>
      </c>
      <c r="F66" s="20">
        <v>427.428852601041</v>
      </c>
      <c r="G66" s="20">
        <v>316.47824073782601</v>
      </c>
      <c r="H66" s="77">
        <f t="shared" si="2"/>
        <v>3.9076523708265441E-3</v>
      </c>
      <c r="I66" s="77">
        <f t="shared" si="0"/>
        <v>-0.60252808988764039</v>
      </c>
      <c r="J66" s="73">
        <f t="shared" si="1"/>
        <v>-429</v>
      </c>
      <c r="K66" s="73">
        <f t="shared" si="3"/>
        <v>-218</v>
      </c>
      <c r="L66" s="73">
        <f t="shared" si="4"/>
        <v>-110.95061186321499</v>
      </c>
    </row>
    <row r="67" spans="1:12">
      <c r="A67" s="29" t="s">
        <v>237</v>
      </c>
      <c r="B67" s="64">
        <v>357</v>
      </c>
      <c r="C67" s="73">
        <v>370</v>
      </c>
      <c r="D67" s="20">
        <v>303</v>
      </c>
      <c r="E67" s="20">
        <v>477.18696989558799</v>
      </c>
      <c r="F67" s="20">
        <v>354.10890894571997</v>
      </c>
      <c r="G67" s="20">
        <v>416.29114785790802</v>
      </c>
      <c r="H67" s="77">
        <f t="shared" si="2"/>
        <v>4.1838115489768301E-3</v>
      </c>
      <c r="I67" s="77">
        <f t="shared" ref="I67:I84" si="5">(D67-B67)/B67</f>
        <v>-0.15126050420168066</v>
      </c>
      <c r="J67" s="73">
        <f t="shared" ref="J67:J84" si="6">D67-B67</f>
        <v>-54</v>
      </c>
      <c r="K67" s="73">
        <f t="shared" si="3"/>
        <v>-67</v>
      </c>
      <c r="L67" s="73">
        <f t="shared" si="4"/>
        <v>62.182238912188041</v>
      </c>
    </row>
    <row r="68" spans="1:12">
      <c r="A68" s="29" t="s">
        <v>238</v>
      </c>
      <c r="B68" s="64">
        <v>1772</v>
      </c>
      <c r="C68" s="73">
        <v>1261</v>
      </c>
      <c r="D68" s="20">
        <v>958</v>
      </c>
      <c r="E68" s="20">
        <v>1973.84639106379</v>
      </c>
      <c r="F68" s="20">
        <v>1015.73959768775</v>
      </c>
      <c r="G68" s="20">
        <v>1050.5029743386999</v>
      </c>
      <c r="H68" s="77">
        <f t="shared" ref="H68:H84" si="7">D68/$D$84</f>
        <v>1.3228024633398691E-2</v>
      </c>
      <c r="I68" s="77">
        <f t="shared" si="5"/>
        <v>-0.45936794582392776</v>
      </c>
      <c r="J68" s="73">
        <f t="shared" si="6"/>
        <v>-814</v>
      </c>
      <c r="K68" s="73">
        <f t="shared" ref="K68:K84" si="8">D68-C68</f>
        <v>-303</v>
      </c>
      <c r="L68" s="73">
        <f t="shared" ref="L68:L84" si="9">G68-F68</f>
        <v>34.763376650949908</v>
      </c>
    </row>
    <row r="69" spans="1:12">
      <c r="A69" s="29" t="s">
        <v>239</v>
      </c>
      <c r="B69" s="64">
        <v>1622</v>
      </c>
      <c r="C69" s="73">
        <v>1218</v>
      </c>
      <c r="D69" s="20">
        <v>850</v>
      </c>
      <c r="E69" s="20">
        <v>1832.8395760856499</v>
      </c>
      <c r="F69" s="20">
        <v>1036.5369711624001</v>
      </c>
      <c r="G69" s="20">
        <v>976.32499649335898</v>
      </c>
      <c r="H69" s="77">
        <f t="shared" si="7"/>
        <v>1.1736765071387148E-2</v>
      </c>
      <c r="I69" s="77">
        <f t="shared" si="5"/>
        <v>-0.47595561035758321</v>
      </c>
      <c r="J69" s="73">
        <f t="shared" si="6"/>
        <v>-772</v>
      </c>
      <c r="K69" s="73">
        <f t="shared" si="8"/>
        <v>-368</v>
      </c>
      <c r="L69" s="73">
        <f t="shared" si="9"/>
        <v>-60.211974669041069</v>
      </c>
    </row>
    <row r="70" spans="1:12">
      <c r="A70" s="29" t="s">
        <v>240</v>
      </c>
      <c r="B70" s="64">
        <v>161</v>
      </c>
      <c r="C70" s="73">
        <v>388</v>
      </c>
      <c r="D70" s="20">
        <v>282</v>
      </c>
      <c r="E70" s="20">
        <v>234.91490850912999</v>
      </c>
      <c r="F70" s="20">
        <v>340.38685021763899</v>
      </c>
      <c r="G70" s="20">
        <v>411.18261046912897</v>
      </c>
      <c r="H70" s="77">
        <f t="shared" si="7"/>
        <v>3.8938444119190302E-3</v>
      </c>
      <c r="I70" s="77">
        <f t="shared" si="5"/>
        <v>0.75155279503105588</v>
      </c>
      <c r="J70" s="73">
        <f t="shared" si="6"/>
        <v>121</v>
      </c>
      <c r="K70" s="73">
        <f t="shared" si="8"/>
        <v>-106</v>
      </c>
      <c r="L70" s="73">
        <f t="shared" si="9"/>
        <v>70.79576025148998</v>
      </c>
    </row>
    <row r="71" spans="1:12">
      <c r="A71" s="29" t="s">
        <v>241</v>
      </c>
      <c r="B71" s="64">
        <v>307</v>
      </c>
      <c r="C71" s="73">
        <v>232</v>
      </c>
      <c r="D71" s="20">
        <v>100</v>
      </c>
      <c r="E71" s="20">
        <v>447.78580365760598</v>
      </c>
      <c r="F71" s="20">
        <v>189.599298399856</v>
      </c>
      <c r="G71" s="20">
        <v>146.47909676469499</v>
      </c>
      <c r="H71" s="77">
        <f t="shared" si="7"/>
        <v>1.3807958907514292E-3</v>
      </c>
      <c r="I71" s="77">
        <f t="shared" si="5"/>
        <v>-0.67426710097719866</v>
      </c>
      <c r="J71" s="73">
        <f t="shared" si="6"/>
        <v>-207</v>
      </c>
      <c r="K71" s="73">
        <f t="shared" si="8"/>
        <v>-132</v>
      </c>
      <c r="L71" s="73">
        <f t="shared" si="9"/>
        <v>-43.12020163516101</v>
      </c>
    </row>
    <row r="72" spans="1:12">
      <c r="A72" s="29" t="s">
        <v>242</v>
      </c>
      <c r="B72" s="64">
        <v>803</v>
      </c>
      <c r="C72" s="73">
        <v>854</v>
      </c>
      <c r="D72" s="20">
        <v>559</v>
      </c>
      <c r="E72" s="20">
        <v>1159.16026271186</v>
      </c>
      <c r="F72" s="20">
        <v>903.20576131769099</v>
      </c>
      <c r="G72" s="20">
        <v>807.70650129058697</v>
      </c>
      <c r="H72" s="77">
        <f t="shared" si="7"/>
        <v>7.7186490293004884E-3</v>
      </c>
      <c r="I72" s="77">
        <f t="shared" si="5"/>
        <v>-0.30386052303860522</v>
      </c>
      <c r="J72" s="73">
        <f t="shared" si="6"/>
        <v>-244</v>
      </c>
      <c r="K72" s="73">
        <f t="shared" si="8"/>
        <v>-295</v>
      </c>
      <c r="L72" s="73">
        <f t="shared" si="9"/>
        <v>-95.499260027104015</v>
      </c>
    </row>
    <row r="73" spans="1:12">
      <c r="A73" s="29" t="s">
        <v>243</v>
      </c>
      <c r="B73" s="64">
        <v>852</v>
      </c>
      <c r="C73" s="73">
        <v>1428</v>
      </c>
      <c r="D73" s="20">
        <v>769</v>
      </c>
      <c r="E73" s="20">
        <v>1065.3930504457701</v>
      </c>
      <c r="F73" s="20">
        <v>1088.60651483221</v>
      </c>
      <c r="G73" s="20">
        <v>966.24357785145799</v>
      </c>
      <c r="H73" s="77">
        <f t="shared" si="7"/>
        <v>1.061832039987849E-2</v>
      </c>
      <c r="I73" s="77">
        <f t="shared" si="5"/>
        <v>-9.7417840375586859E-2</v>
      </c>
      <c r="J73" s="73">
        <f t="shared" si="6"/>
        <v>-83</v>
      </c>
      <c r="K73" s="73">
        <f t="shared" si="8"/>
        <v>-659</v>
      </c>
      <c r="L73" s="73">
        <f t="shared" si="9"/>
        <v>-122.36293698075201</v>
      </c>
    </row>
    <row r="74" spans="1:12">
      <c r="A74" s="29" t="s">
        <v>244</v>
      </c>
      <c r="B74" s="64">
        <v>228</v>
      </c>
      <c r="C74" s="73">
        <v>433</v>
      </c>
      <c r="D74" s="20">
        <v>220</v>
      </c>
      <c r="E74" s="20">
        <v>290.85617425015602</v>
      </c>
      <c r="F74" s="20">
        <v>391.15782634635599</v>
      </c>
      <c r="G74" s="20">
        <v>286.499416936643</v>
      </c>
      <c r="H74" s="77">
        <f t="shared" si="7"/>
        <v>3.0377509596531439E-3</v>
      </c>
      <c r="I74" s="77">
        <f t="shared" si="5"/>
        <v>-3.5087719298245612E-2</v>
      </c>
      <c r="J74" s="73">
        <f t="shared" si="6"/>
        <v>-8</v>
      </c>
      <c r="K74" s="73">
        <f t="shared" si="8"/>
        <v>-213</v>
      </c>
      <c r="L74" s="73">
        <f t="shared" si="9"/>
        <v>-104.65840940971299</v>
      </c>
    </row>
    <row r="75" spans="1:12">
      <c r="A75" s="29" t="s">
        <v>245</v>
      </c>
      <c r="B75" s="64">
        <v>2561</v>
      </c>
      <c r="C75" s="73">
        <v>1597</v>
      </c>
      <c r="D75" s="20">
        <v>1259</v>
      </c>
      <c r="E75" s="20">
        <v>3125.9372859431501</v>
      </c>
      <c r="F75" s="20">
        <v>1568.20130921439</v>
      </c>
      <c r="G75" s="20">
        <v>1540.7053940927501</v>
      </c>
      <c r="H75" s="77">
        <f t="shared" si="7"/>
        <v>1.7384220264560494E-2</v>
      </c>
      <c r="I75" s="77">
        <f t="shared" si="5"/>
        <v>-0.50839515814135106</v>
      </c>
      <c r="J75" s="73">
        <f t="shared" si="6"/>
        <v>-1302</v>
      </c>
      <c r="K75" s="73">
        <f t="shared" si="8"/>
        <v>-338</v>
      </c>
      <c r="L75" s="73">
        <f t="shared" si="9"/>
        <v>-27.495915121639882</v>
      </c>
    </row>
    <row r="76" spans="1:12">
      <c r="A76" s="29" t="s">
        <v>246</v>
      </c>
      <c r="B76" s="64">
        <v>723</v>
      </c>
      <c r="C76" s="73">
        <v>651</v>
      </c>
      <c r="D76" s="20">
        <v>318</v>
      </c>
      <c r="E76" s="20">
        <v>841.68258451466102</v>
      </c>
      <c r="F76" s="20">
        <v>519.93173305159303</v>
      </c>
      <c r="G76" s="20">
        <v>370.21699649853298</v>
      </c>
      <c r="H76" s="77">
        <f t="shared" si="7"/>
        <v>4.390930932589545E-3</v>
      </c>
      <c r="I76" s="77">
        <f t="shared" si="5"/>
        <v>-0.56016597510373445</v>
      </c>
      <c r="J76" s="73">
        <f t="shared" si="6"/>
        <v>-405</v>
      </c>
      <c r="K76" s="73">
        <f t="shared" si="8"/>
        <v>-333</v>
      </c>
      <c r="L76" s="73">
        <f t="shared" si="9"/>
        <v>-149.71473655306005</v>
      </c>
    </row>
    <row r="77" spans="1:12">
      <c r="A77" s="29" t="s">
        <v>247</v>
      </c>
      <c r="B77" s="64">
        <v>925</v>
      </c>
      <c r="C77" s="73">
        <v>783</v>
      </c>
      <c r="D77" s="20">
        <v>656</v>
      </c>
      <c r="E77" s="20">
        <v>1059.9332935239499</v>
      </c>
      <c r="F77" s="20">
        <v>510.308417415294</v>
      </c>
      <c r="G77" s="20">
        <v>746.78180466627202</v>
      </c>
      <c r="H77" s="77">
        <f t="shared" si="7"/>
        <v>9.0580210433293742E-3</v>
      </c>
      <c r="I77" s="77">
        <f t="shared" si="5"/>
        <v>-0.29081081081081084</v>
      </c>
      <c r="J77" s="73">
        <f t="shared" si="6"/>
        <v>-269</v>
      </c>
      <c r="K77" s="73">
        <f t="shared" si="8"/>
        <v>-127</v>
      </c>
      <c r="L77" s="73">
        <f t="shared" si="9"/>
        <v>236.47338725097802</v>
      </c>
    </row>
    <row r="78" spans="1:12">
      <c r="A78" s="29" t="s">
        <v>248</v>
      </c>
      <c r="B78" s="64">
        <v>55</v>
      </c>
      <c r="C78" s="73">
        <v>86</v>
      </c>
      <c r="D78" s="20">
        <v>62</v>
      </c>
      <c r="E78" s="20">
        <v>84.490980477460695</v>
      </c>
      <c r="F78" s="20">
        <v>81.927981861860502</v>
      </c>
      <c r="G78" s="20">
        <v>91.880254712881893</v>
      </c>
      <c r="H78" s="77">
        <f t="shared" si="7"/>
        <v>8.5609345226588603E-4</v>
      </c>
      <c r="I78" s="77">
        <f t="shared" si="5"/>
        <v>0.12727272727272726</v>
      </c>
      <c r="J78" s="73">
        <f t="shared" si="6"/>
        <v>7</v>
      </c>
      <c r="K78" s="73">
        <f t="shared" si="8"/>
        <v>-24</v>
      </c>
      <c r="L78" s="73">
        <f t="shared" si="9"/>
        <v>9.9522728510213909</v>
      </c>
    </row>
    <row r="79" spans="1:12">
      <c r="A79" s="29" t="s">
        <v>249</v>
      </c>
      <c r="B79" s="64">
        <v>700</v>
      </c>
      <c r="C79" s="73">
        <v>464</v>
      </c>
      <c r="D79" s="20">
        <v>329</v>
      </c>
      <c r="E79" s="20">
        <v>807.62705317526797</v>
      </c>
      <c r="F79" s="20">
        <v>427.91880469890702</v>
      </c>
      <c r="G79" s="20">
        <v>379.57362985223602</v>
      </c>
      <c r="H79" s="77">
        <f t="shared" si="7"/>
        <v>4.5428184805722015E-3</v>
      </c>
      <c r="I79" s="77">
        <f t="shared" si="5"/>
        <v>-0.53</v>
      </c>
      <c r="J79" s="73">
        <f t="shared" si="6"/>
        <v>-371</v>
      </c>
      <c r="K79" s="73">
        <f t="shared" si="8"/>
        <v>-135</v>
      </c>
      <c r="L79" s="73">
        <f t="shared" si="9"/>
        <v>-48.345174846671</v>
      </c>
    </row>
    <row r="80" spans="1:12">
      <c r="A80" s="29" t="s">
        <v>250</v>
      </c>
      <c r="B80" s="64">
        <v>561</v>
      </c>
      <c r="C80" s="73">
        <v>1175</v>
      </c>
      <c r="D80" s="20">
        <v>645</v>
      </c>
      <c r="E80" s="20">
        <v>913.18748073198003</v>
      </c>
      <c r="F80" s="20">
        <v>950.52445769888595</v>
      </c>
      <c r="G80" s="20">
        <v>1068.17262960268</v>
      </c>
      <c r="H80" s="77">
        <f t="shared" si="7"/>
        <v>8.9061334953467186E-3</v>
      </c>
      <c r="I80" s="77">
        <f t="shared" si="5"/>
        <v>0.1497326203208556</v>
      </c>
      <c r="J80" s="73">
        <f t="shared" si="6"/>
        <v>84</v>
      </c>
      <c r="K80" s="73">
        <f t="shared" si="8"/>
        <v>-530</v>
      </c>
      <c r="L80" s="73">
        <f t="shared" si="9"/>
        <v>117.64817190379404</v>
      </c>
    </row>
    <row r="81" spans="1:12">
      <c r="A81" s="29" t="s">
        <v>251</v>
      </c>
      <c r="B81" s="64">
        <v>463</v>
      </c>
      <c r="C81" s="73">
        <v>328</v>
      </c>
      <c r="D81" s="20">
        <v>314</v>
      </c>
      <c r="E81" s="20">
        <v>516.16547357998695</v>
      </c>
      <c r="F81" s="20">
        <v>313.30788032369298</v>
      </c>
      <c r="G81" s="20">
        <v>350.56430833102303</v>
      </c>
      <c r="H81" s="77">
        <f t="shared" si="7"/>
        <v>4.3356990969594875E-3</v>
      </c>
      <c r="I81" s="77">
        <f t="shared" si="5"/>
        <v>-0.32181425485961124</v>
      </c>
      <c r="J81" s="73">
        <f t="shared" si="6"/>
        <v>-149</v>
      </c>
      <c r="K81" s="73">
        <f t="shared" si="8"/>
        <v>-14</v>
      </c>
      <c r="L81" s="73">
        <f t="shared" si="9"/>
        <v>37.256428007330044</v>
      </c>
    </row>
    <row r="82" spans="1:12">
      <c r="A82" s="29" t="s">
        <v>252</v>
      </c>
      <c r="B82" s="64">
        <v>389</v>
      </c>
      <c r="C82" s="73">
        <v>448</v>
      </c>
      <c r="D82" s="20">
        <v>239</v>
      </c>
      <c r="E82" s="20">
        <v>496.35918621961702</v>
      </c>
      <c r="F82" s="20">
        <v>367.33378387259597</v>
      </c>
      <c r="G82" s="20">
        <v>298.23858236613898</v>
      </c>
      <c r="H82" s="77">
        <f t="shared" si="7"/>
        <v>3.3001021788959155E-3</v>
      </c>
      <c r="I82" s="77">
        <f t="shared" si="5"/>
        <v>-0.38560411311053983</v>
      </c>
      <c r="J82" s="73">
        <f t="shared" si="6"/>
        <v>-150</v>
      </c>
      <c r="K82" s="73">
        <f t="shared" si="8"/>
        <v>-209</v>
      </c>
      <c r="L82" s="73">
        <f t="shared" si="9"/>
        <v>-69.095201506456988</v>
      </c>
    </row>
    <row r="83" spans="1:12">
      <c r="A83" s="29" t="s">
        <v>253</v>
      </c>
      <c r="B83" s="64">
        <v>662</v>
      </c>
      <c r="C83" s="73">
        <v>710</v>
      </c>
      <c r="D83" s="20">
        <v>492</v>
      </c>
      <c r="E83" s="20">
        <v>770.251364004979</v>
      </c>
      <c r="F83" s="20">
        <v>609.35886183328296</v>
      </c>
      <c r="G83" s="20">
        <v>575.56504606350302</v>
      </c>
      <c r="H83" s="77">
        <f t="shared" si="7"/>
        <v>6.7935157824970316E-3</v>
      </c>
      <c r="I83" s="77">
        <f t="shared" si="5"/>
        <v>-0.25679758308157102</v>
      </c>
      <c r="J83" s="73">
        <f t="shared" si="6"/>
        <v>-170</v>
      </c>
      <c r="K83" s="73">
        <f t="shared" si="8"/>
        <v>-218</v>
      </c>
      <c r="L83" s="73">
        <f t="shared" si="9"/>
        <v>-33.79381576977994</v>
      </c>
    </row>
    <row r="84" spans="1:12" s="6" customFormat="1">
      <c r="A84" s="30" t="s">
        <v>173</v>
      </c>
      <c r="B84" s="63">
        <v>125259</v>
      </c>
      <c r="C84" s="40">
        <v>96186</v>
      </c>
      <c r="D84" s="43">
        <v>72422</v>
      </c>
      <c r="E84" s="43">
        <v>155598.84933493301</v>
      </c>
      <c r="F84" s="43">
        <v>76215.969259560705</v>
      </c>
      <c r="G84" s="43">
        <v>87047.345004636605</v>
      </c>
      <c r="H84" s="77">
        <f t="shared" si="7"/>
        <v>1</v>
      </c>
      <c r="I84" s="77">
        <f t="shared" si="5"/>
        <v>-0.42182198484739619</v>
      </c>
      <c r="J84" s="73">
        <f t="shared" si="6"/>
        <v>-52837</v>
      </c>
      <c r="K84" s="73">
        <f t="shared" si="8"/>
        <v>-23764</v>
      </c>
      <c r="L84" s="73">
        <f t="shared" si="9"/>
        <v>10831.3757450759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zoomScale="80" zoomScaleNormal="80" workbookViewId="0">
      <pane ySplit="2" topLeftCell="A3" activePane="bottomLeft" state="frozen"/>
      <selection pane="bottomLeft" activeCell="P11" sqref="P11"/>
    </sheetView>
  </sheetViews>
  <sheetFormatPr defaultColWidth="8.88671875" defaultRowHeight="16.5" customHeight="1"/>
  <cols>
    <col min="1" max="1" width="18.33203125" style="3" bestFit="1" customWidth="1"/>
    <col min="2" max="2" width="12" style="3" customWidth="1"/>
    <col min="3" max="3" width="12" style="3" bestFit="1" customWidth="1"/>
    <col min="4" max="7" width="12" style="3" customWidth="1"/>
    <col min="8" max="8" width="21.44140625" style="3" customWidth="1"/>
    <col min="9" max="9" width="31.109375" style="3" customWidth="1"/>
    <col min="10" max="10" width="36.6640625" style="3" customWidth="1"/>
    <col min="11" max="11" width="8.88671875" style="3"/>
    <col min="12" max="12" width="11.109375" style="3" customWidth="1"/>
    <col min="13" max="16384" width="8.88671875" style="3"/>
  </cols>
  <sheetData>
    <row r="1" spans="1:12" ht="16.5" customHeight="1" thickBot="1">
      <c r="B1" s="156" t="s">
        <v>274</v>
      </c>
      <c r="C1" s="156"/>
      <c r="D1" s="157"/>
      <c r="E1" s="158" t="s">
        <v>273</v>
      </c>
      <c r="F1" s="156"/>
      <c r="G1" s="157"/>
    </row>
    <row r="2" spans="1:12" ht="55.5" customHeight="1">
      <c r="A2" s="14" t="s">
        <v>174</v>
      </c>
      <c r="B2" s="69">
        <v>43678</v>
      </c>
      <c r="C2" s="69">
        <v>44013</v>
      </c>
      <c r="D2" s="69">
        <v>44044</v>
      </c>
      <c r="E2" s="69">
        <v>43678</v>
      </c>
      <c r="F2" s="69">
        <v>44013</v>
      </c>
      <c r="G2" s="69">
        <v>44044</v>
      </c>
      <c r="H2" s="68" t="s">
        <v>295</v>
      </c>
      <c r="I2" s="1" t="s">
        <v>298</v>
      </c>
      <c r="J2" s="1" t="s">
        <v>299</v>
      </c>
      <c r="K2" s="1" t="s">
        <v>255</v>
      </c>
      <c r="L2" s="68" t="s">
        <v>275</v>
      </c>
    </row>
    <row r="3" spans="1:12" ht="16.5" customHeight="1">
      <c r="A3" s="29" t="s">
        <v>175</v>
      </c>
      <c r="B3" s="74">
        <v>1748</v>
      </c>
      <c r="C3" s="73">
        <v>672</v>
      </c>
      <c r="D3" s="20">
        <v>523</v>
      </c>
      <c r="E3" s="20">
        <v>2394.8302013314401</v>
      </c>
      <c r="F3" s="20">
        <v>662.74258547791896</v>
      </c>
      <c r="G3" s="20">
        <v>739.20105455812597</v>
      </c>
      <c r="H3" s="77">
        <f>D3/$D$84</f>
        <v>2.0917489901211856E-2</v>
      </c>
      <c r="I3" s="77">
        <f t="shared" ref="I3:I66" si="0">(D3-B3)/B3</f>
        <v>-0.70080091533180777</v>
      </c>
      <c r="J3" s="73">
        <f t="shared" ref="J3:J66" si="1">D3-B3</f>
        <v>-1225</v>
      </c>
      <c r="K3" s="73">
        <f>D3-C3</f>
        <v>-149</v>
      </c>
      <c r="L3" s="73">
        <f>G3-F3</f>
        <v>76.45846908020701</v>
      </c>
    </row>
    <row r="4" spans="1:12" ht="16.5" customHeight="1">
      <c r="A4" s="29" t="s">
        <v>176</v>
      </c>
      <c r="B4" s="74">
        <v>205</v>
      </c>
      <c r="C4" s="73">
        <v>113</v>
      </c>
      <c r="D4" s="20">
        <v>70</v>
      </c>
      <c r="E4" s="20">
        <v>281.78291425420298</v>
      </c>
      <c r="F4" s="20">
        <v>89.192779556249505</v>
      </c>
      <c r="G4" s="20">
        <v>100.229991649759</v>
      </c>
      <c r="H4" s="77">
        <f t="shared" ref="H4:H67" si="2">D4/$D$84</f>
        <v>2.7996640403151621E-3</v>
      </c>
      <c r="I4" s="77">
        <f t="shared" si="0"/>
        <v>-0.65853658536585369</v>
      </c>
      <c r="J4" s="73">
        <f t="shared" si="1"/>
        <v>-135</v>
      </c>
      <c r="K4" s="73">
        <f t="shared" ref="K4:K67" si="3">D4-C4</f>
        <v>-43</v>
      </c>
      <c r="L4" s="73">
        <f t="shared" ref="L4:L67" si="4">G4-F4</f>
        <v>11.037212093509496</v>
      </c>
    </row>
    <row r="5" spans="1:12" ht="16.5" customHeight="1">
      <c r="A5" s="29" t="s">
        <v>177</v>
      </c>
      <c r="B5" s="74">
        <v>396</v>
      </c>
      <c r="C5" s="73">
        <v>121</v>
      </c>
      <c r="D5" s="20">
        <v>120</v>
      </c>
      <c r="E5" s="20">
        <v>526.101562293808</v>
      </c>
      <c r="F5" s="20">
        <v>121.018311831258</v>
      </c>
      <c r="G5" s="20">
        <v>159.409742354694</v>
      </c>
      <c r="H5" s="77">
        <f t="shared" si="2"/>
        <v>4.7994240691117069E-3</v>
      </c>
      <c r="I5" s="77">
        <f t="shared" si="0"/>
        <v>-0.69696969696969702</v>
      </c>
      <c r="J5" s="73">
        <f t="shared" si="1"/>
        <v>-276</v>
      </c>
      <c r="K5" s="73">
        <f t="shared" si="3"/>
        <v>-1</v>
      </c>
      <c r="L5" s="73">
        <f t="shared" si="4"/>
        <v>38.391430523436</v>
      </c>
    </row>
    <row r="6" spans="1:12" ht="16.5" customHeight="1">
      <c r="A6" s="29" t="s">
        <v>178</v>
      </c>
      <c r="B6" s="74">
        <v>70</v>
      </c>
      <c r="C6" s="73">
        <v>153</v>
      </c>
      <c r="D6" s="20">
        <v>32</v>
      </c>
      <c r="E6" s="20">
        <v>112.558246692461</v>
      </c>
      <c r="F6" s="20">
        <v>93.142202005982199</v>
      </c>
      <c r="G6" s="20">
        <v>78.711712304208902</v>
      </c>
      <c r="H6" s="77">
        <f t="shared" si="2"/>
        <v>1.2798464184297885E-3</v>
      </c>
      <c r="I6" s="77">
        <f t="shared" si="0"/>
        <v>-0.54285714285714282</v>
      </c>
      <c r="J6" s="73">
        <f t="shared" si="1"/>
        <v>-38</v>
      </c>
      <c r="K6" s="73">
        <f t="shared" si="3"/>
        <v>-121</v>
      </c>
      <c r="L6" s="73">
        <f t="shared" si="4"/>
        <v>-14.430489701773297</v>
      </c>
    </row>
    <row r="7" spans="1:12" ht="16.5" customHeight="1">
      <c r="A7" s="29" t="s">
        <v>179</v>
      </c>
      <c r="B7" s="74">
        <v>216</v>
      </c>
      <c r="C7" s="73">
        <v>76</v>
      </c>
      <c r="D7" s="20">
        <v>78</v>
      </c>
      <c r="E7" s="20">
        <v>261.24817918626701</v>
      </c>
      <c r="F7" s="20">
        <v>62.454122258166301</v>
      </c>
      <c r="G7" s="20">
        <v>94.568908725953904</v>
      </c>
      <c r="H7" s="77">
        <f t="shared" si="2"/>
        <v>3.1196256449226092E-3</v>
      </c>
      <c r="I7" s="77">
        <f t="shared" si="0"/>
        <v>-0.63888888888888884</v>
      </c>
      <c r="J7" s="73">
        <f t="shared" si="1"/>
        <v>-138</v>
      </c>
      <c r="K7" s="73">
        <f t="shared" si="3"/>
        <v>2</v>
      </c>
      <c r="L7" s="73">
        <f t="shared" si="4"/>
        <v>32.114786467787603</v>
      </c>
    </row>
    <row r="8" spans="1:12" ht="16.5" customHeight="1">
      <c r="A8" s="29" t="s">
        <v>180</v>
      </c>
      <c r="B8" s="74">
        <v>140</v>
      </c>
      <c r="C8" s="73">
        <v>78</v>
      </c>
      <c r="D8" s="20">
        <v>67</v>
      </c>
      <c r="E8" s="20">
        <v>177.32895066082099</v>
      </c>
      <c r="F8" s="20">
        <v>62.904957343485499</v>
      </c>
      <c r="G8" s="20">
        <v>84.907647322951803</v>
      </c>
      <c r="H8" s="77">
        <f t="shared" si="2"/>
        <v>2.6796784385873696E-3</v>
      </c>
      <c r="I8" s="77">
        <f t="shared" si="0"/>
        <v>-0.52142857142857146</v>
      </c>
      <c r="J8" s="73">
        <f t="shared" si="1"/>
        <v>-73</v>
      </c>
      <c r="K8" s="73">
        <f t="shared" si="3"/>
        <v>-11</v>
      </c>
      <c r="L8" s="73">
        <f t="shared" si="4"/>
        <v>22.002689979466304</v>
      </c>
    </row>
    <row r="9" spans="1:12" ht="16.5" customHeight="1">
      <c r="A9" s="29" t="s">
        <v>181</v>
      </c>
      <c r="B9" s="74">
        <v>5180</v>
      </c>
      <c r="C9" s="73">
        <v>1809</v>
      </c>
      <c r="D9" s="20">
        <v>1770</v>
      </c>
      <c r="E9" s="20">
        <v>6397.0846836075198</v>
      </c>
      <c r="F9" s="20">
        <v>1713.06664444486</v>
      </c>
      <c r="G9" s="20">
        <v>2203.1413109003001</v>
      </c>
      <c r="H9" s="77">
        <f t="shared" si="2"/>
        <v>7.0791505019397669E-2</v>
      </c>
      <c r="I9" s="77">
        <f t="shared" si="0"/>
        <v>-0.65830115830115832</v>
      </c>
      <c r="J9" s="73">
        <f t="shared" si="1"/>
        <v>-3410</v>
      </c>
      <c r="K9" s="73">
        <f t="shared" si="3"/>
        <v>-39</v>
      </c>
      <c r="L9" s="73">
        <f t="shared" si="4"/>
        <v>490.07466645544014</v>
      </c>
    </row>
    <row r="10" spans="1:12" ht="16.5" customHeight="1">
      <c r="A10" s="29" t="s">
        <v>182</v>
      </c>
      <c r="B10" s="74">
        <v>1929</v>
      </c>
      <c r="C10" s="73">
        <v>948</v>
      </c>
      <c r="D10" s="20">
        <v>761</v>
      </c>
      <c r="E10" s="20">
        <v>3595.8534512158699</v>
      </c>
      <c r="F10" s="20">
        <v>1287.4752433651299</v>
      </c>
      <c r="G10" s="20">
        <v>1471.5411101862901</v>
      </c>
      <c r="H10" s="77">
        <f t="shared" si="2"/>
        <v>3.0436347638283404E-2</v>
      </c>
      <c r="I10" s="77">
        <f t="shared" si="0"/>
        <v>-0.60549507516848111</v>
      </c>
      <c r="J10" s="73">
        <f t="shared" si="1"/>
        <v>-1168</v>
      </c>
      <c r="K10" s="73">
        <f t="shared" si="3"/>
        <v>-187</v>
      </c>
      <c r="L10" s="73">
        <f t="shared" si="4"/>
        <v>184.06586682116017</v>
      </c>
    </row>
    <row r="11" spans="1:12" ht="16.5" customHeight="1">
      <c r="A11" s="29" t="s">
        <v>183</v>
      </c>
      <c r="B11" s="74">
        <v>115</v>
      </c>
      <c r="C11" s="73">
        <v>66</v>
      </c>
      <c r="D11" s="20">
        <v>18</v>
      </c>
      <c r="E11" s="20">
        <v>127.75400152198399</v>
      </c>
      <c r="F11" s="20">
        <v>65.705700614771601</v>
      </c>
      <c r="G11" s="20">
        <v>30.430647245674098</v>
      </c>
      <c r="H11" s="77">
        <f t="shared" si="2"/>
        <v>7.1991361036675603E-4</v>
      </c>
      <c r="I11" s="77">
        <f t="shared" si="0"/>
        <v>-0.84347826086956523</v>
      </c>
      <c r="J11" s="73">
        <f t="shared" si="1"/>
        <v>-97</v>
      </c>
      <c r="K11" s="73">
        <f t="shared" si="3"/>
        <v>-48</v>
      </c>
      <c r="L11" s="73">
        <f t="shared" si="4"/>
        <v>-35.275053369097506</v>
      </c>
    </row>
    <row r="12" spans="1:12" ht="16.5" customHeight="1">
      <c r="A12" s="29" t="s">
        <v>184</v>
      </c>
      <c r="B12" s="74">
        <v>169</v>
      </c>
      <c r="C12" s="73">
        <v>85</v>
      </c>
      <c r="D12" s="20">
        <v>140</v>
      </c>
      <c r="E12" s="20">
        <v>167.13506443534999</v>
      </c>
      <c r="F12" s="20">
        <v>69.696192528534397</v>
      </c>
      <c r="G12" s="20">
        <v>137.613034803349</v>
      </c>
      <c r="H12" s="77">
        <f t="shared" si="2"/>
        <v>5.5993280806303242E-3</v>
      </c>
      <c r="I12" s="77">
        <f t="shared" si="0"/>
        <v>-0.17159763313609466</v>
      </c>
      <c r="J12" s="73">
        <f t="shared" si="1"/>
        <v>-29</v>
      </c>
      <c r="K12" s="73">
        <f t="shared" si="3"/>
        <v>55</v>
      </c>
      <c r="L12" s="73">
        <f t="shared" si="4"/>
        <v>67.916842274814599</v>
      </c>
    </row>
    <row r="13" spans="1:12" ht="16.5" customHeight="1">
      <c r="A13" s="29" t="s">
        <v>185</v>
      </c>
      <c r="B13" s="74">
        <v>691</v>
      </c>
      <c r="C13" s="73">
        <v>329</v>
      </c>
      <c r="D13" s="20">
        <v>258</v>
      </c>
      <c r="E13" s="20">
        <v>1049.76063886777</v>
      </c>
      <c r="F13" s="20">
        <v>325.53952165937801</v>
      </c>
      <c r="G13" s="20">
        <v>403.16558079145301</v>
      </c>
      <c r="H13" s="77">
        <f t="shared" si="2"/>
        <v>1.031876174859017E-2</v>
      </c>
      <c r="I13" s="77">
        <f t="shared" si="0"/>
        <v>-0.62662807525325614</v>
      </c>
      <c r="J13" s="73">
        <f t="shared" si="1"/>
        <v>-433</v>
      </c>
      <c r="K13" s="73">
        <f t="shared" si="3"/>
        <v>-71</v>
      </c>
      <c r="L13" s="73">
        <f t="shared" si="4"/>
        <v>77.626059132075</v>
      </c>
    </row>
    <row r="14" spans="1:12" ht="16.5" customHeight="1">
      <c r="A14" s="29" t="s">
        <v>186</v>
      </c>
      <c r="B14" s="74">
        <v>699</v>
      </c>
      <c r="C14" s="73">
        <v>463</v>
      </c>
      <c r="D14" s="20">
        <v>290</v>
      </c>
      <c r="E14" s="20">
        <v>926.05024085846196</v>
      </c>
      <c r="F14" s="20">
        <v>433.50496526297502</v>
      </c>
      <c r="G14" s="20">
        <v>387.356032764622</v>
      </c>
      <c r="H14" s="77">
        <f t="shared" si="2"/>
        <v>1.1598608167019958E-2</v>
      </c>
      <c r="I14" s="77">
        <f t="shared" si="0"/>
        <v>-0.58512160228898424</v>
      </c>
      <c r="J14" s="73">
        <f t="shared" si="1"/>
        <v>-409</v>
      </c>
      <c r="K14" s="73">
        <f t="shared" si="3"/>
        <v>-173</v>
      </c>
      <c r="L14" s="73">
        <f t="shared" si="4"/>
        <v>-46.14893249835302</v>
      </c>
    </row>
    <row r="15" spans="1:12" ht="16.5" customHeight="1">
      <c r="A15" s="29" t="s">
        <v>187</v>
      </c>
      <c r="B15" s="74">
        <v>135</v>
      </c>
      <c r="C15" s="73">
        <v>48</v>
      </c>
      <c r="D15" s="20">
        <v>58</v>
      </c>
      <c r="E15" s="20">
        <v>146.818242133301</v>
      </c>
      <c r="F15" s="20">
        <v>44.602758634820802</v>
      </c>
      <c r="G15" s="20">
        <v>63.233433328326697</v>
      </c>
      <c r="H15" s="77">
        <f t="shared" si="2"/>
        <v>2.3197216334039914E-3</v>
      </c>
      <c r="I15" s="77">
        <f t="shared" si="0"/>
        <v>-0.57037037037037042</v>
      </c>
      <c r="J15" s="73">
        <f t="shared" si="1"/>
        <v>-77</v>
      </c>
      <c r="K15" s="73">
        <f t="shared" si="3"/>
        <v>10</v>
      </c>
      <c r="L15" s="73">
        <f t="shared" si="4"/>
        <v>18.630674693505895</v>
      </c>
    </row>
    <row r="16" spans="1:12" ht="16.5" customHeight="1">
      <c r="A16" s="29" t="s">
        <v>188</v>
      </c>
      <c r="B16" s="74">
        <v>322</v>
      </c>
      <c r="C16" s="73">
        <v>117</v>
      </c>
      <c r="D16" s="20">
        <v>117</v>
      </c>
      <c r="E16" s="20">
        <v>422.20866645893699</v>
      </c>
      <c r="F16" s="20">
        <v>115.982391175751</v>
      </c>
      <c r="G16" s="20">
        <v>158.76875748649201</v>
      </c>
      <c r="H16" s="77">
        <f t="shared" si="2"/>
        <v>4.6794384673839139E-3</v>
      </c>
      <c r="I16" s="77">
        <f t="shared" si="0"/>
        <v>-0.63664596273291929</v>
      </c>
      <c r="J16" s="73">
        <f t="shared" si="1"/>
        <v>-205</v>
      </c>
      <c r="K16" s="73">
        <f t="shared" si="3"/>
        <v>0</v>
      </c>
      <c r="L16" s="73">
        <f t="shared" si="4"/>
        <v>42.786366310741002</v>
      </c>
    </row>
    <row r="17" spans="1:12" ht="16.5" customHeight="1">
      <c r="A17" s="29" t="s">
        <v>189</v>
      </c>
      <c r="B17" s="74">
        <v>67</v>
      </c>
      <c r="C17" s="73">
        <v>45</v>
      </c>
      <c r="D17" s="20">
        <v>19</v>
      </c>
      <c r="E17" s="20">
        <v>74.641518612545994</v>
      </c>
      <c r="F17" s="20">
        <v>34.839845042631303</v>
      </c>
      <c r="G17" s="20">
        <v>26.6845739734304</v>
      </c>
      <c r="H17" s="77">
        <f t="shared" si="2"/>
        <v>7.5990881094268692E-4</v>
      </c>
      <c r="I17" s="77">
        <f t="shared" si="0"/>
        <v>-0.71641791044776115</v>
      </c>
      <c r="J17" s="73">
        <f t="shared" si="1"/>
        <v>-48</v>
      </c>
      <c r="K17" s="73">
        <f t="shared" si="3"/>
        <v>-26</v>
      </c>
      <c r="L17" s="73">
        <f t="shared" si="4"/>
        <v>-8.1552710692009036</v>
      </c>
    </row>
    <row r="18" spans="1:12" ht="16.5" customHeight="1">
      <c r="A18" s="29" t="s">
        <v>190</v>
      </c>
      <c r="B18" s="74">
        <v>159</v>
      </c>
      <c r="C18" s="73">
        <v>76</v>
      </c>
      <c r="D18" s="20">
        <v>73</v>
      </c>
      <c r="E18" s="20">
        <v>212.94843191544101</v>
      </c>
      <c r="F18" s="20">
        <v>86.793640311770503</v>
      </c>
      <c r="G18" s="20">
        <v>98.868762797746797</v>
      </c>
      <c r="H18" s="77">
        <f t="shared" si="2"/>
        <v>2.9196496420429547E-3</v>
      </c>
      <c r="I18" s="77">
        <f t="shared" si="0"/>
        <v>-0.54088050314465408</v>
      </c>
      <c r="J18" s="73">
        <f t="shared" si="1"/>
        <v>-86</v>
      </c>
      <c r="K18" s="73">
        <f t="shared" si="3"/>
        <v>-3</v>
      </c>
      <c r="L18" s="73">
        <f t="shared" si="4"/>
        <v>12.075122485976294</v>
      </c>
    </row>
    <row r="19" spans="1:12" ht="16.5" customHeight="1">
      <c r="A19" s="29" t="s">
        <v>191</v>
      </c>
      <c r="B19" s="74">
        <v>139</v>
      </c>
      <c r="C19" s="73">
        <v>55</v>
      </c>
      <c r="D19" s="20">
        <v>74</v>
      </c>
      <c r="E19" s="20">
        <v>171.003390562112</v>
      </c>
      <c r="F19" s="20">
        <v>70.581468768816507</v>
      </c>
      <c r="G19" s="20">
        <v>95.702965920504298</v>
      </c>
      <c r="H19" s="77">
        <f t="shared" si="2"/>
        <v>2.9596448426188857E-3</v>
      </c>
      <c r="I19" s="77">
        <f t="shared" si="0"/>
        <v>-0.46762589928057552</v>
      </c>
      <c r="J19" s="73">
        <f t="shared" si="1"/>
        <v>-65</v>
      </c>
      <c r="K19" s="73">
        <f t="shared" si="3"/>
        <v>19</v>
      </c>
      <c r="L19" s="73">
        <f t="shared" si="4"/>
        <v>25.121497151687791</v>
      </c>
    </row>
    <row r="20" spans="1:12" ht="16.5" customHeight="1">
      <c r="A20" s="29" t="s">
        <v>192</v>
      </c>
      <c r="B20" s="74">
        <v>79</v>
      </c>
      <c r="C20" s="73">
        <v>94</v>
      </c>
      <c r="D20" s="20">
        <v>44</v>
      </c>
      <c r="E20" s="20">
        <v>134.03860769632999</v>
      </c>
      <c r="F20" s="20">
        <v>82.364896070699601</v>
      </c>
      <c r="G20" s="20">
        <v>74.533665899036606</v>
      </c>
      <c r="H20" s="77">
        <f t="shared" si="2"/>
        <v>1.7597888253409592E-3</v>
      </c>
      <c r="I20" s="77">
        <f t="shared" si="0"/>
        <v>-0.44303797468354428</v>
      </c>
      <c r="J20" s="73">
        <f t="shared" si="1"/>
        <v>-35</v>
      </c>
      <c r="K20" s="73">
        <f t="shared" si="3"/>
        <v>-50</v>
      </c>
      <c r="L20" s="73">
        <f t="shared" si="4"/>
        <v>-7.8312301716629946</v>
      </c>
    </row>
    <row r="21" spans="1:12" ht="16.5" customHeight="1">
      <c r="A21" s="29" t="s">
        <v>193</v>
      </c>
      <c r="B21" s="74">
        <v>180</v>
      </c>
      <c r="C21" s="73">
        <v>152</v>
      </c>
      <c r="D21" s="20">
        <v>111</v>
      </c>
      <c r="E21" s="20">
        <v>237.73605572210801</v>
      </c>
      <c r="F21" s="20">
        <v>130.612504639002</v>
      </c>
      <c r="G21" s="20">
        <v>148.08932182340001</v>
      </c>
      <c r="H21" s="77">
        <f t="shared" si="2"/>
        <v>4.4394672639283287E-3</v>
      </c>
      <c r="I21" s="77">
        <f t="shared" si="0"/>
        <v>-0.38333333333333336</v>
      </c>
      <c r="J21" s="73">
        <f t="shared" si="1"/>
        <v>-69</v>
      </c>
      <c r="K21" s="73">
        <f t="shared" si="3"/>
        <v>-41</v>
      </c>
      <c r="L21" s="73">
        <f t="shared" si="4"/>
        <v>17.476817184398016</v>
      </c>
    </row>
    <row r="22" spans="1:12" ht="16.5" customHeight="1">
      <c r="A22" s="29" t="s">
        <v>194</v>
      </c>
      <c r="B22" s="74">
        <v>235</v>
      </c>
      <c r="C22" s="73">
        <v>105</v>
      </c>
      <c r="D22" s="20">
        <v>47</v>
      </c>
      <c r="E22" s="20">
        <v>290.073263033091</v>
      </c>
      <c r="F22" s="20">
        <v>81.058619484248297</v>
      </c>
      <c r="G22" s="20">
        <v>57.935030463295597</v>
      </c>
      <c r="H22" s="77">
        <f t="shared" si="2"/>
        <v>1.8797744270687517E-3</v>
      </c>
      <c r="I22" s="77">
        <f t="shared" si="0"/>
        <v>-0.8</v>
      </c>
      <c r="J22" s="73">
        <f t="shared" si="1"/>
        <v>-188</v>
      </c>
      <c r="K22" s="73">
        <f t="shared" si="3"/>
        <v>-58</v>
      </c>
      <c r="L22" s="73">
        <f t="shared" si="4"/>
        <v>-23.1235890209527</v>
      </c>
    </row>
    <row r="23" spans="1:12" ht="16.5" customHeight="1">
      <c r="A23" s="29" t="s">
        <v>195</v>
      </c>
      <c r="B23" s="74">
        <v>3742</v>
      </c>
      <c r="C23" s="73">
        <v>1240</v>
      </c>
      <c r="D23" s="20">
        <v>1184</v>
      </c>
      <c r="E23" s="20">
        <v>4083.9582471495301</v>
      </c>
      <c r="F23" s="20">
        <v>1189.03110762291</v>
      </c>
      <c r="G23" s="20">
        <v>1530.11251305308</v>
      </c>
      <c r="H23" s="77">
        <f t="shared" si="2"/>
        <v>4.7354317481902171E-2</v>
      </c>
      <c r="I23" s="77">
        <f t="shared" si="0"/>
        <v>-0.6835916622127205</v>
      </c>
      <c r="J23" s="73">
        <f t="shared" si="1"/>
        <v>-2558</v>
      </c>
      <c r="K23" s="73">
        <f t="shared" si="3"/>
        <v>-56</v>
      </c>
      <c r="L23" s="73">
        <f t="shared" si="4"/>
        <v>341.08140543016998</v>
      </c>
    </row>
    <row r="24" spans="1:12" ht="16.5" customHeight="1">
      <c r="A24" s="29" t="s">
        <v>196</v>
      </c>
      <c r="B24" s="74">
        <v>436</v>
      </c>
      <c r="C24" s="73">
        <v>173</v>
      </c>
      <c r="D24" s="20">
        <v>129</v>
      </c>
      <c r="E24" s="20">
        <v>486.29211260726601</v>
      </c>
      <c r="F24" s="20">
        <v>166.80919827343001</v>
      </c>
      <c r="G24" s="20">
        <v>143.880002351044</v>
      </c>
      <c r="H24" s="77">
        <f t="shared" si="2"/>
        <v>5.159380874295085E-3</v>
      </c>
      <c r="I24" s="77">
        <f t="shared" si="0"/>
        <v>-0.70412844036697253</v>
      </c>
      <c r="J24" s="73">
        <f t="shared" si="1"/>
        <v>-307</v>
      </c>
      <c r="K24" s="73">
        <f t="shared" si="3"/>
        <v>-44</v>
      </c>
      <c r="L24" s="73">
        <f t="shared" si="4"/>
        <v>-22.929195922386015</v>
      </c>
    </row>
    <row r="25" spans="1:12" ht="16.5" customHeight="1">
      <c r="A25" s="29" t="s">
        <v>197</v>
      </c>
      <c r="B25" s="74">
        <v>105</v>
      </c>
      <c r="C25" s="73">
        <v>55</v>
      </c>
      <c r="D25" s="20">
        <v>35</v>
      </c>
      <c r="E25" s="20">
        <v>147.071046694811</v>
      </c>
      <c r="F25" s="20">
        <v>57.2481447312515</v>
      </c>
      <c r="G25" s="20">
        <v>47.123911844841899</v>
      </c>
      <c r="H25" s="77">
        <f t="shared" si="2"/>
        <v>1.3998320201575811E-3</v>
      </c>
      <c r="I25" s="77">
        <f t="shared" si="0"/>
        <v>-0.66666666666666663</v>
      </c>
      <c r="J25" s="73">
        <f t="shared" si="1"/>
        <v>-70</v>
      </c>
      <c r="K25" s="73">
        <f t="shared" si="3"/>
        <v>-20</v>
      </c>
      <c r="L25" s="73">
        <f t="shared" si="4"/>
        <v>-10.124232886409601</v>
      </c>
    </row>
    <row r="26" spans="1:12" ht="16.5" customHeight="1">
      <c r="A26" s="29" t="s">
        <v>198</v>
      </c>
      <c r="B26" s="74">
        <v>285</v>
      </c>
      <c r="C26" s="73">
        <v>141</v>
      </c>
      <c r="D26" s="20">
        <v>112</v>
      </c>
      <c r="E26" s="20">
        <v>389.284431005209</v>
      </c>
      <c r="F26" s="20">
        <v>122.856335430472</v>
      </c>
      <c r="G26" s="20">
        <v>152.95115004636099</v>
      </c>
      <c r="H26" s="77">
        <f t="shared" si="2"/>
        <v>4.4794624645042597E-3</v>
      </c>
      <c r="I26" s="77">
        <f t="shared" si="0"/>
        <v>-0.60701754385964912</v>
      </c>
      <c r="J26" s="73">
        <f t="shared" si="1"/>
        <v>-173</v>
      </c>
      <c r="K26" s="73">
        <f t="shared" si="3"/>
        <v>-29</v>
      </c>
      <c r="L26" s="73">
        <f t="shared" si="4"/>
        <v>30.094814615888993</v>
      </c>
    </row>
    <row r="27" spans="1:12" ht="16.5" customHeight="1">
      <c r="A27" s="29" t="s">
        <v>199</v>
      </c>
      <c r="B27" s="74">
        <v>900</v>
      </c>
      <c r="C27" s="73">
        <v>326</v>
      </c>
      <c r="D27" s="20">
        <v>314</v>
      </c>
      <c r="E27" s="20">
        <v>1142.7351484537201</v>
      </c>
      <c r="F27" s="20">
        <v>306.502137920579</v>
      </c>
      <c r="G27" s="20">
        <v>378.046796774592</v>
      </c>
      <c r="H27" s="77">
        <f t="shared" si="2"/>
        <v>1.2558492980842299E-2</v>
      </c>
      <c r="I27" s="77">
        <f t="shared" si="0"/>
        <v>-0.65111111111111108</v>
      </c>
      <c r="J27" s="73">
        <f t="shared" si="1"/>
        <v>-586</v>
      </c>
      <c r="K27" s="73">
        <f t="shared" si="3"/>
        <v>-12</v>
      </c>
      <c r="L27" s="73">
        <f t="shared" si="4"/>
        <v>71.544658854012994</v>
      </c>
    </row>
    <row r="28" spans="1:12" ht="16.5" customHeight="1">
      <c r="A28" s="29" t="s">
        <v>112</v>
      </c>
      <c r="B28" s="74">
        <v>723</v>
      </c>
      <c r="C28" s="73">
        <v>374</v>
      </c>
      <c r="D28" s="20">
        <v>246</v>
      </c>
      <c r="E28" s="20">
        <v>963.44627295933799</v>
      </c>
      <c r="F28" s="20">
        <v>327.70094789549398</v>
      </c>
      <c r="G28" s="20">
        <v>328.936839511583</v>
      </c>
      <c r="H28" s="77">
        <f t="shared" si="2"/>
        <v>9.838819341678998E-3</v>
      </c>
      <c r="I28" s="77">
        <f t="shared" si="0"/>
        <v>-0.65975103734439833</v>
      </c>
      <c r="J28" s="73">
        <f t="shared" si="1"/>
        <v>-477</v>
      </c>
      <c r="K28" s="73">
        <f t="shared" si="3"/>
        <v>-128</v>
      </c>
      <c r="L28" s="73">
        <f t="shared" si="4"/>
        <v>1.2358916160890203</v>
      </c>
    </row>
    <row r="29" spans="1:12" ht="16.5" customHeight="1">
      <c r="A29" s="29" t="s">
        <v>200</v>
      </c>
      <c r="B29" s="74">
        <v>567</v>
      </c>
      <c r="C29" s="73">
        <v>134</v>
      </c>
      <c r="D29" s="20">
        <v>193</v>
      </c>
      <c r="E29" s="20">
        <v>570.39175067338294</v>
      </c>
      <c r="F29" s="20">
        <v>130.64796763682</v>
      </c>
      <c r="G29" s="20">
        <v>194.15037854115101</v>
      </c>
      <c r="H29" s="77">
        <f t="shared" si="2"/>
        <v>7.7190737111546611E-3</v>
      </c>
      <c r="I29" s="77">
        <f t="shared" si="0"/>
        <v>-0.65961199294532624</v>
      </c>
      <c r="J29" s="73">
        <f t="shared" si="1"/>
        <v>-374</v>
      </c>
      <c r="K29" s="73">
        <f t="shared" si="3"/>
        <v>59</v>
      </c>
      <c r="L29" s="73">
        <f t="shared" si="4"/>
        <v>63.502410904331015</v>
      </c>
    </row>
    <row r="30" spans="1:12" ht="16.5" customHeight="1">
      <c r="A30" s="29" t="s">
        <v>201</v>
      </c>
      <c r="B30" s="74">
        <v>210</v>
      </c>
      <c r="C30" s="73">
        <v>185</v>
      </c>
      <c r="D30" s="20">
        <v>86</v>
      </c>
      <c r="E30" s="20">
        <v>293.05873536129002</v>
      </c>
      <c r="F30" s="20">
        <v>167.15634589725599</v>
      </c>
      <c r="G30" s="20">
        <v>126.15564902784899</v>
      </c>
      <c r="H30" s="77">
        <f t="shared" si="2"/>
        <v>3.4395872495300564E-3</v>
      </c>
      <c r="I30" s="77">
        <f t="shared" si="0"/>
        <v>-0.59047619047619049</v>
      </c>
      <c r="J30" s="73">
        <f t="shared" si="1"/>
        <v>-124</v>
      </c>
      <c r="K30" s="73">
        <f t="shared" si="3"/>
        <v>-99</v>
      </c>
      <c r="L30" s="73">
        <f t="shared" si="4"/>
        <v>-41.000696869406994</v>
      </c>
    </row>
    <row r="31" spans="1:12" ht="16.5" customHeight="1">
      <c r="A31" s="29" t="s">
        <v>202</v>
      </c>
      <c r="B31" s="74">
        <v>312</v>
      </c>
      <c r="C31" s="73">
        <v>144</v>
      </c>
      <c r="D31" s="20">
        <v>126</v>
      </c>
      <c r="E31" s="20">
        <v>423.91138638342102</v>
      </c>
      <c r="F31" s="20">
        <v>135.90315908492099</v>
      </c>
      <c r="G31" s="20">
        <v>172.15792213434699</v>
      </c>
      <c r="H31" s="77">
        <f t="shared" si="2"/>
        <v>5.039395272567292E-3</v>
      </c>
      <c r="I31" s="77">
        <f t="shared" si="0"/>
        <v>-0.59615384615384615</v>
      </c>
      <c r="J31" s="73">
        <f t="shared" si="1"/>
        <v>-186</v>
      </c>
      <c r="K31" s="73">
        <f t="shared" si="3"/>
        <v>-18</v>
      </c>
      <c r="L31" s="73">
        <f t="shared" si="4"/>
        <v>36.254763049426003</v>
      </c>
    </row>
    <row r="32" spans="1:12" ht="16.5" customHeight="1">
      <c r="A32" s="29" t="s">
        <v>203</v>
      </c>
      <c r="B32" s="74">
        <v>166</v>
      </c>
      <c r="C32" s="73">
        <v>93</v>
      </c>
      <c r="D32" s="20">
        <v>53</v>
      </c>
      <c r="E32" s="20">
        <v>245.39508650577901</v>
      </c>
      <c r="F32" s="20">
        <v>83.5217576566708</v>
      </c>
      <c r="G32" s="20">
        <v>78.876450642897694</v>
      </c>
      <c r="H32" s="77">
        <f t="shared" si="2"/>
        <v>2.1197456305243369E-3</v>
      </c>
      <c r="I32" s="77">
        <f t="shared" si="0"/>
        <v>-0.68072289156626509</v>
      </c>
      <c r="J32" s="73">
        <f t="shared" si="1"/>
        <v>-113</v>
      </c>
      <c r="K32" s="73">
        <f t="shared" si="3"/>
        <v>-40</v>
      </c>
      <c r="L32" s="73">
        <f t="shared" si="4"/>
        <v>-4.6453070137731061</v>
      </c>
    </row>
    <row r="33" spans="1:12" ht="16.5" customHeight="1">
      <c r="A33" s="29" t="s">
        <v>204</v>
      </c>
      <c r="B33" s="74">
        <v>230</v>
      </c>
      <c r="C33" s="73">
        <v>191</v>
      </c>
      <c r="D33" s="20">
        <v>161</v>
      </c>
      <c r="E33" s="20">
        <v>279.79407813089102</v>
      </c>
      <c r="F33" s="20">
        <v>153.63896804407199</v>
      </c>
      <c r="G33" s="20">
        <v>194.74655376419</v>
      </c>
      <c r="H33" s="77">
        <f t="shared" si="2"/>
        <v>6.4392272927248726E-3</v>
      </c>
      <c r="I33" s="77">
        <f t="shared" si="0"/>
        <v>-0.3</v>
      </c>
      <c r="J33" s="73">
        <f t="shared" si="1"/>
        <v>-69</v>
      </c>
      <c r="K33" s="73">
        <f t="shared" si="3"/>
        <v>-30</v>
      </c>
      <c r="L33" s="73">
        <f t="shared" si="4"/>
        <v>41.10758572011801</v>
      </c>
    </row>
    <row r="34" spans="1:12" ht="16.5" customHeight="1">
      <c r="A34" s="29" t="s">
        <v>205</v>
      </c>
      <c r="B34" s="74">
        <v>687</v>
      </c>
      <c r="C34" s="73">
        <v>304</v>
      </c>
      <c r="D34" s="20">
        <v>262</v>
      </c>
      <c r="E34" s="20">
        <v>886.55553500396798</v>
      </c>
      <c r="F34" s="20">
        <v>324.98212780197701</v>
      </c>
      <c r="G34" s="20">
        <v>338.11123289571998</v>
      </c>
      <c r="H34" s="77">
        <f t="shared" si="2"/>
        <v>1.0478742550893892E-2</v>
      </c>
      <c r="I34" s="77">
        <f t="shared" si="0"/>
        <v>-0.61863173216885003</v>
      </c>
      <c r="J34" s="73">
        <f t="shared" si="1"/>
        <v>-425</v>
      </c>
      <c r="K34" s="73">
        <f t="shared" si="3"/>
        <v>-42</v>
      </c>
      <c r="L34" s="73">
        <f t="shared" si="4"/>
        <v>13.129105093742965</v>
      </c>
    </row>
    <row r="35" spans="1:12" ht="16.5" customHeight="1">
      <c r="A35" s="29" t="s">
        <v>206</v>
      </c>
      <c r="B35" s="74">
        <v>1521</v>
      </c>
      <c r="C35" s="73">
        <v>635</v>
      </c>
      <c r="D35" s="20">
        <v>489</v>
      </c>
      <c r="E35" s="20">
        <v>1617.4371974508999</v>
      </c>
      <c r="F35" s="20">
        <v>518.65602384787599</v>
      </c>
      <c r="G35" s="20">
        <v>560.98280468156895</v>
      </c>
      <c r="H35" s="77">
        <f t="shared" si="2"/>
        <v>1.9557653081630204E-2</v>
      </c>
      <c r="I35" s="77">
        <f t="shared" si="0"/>
        <v>-0.67850098619329391</v>
      </c>
      <c r="J35" s="73">
        <f t="shared" si="1"/>
        <v>-1032</v>
      </c>
      <c r="K35" s="73">
        <f t="shared" si="3"/>
        <v>-146</v>
      </c>
      <c r="L35" s="73">
        <f t="shared" si="4"/>
        <v>42.326780833692965</v>
      </c>
    </row>
    <row r="36" spans="1:12" ht="16.5" customHeight="1">
      <c r="A36" s="29" t="s">
        <v>207</v>
      </c>
      <c r="B36" s="74">
        <v>265</v>
      </c>
      <c r="C36" s="73">
        <v>143</v>
      </c>
      <c r="D36" s="20">
        <v>116</v>
      </c>
      <c r="E36" s="20">
        <v>296.14892486393802</v>
      </c>
      <c r="F36" s="20">
        <v>101.301276118858</v>
      </c>
      <c r="G36" s="20">
        <v>129.77201036802501</v>
      </c>
      <c r="H36" s="77">
        <f t="shared" si="2"/>
        <v>4.6394432668079829E-3</v>
      </c>
      <c r="I36" s="77">
        <f t="shared" si="0"/>
        <v>-0.56226415094339621</v>
      </c>
      <c r="J36" s="73">
        <f t="shared" si="1"/>
        <v>-149</v>
      </c>
      <c r="K36" s="73">
        <f t="shared" si="3"/>
        <v>-27</v>
      </c>
      <c r="L36" s="73">
        <f t="shared" si="4"/>
        <v>28.470734249167009</v>
      </c>
    </row>
    <row r="37" spans="1:12" ht="16.5" customHeight="1">
      <c r="A37" s="29" t="s">
        <v>208</v>
      </c>
      <c r="B37" s="74">
        <v>61</v>
      </c>
      <c r="C37" s="73">
        <v>68</v>
      </c>
      <c r="D37" s="20">
        <v>21</v>
      </c>
      <c r="E37" s="20">
        <v>88.247043180560198</v>
      </c>
      <c r="F37" s="20">
        <v>50.801255216083497</v>
      </c>
      <c r="G37" s="20">
        <v>30.647775610999801</v>
      </c>
      <c r="H37" s="77">
        <f t="shared" si="2"/>
        <v>8.398992120945487E-4</v>
      </c>
      <c r="I37" s="77">
        <f t="shared" si="0"/>
        <v>-0.65573770491803274</v>
      </c>
      <c r="J37" s="73">
        <f t="shared" si="1"/>
        <v>-40</v>
      </c>
      <c r="K37" s="73">
        <f t="shared" si="3"/>
        <v>-47</v>
      </c>
      <c r="L37" s="73">
        <f t="shared" si="4"/>
        <v>-20.153479605083696</v>
      </c>
    </row>
    <row r="38" spans="1:12" ht="16.5" customHeight="1">
      <c r="A38" s="29" t="s">
        <v>209</v>
      </c>
      <c r="B38" s="74">
        <v>32</v>
      </c>
      <c r="C38" s="73">
        <v>22</v>
      </c>
      <c r="D38" s="20">
        <v>11</v>
      </c>
      <c r="E38" s="20">
        <v>55.838551245847398</v>
      </c>
      <c r="F38" s="20">
        <v>22.8927171342932</v>
      </c>
      <c r="G38" s="20">
        <v>18.452403716592499</v>
      </c>
      <c r="H38" s="77">
        <f t="shared" si="2"/>
        <v>4.399472063352398E-4</v>
      </c>
      <c r="I38" s="77">
        <f t="shared" si="0"/>
        <v>-0.65625</v>
      </c>
      <c r="J38" s="73">
        <f t="shared" si="1"/>
        <v>-21</v>
      </c>
      <c r="K38" s="73">
        <f t="shared" si="3"/>
        <v>-11</v>
      </c>
      <c r="L38" s="73">
        <f t="shared" si="4"/>
        <v>-4.4403134177007004</v>
      </c>
    </row>
    <row r="39" spans="1:12" ht="16.5" customHeight="1">
      <c r="A39" s="29" t="s">
        <v>210</v>
      </c>
      <c r="B39" s="74">
        <v>766</v>
      </c>
      <c r="C39" s="73">
        <v>337</v>
      </c>
      <c r="D39" s="20">
        <v>266</v>
      </c>
      <c r="E39" s="20">
        <v>920.20156648826503</v>
      </c>
      <c r="F39" s="20">
        <v>288.95060219580802</v>
      </c>
      <c r="G39" s="20">
        <v>321.06730097305098</v>
      </c>
      <c r="H39" s="77">
        <f t="shared" si="2"/>
        <v>1.0638723353197616E-2</v>
      </c>
      <c r="I39" s="77">
        <f t="shared" si="0"/>
        <v>-0.65274151436031336</v>
      </c>
      <c r="J39" s="73">
        <f t="shared" si="1"/>
        <v>-500</v>
      </c>
      <c r="K39" s="73">
        <f t="shared" si="3"/>
        <v>-71</v>
      </c>
      <c r="L39" s="73">
        <f t="shared" si="4"/>
        <v>32.116698777242959</v>
      </c>
    </row>
    <row r="40" spans="1:12" ht="16.5" customHeight="1">
      <c r="A40" s="29" t="s">
        <v>211</v>
      </c>
      <c r="B40" s="74">
        <v>69</v>
      </c>
      <c r="C40" s="73">
        <v>61</v>
      </c>
      <c r="D40" s="20">
        <v>29</v>
      </c>
      <c r="E40" s="20">
        <v>79.528815849173796</v>
      </c>
      <c r="F40" s="20">
        <v>41.882617816107498</v>
      </c>
      <c r="G40" s="20">
        <v>38.018149892811103</v>
      </c>
      <c r="H40" s="77">
        <f t="shared" si="2"/>
        <v>1.1598608167019957E-3</v>
      </c>
      <c r="I40" s="77">
        <f t="shared" si="0"/>
        <v>-0.57971014492753625</v>
      </c>
      <c r="J40" s="73">
        <f t="shared" si="1"/>
        <v>-40</v>
      </c>
      <c r="K40" s="73">
        <f t="shared" si="3"/>
        <v>-32</v>
      </c>
      <c r="L40" s="73">
        <f t="shared" si="4"/>
        <v>-3.8644679232963952</v>
      </c>
    </row>
    <row r="41" spans="1:12" ht="16.5" customHeight="1">
      <c r="A41" s="29" t="s">
        <v>212</v>
      </c>
      <c r="B41" s="74">
        <v>252</v>
      </c>
      <c r="C41" s="73">
        <v>107</v>
      </c>
      <c r="D41" s="20">
        <v>78</v>
      </c>
      <c r="E41" s="20">
        <v>309.02885216179601</v>
      </c>
      <c r="F41" s="20">
        <v>86.651221321631795</v>
      </c>
      <c r="G41" s="20">
        <v>96.636464854860506</v>
      </c>
      <c r="H41" s="77">
        <f t="shared" si="2"/>
        <v>3.1196256449226092E-3</v>
      </c>
      <c r="I41" s="77">
        <f t="shared" si="0"/>
        <v>-0.69047619047619047</v>
      </c>
      <c r="J41" s="73">
        <f t="shared" si="1"/>
        <v>-174</v>
      </c>
      <c r="K41" s="73">
        <f t="shared" si="3"/>
        <v>-29</v>
      </c>
      <c r="L41" s="73">
        <f t="shared" si="4"/>
        <v>9.9852435332287115</v>
      </c>
    </row>
    <row r="42" spans="1:12" ht="16.5" customHeight="1">
      <c r="A42" s="29" t="s">
        <v>213</v>
      </c>
      <c r="B42" s="74">
        <v>18567</v>
      </c>
      <c r="C42" s="73">
        <v>7414</v>
      </c>
      <c r="D42" s="20">
        <v>8016</v>
      </c>
      <c r="E42" s="20">
        <v>23511.349500303299</v>
      </c>
      <c r="F42" s="20">
        <v>7244.1645370855804</v>
      </c>
      <c r="G42" s="20">
        <v>9429.0030414740504</v>
      </c>
      <c r="H42" s="77">
        <f t="shared" si="2"/>
        <v>0.32060152781666201</v>
      </c>
      <c r="I42" s="77">
        <f t="shared" si="0"/>
        <v>-0.56826627888188719</v>
      </c>
      <c r="J42" s="73">
        <f t="shared" si="1"/>
        <v>-10551</v>
      </c>
      <c r="K42" s="73">
        <f t="shared" si="3"/>
        <v>602</v>
      </c>
      <c r="L42" s="73">
        <f t="shared" si="4"/>
        <v>2184.83850438847</v>
      </c>
    </row>
    <row r="43" spans="1:12" ht="16.5" customHeight="1">
      <c r="A43" s="29" t="s">
        <v>214</v>
      </c>
      <c r="B43" s="74">
        <v>4397</v>
      </c>
      <c r="C43" s="73">
        <v>1523</v>
      </c>
      <c r="D43" s="20">
        <v>1533</v>
      </c>
      <c r="E43" s="20">
        <v>5156.2089491330698</v>
      </c>
      <c r="F43" s="20">
        <v>1469.5923840205701</v>
      </c>
      <c r="G43" s="20">
        <v>1797.7504482381701</v>
      </c>
      <c r="H43" s="77">
        <f t="shared" si="2"/>
        <v>6.1312642482902052E-2</v>
      </c>
      <c r="I43" s="77">
        <f t="shared" si="0"/>
        <v>-0.65135319536047309</v>
      </c>
      <c r="J43" s="73">
        <f t="shared" si="1"/>
        <v>-2864</v>
      </c>
      <c r="K43" s="73">
        <f t="shared" si="3"/>
        <v>10</v>
      </c>
      <c r="L43" s="73">
        <f t="shared" si="4"/>
        <v>328.15806421759999</v>
      </c>
    </row>
    <row r="44" spans="1:12" ht="16.5" customHeight="1">
      <c r="A44" s="29" t="s">
        <v>215</v>
      </c>
      <c r="B44" s="74">
        <v>599</v>
      </c>
      <c r="C44" s="73">
        <v>330</v>
      </c>
      <c r="D44" s="20">
        <v>323</v>
      </c>
      <c r="E44" s="20">
        <v>702.46803374899605</v>
      </c>
      <c r="F44" s="20">
        <v>318.82798391196798</v>
      </c>
      <c r="G44" s="20">
        <v>378.70792406670103</v>
      </c>
      <c r="H44" s="77">
        <f t="shared" si="2"/>
        <v>1.2918449786025677E-2</v>
      </c>
      <c r="I44" s="77">
        <f t="shared" si="0"/>
        <v>-0.46076794657762937</v>
      </c>
      <c r="J44" s="73">
        <f t="shared" si="1"/>
        <v>-276</v>
      </c>
      <c r="K44" s="73">
        <f t="shared" si="3"/>
        <v>-7</v>
      </c>
      <c r="L44" s="73">
        <f t="shared" si="4"/>
        <v>59.879940154733049</v>
      </c>
    </row>
    <row r="45" spans="1:12" ht="16.5" customHeight="1">
      <c r="A45" s="29" t="s">
        <v>216</v>
      </c>
      <c r="B45" s="74">
        <v>164</v>
      </c>
      <c r="C45" s="73">
        <v>124</v>
      </c>
      <c r="D45" s="20">
        <v>66</v>
      </c>
      <c r="E45" s="20">
        <v>186.54231383998101</v>
      </c>
      <c r="F45" s="20">
        <v>90.005944516183007</v>
      </c>
      <c r="G45" s="20">
        <v>75.474912834430697</v>
      </c>
      <c r="H45" s="77">
        <f t="shared" si="2"/>
        <v>2.6396832380114386E-3</v>
      </c>
      <c r="I45" s="77">
        <f t="shared" si="0"/>
        <v>-0.59756097560975607</v>
      </c>
      <c r="J45" s="73">
        <f t="shared" si="1"/>
        <v>-98</v>
      </c>
      <c r="K45" s="73">
        <f t="shared" si="3"/>
        <v>-58</v>
      </c>
      <c r="L45" s="73">
        <f t="shared" si="4"/>
        <v>-14.53103168175231</v>
      </c>
    </row>
    <row r="46" spans="1:12" ht="16.5" customHeight="1">
      <c r="A46" s="29" t="s">
        <v>217</v>
      </c>
      <c r="B46" s="74">
        <v>185</v>
      </c>
      <c r="C46" s="73">
        <v>103</v>
      </c>
      <c r="D46" s="20">
        <v>113</v>
      </c>
      <c r="E46" s="20">
        <v>226.539861639809</v>
      </c>
      <c r="F46" s="20">
        <v>93.620987647229697</v>
      </c>
      <c r="G46" s="20">
        <v>138.37236130569701</v>
      </c>
      <c r="H46" s="77">
        <f t="shared" si="2"/>
        <v>4.5194576650801907E-3</v>
      </c>
      <c r="I46" s="77">
        <f t="shared" si="0"/>
        <v>-0.38918918918918921</v>
      </c>
      <c r="J46" s="73">
        <f t="shared" si="1"/>
        <v>-72</v>
      </c>
      <c r="K46" s="73">
        <f t="shared" si="3"/>
        <v>10</v>
      </c>
      <c r="L46" s="73">
        <f t="shared" si="4"/>
        <v>44.751373658467315</v>
      </c>
    </row>
    <row r="47" spans="1:12" ht="16.5" customHeight="1">
      <c r="A47" s="29" t="s">
        <v>218</v>
      </c>
      <c r="B47" s="74">
        <v>58</v>
      </c>
      <c r="C47" s="73">
        <v>117</v>
      </c>
      <c r="D47" s="20">
        <v>31</v>
      </c>
      <c r="E47" s="20">
        <v>94.034409010183595</v>
      </c>
      <c r="F47" s="20">
        <v>73.167419309514301</v>
      </c>
      <c r="G47" s="20">
        <v>50.8362773250483</v>
      </c>
      <c r="H47" s="77">
        <f t="shared" si="2"/>
        <v>1.2398512178538575E-3</v>
      </c>
      <c r="I47" s="77">
        <f t="shared" si="0"/>
        <v>-0.46551724137931033</v>
      </c>
      <c r="J47" s="73">
        <f t="shared" si="1"/>
        <v>-27</v>
      </c>
      <c r="K47" s="73">
        <f t="shared" si="3"/>
        <v>-86</v>
      </c>
      <c r="L47" s="73">
        <f t="shared" si="4"/>
        <v>-22.331141984466001</v>
      </c>
    </row>
    <row r="48" spans="1:12" ht="16.5" customHeight="1">
      <c r="A48" s="29" t="s">
        <v>219</v>
      </c>
      <c r="B48" s="74">
        <v>246</v>
      </c>
      <c r="C48" s="73">
        <v>103</v>
      </c>
      <c r="D48" s="20">
        <v>68</v>
      </c>
      <c r="E48" s="20">
        <v>311.913152832653</v>
      </c>
      <c r="F48" s="20">
        <v>86.0530416480605</v>
      </c>
      <c r="G48" s="20">
        <v>86.855981023625205</v>
      </c>
      <c r="H48" s="77">
        <f t="shared" si="2"/>
        <v>2.7196736391633006E-3</v>
      </c>
      <c r="I48" s="77">
        <f t="shared" si="0"/>
        <v>-0.72357723577235777</v>
      </c>
      <c r="J48" s="73">
        <f t="shared" si="1"/>
        <v>-178</v>
      </c>
      <c r="K48" s="73">
        <f t="shared" si="3"/>
        <v>-35</v>
      </c>
      <c r="L48" s="73">
        <f t="shared" si="4"/>
        <v>0.80293937556470496</v>
      </c>
    </row>
    <row r="49" spans="1:12" ht="16.5" customHeight="1">
      <c r="A49" s="29" t="s">
        <v>220</v>
      </c>
      <c r="B49" s="74">
        <v>965</v>
      </c>
      <c r="C49" s="73">
        <v>405</v>
      </c>
      <c r="D49" s="20">
        <v>386</v>
      </c>
      <c r="E49" s="20">
        <v>1247.21298762523</v>
      </c>
      <c r="F49" s="20">
        <v>387.26351085206602</v>
      </c>
      <c r="G49" s="20">
        <v>498.564799314514</v>
      </c>
      <c r="H49" s="77">
        <f t="shared" si="2"/>
        <v>1.5438147422309322E-2</v>
      </c>
      <c r="I49" s="77">
        <f t="shared" si="0"/>
        <v>-0.6</v>
      </c>
      <c r="J49" s="73">
        <f t="shared" si="1"/>
        <v>-579</v>
      </c>
      <c r="K49" s="73">
        <f t="shared" si="3"/>
        <v>-19</v>
      </c>
      <c r="L49" s="73">
        <f t="shared" si="4"/>
        <v>111.30128846244799</v>
      </c>
    </row>
    <row r="50" spans="1:12" ht="16.5" customHeight="1">
      <c r="A50" s="29" t="s">
        <v>222</v>
      </c>
      <c r="B50" s="74">
        <v>151</v>
      </c>
      <c r="C50" s="73">
        <v>98</v>
      </c>
      <c r="D50" s="20">
        <v>38</v>
      </c>
      <c r="E50" s="20">
        <v>215.95108931505899</v>
      </c>
      <c r="F50" s="20">
        <v>77.4752919847421</v>
      </c>
      <c r="G50" s="20">
        <v>56.067797199858397</v>
      </c>
      <c r="H50" s="77">
        <f t="shared" si="2"/>
        <v>1.5198176218853738E-3</v>
      </c>
      <c r="I50" s="77">
        <f t="shared" si="0"/>
        <v>-0.7483443708609272</v>
      </c>
      <c r="J50" s="73">
        <f t="shared" si="1"/>
        <v>-113</v>
      </c>
      <c r="K50" s="73">
        <f t="shared" si="3"/>
        <v>-60</v>
      </c>
      <c r="L50" s="73">
        <f t="shared" si="4"/>
        <v>-21.407494784883703</v>
      </c>
    </row>
    <row r="51" spans="1:12" ht="16.5" customHeight="1">
      <c r="A51" s="29" t="s">
        <v>130</v>
      </c>
      <c r="B51" s="74">
        <v>410</v>
      </c>
      <c r="C51" s="73">
        <v>208</v>
      </c>
      <c r="D51" s="20">
        <v>101</v>
      </c>
      <c r="E51" s="20">
        <v>426.107172340744</v>
      </c>
      <c r="F51" s="20">
        <v>148.00204894318799</v>
      </c>
      <c r="G51" s="20">
        <v>174.99574414504201</v>
      </c>
      <c r="H51" s="77">
        <f t="shared" si="2"/>
        <v>4.0395152581690196E-3</v>
      </c>
      <c r="I51" s="77">
        <f t="shared" si="0"/>
        <v>-0.75365853658536586</v>
      </c>
      <c r="J51" s="73">
        <f t="shared" si="1"/>
        <v>-309</v>
      </c>
      <c r="K51" s="73">
        <f t="shared" si="3"/>
        <v>-107</v>
      </c>
      <c r="L51" s="73">
        <f t="shared" si="4"/>
        <v>26.993695201854024</v>
      </c>
    </row>
    <row r="52" spans="1:12" ht="16.5" customHeight="1">
      <c r="A52" s="29" t="s">
        <v>223</v>
      </c>
      <c r="B52" s="74">
        <v>146</v>
      </c>
      <c r="C52" s="73">
        <v>54</v>
      </c>
      <c r="D52" s="20">
        <v>36</v>
      </c>
      <c r="E52" s="20">
        <v>169.95321855589901</v>
      </c>
      <c r="F52" s="20">
        <v>45.647780079236803</v>
      </c>
      <c r="G52" s="20">
        <v>55.919435167420602</v>
      </c>
      <c r="H52" s="77">
        <f t="shared" si="2"/>
        <v>1.4398272207335121E-3</v>
      </c>
      <c r="I52" s="77">
        <f t="shared" si="0"/>
        <v>-0.75342465753424659</v>
      </c>
      <c r="J52" s="73">
        <f t="shared" si="1"/>
        <v>-110</v>
      </c>
      <c r="K52" s="73">
        <f t="shared" si="3"/>
        <v>-18</v>
      </c>
      <c r="L52" s="73">
        <f t="shared" si="4"/>
        <v>10.271655088183799</v>
      </c>
    </row>
    <row r="53" spans="1:12" ht="16.5" customHeight="1">
      <c r="A53" s="29" t="s">
        <v>221</v>
      </c>
      <c r="B53" s="74">
        <v>58</v>
      </c>
      <c r="C53" s="73">
        <v>22</v>
      </c>
      <c r="D53" s="20">
        <v>16</v>
      </c>
      <c r="E53" s="20">
        <v>83.9721742908973</v>
      </c>
      <c r="F53" s="20">
        <v>13.1242765088561</v>
      </c>
      <c r="G53" s="20">
        <v>23.292042478461699</v>
      </c>
      <c r="H53" s="77">
        <f t="shared" si="2"/>
        <v>6.3992320921489425E-4</v>
      </c>
      <c r="I53" s="77">
        <f t="shared" si="0"/>
        <v>-0.72413793103448276</v>
      </c>
      <c r="J53" s="73">
        <f t="shared" si="1"/>
        <v>-42</v>
      </c>
      <c r="K53" s="73">
        <f t="shared" si="3"/>
        <v>-6</v>
      </c>
      <c r="L53" s="73">
        <f t="shared" si="4"/>
        <v>10.167765969605599</v>
      </c>
    </row>
    <row r="54" spans="1:12" ht="16.5" customHeight="1">
      <c r="A54" s="29" t="s">
        <v>224</v>
      </c>
      <c r="B54" s="74">
        <v>1992</v>
      </c>
      <c r="C54" s="73">
        <v>809</v>
      </c>
      <c r="D54" s="20">
        <v>822</v>
      </c>
      <c r="E54" s="20">
        <v>2336.2961314542899</v>
      </c>
      <c r="F54" s="20">
        <v>745.36759151626995</v>
      </c>
      <c r="G54" s="20">
        <v>934.64494705024595</v>
      </c>
      <c r="H54" s="77">
        <f t="shared" si="2"/>
        <v>3.2876054873415189E-2</v>
      </c>
      <c r="I54" s="77">
        <f t="shared" si="0"/>
        <v>-0.58734939759036142</v>
      </c>
      <c r="J54" s="73">
        <f t="shared" si="1"/>
        <v>-1170</v>
      </c>
      <c r="K54" s="73">
        <f t="shared" si="3"/>
        <v>13</v>
      </c>
      <c r="L54" s="73">
        <f t="shared" si="4"/>
        <v>189.27735553397599</v>
      </c>
    </row>
    <row r="55" spans="1:12" ht="16.5" customHeight="1">
      <c r="A55" s="29" t="s">
        <v>225</v>
      </c>
      <c r="B55" s="74">
        <v>1175</v>
      </c>
      <c r="C55" s="73">
        <v>569</v>
      </c>
      <c r="D55" s="20">
        <v>407</v>
      </c>
      <c r="E55" s="20">
        <v>1524.7862411626099</v>
      </c>
      <c r="F55" s="20">
        <v>479.36145594017302</v>
      </c>
      <c r="G55" s="20">
        <v>540.27115718119103</v>
      </c>
      <c r="H55" s="77">
        <f t="shared" si="2"/>
        <v>1.6278046634403871E-2</v>
      </c>
      <c r="I55" s="77">
        <f t="shared" si="0"/>
        <v>-0.65361702127659571</v>
      </c>
      <c r="J55" s="73">
        <f t="shared" si="1"/>
        <v>-768</v>
      </c>
      <c r="K55" s="73">
        <f t="shared" si="3"/>
        <v>-162</v>
      </c>
      <c r="L55" s="73">
        <f t="shared" si="4"/>
        <v>60.909701241018013</v>
      </c>
    </row>
    <row r="56" spans="1:12" ht="16.5" customHeight="1">
      <c r="A56" s="29" t="s">
        <v>226</v>
      </c>
      <c r="B56" s="74">
        <v>351</v>
      </c>
      <c r="C56" s="73">
        <v>117</v>
      </c>
      <c r="D56" s="20">
        <v>164</v>
      </c>
      <c r="E56" s="20">
        <v>435.78149028369802</v>
      </c>
      <c r="F56" s="20">
        <v>124.46837899455301</v>
      </c>
      <c r="G56" s="20">
        <v>202.86793766087601</v>
      </c>
      <c r="H56" s="77">
        <f t="shared" si="2"/>
        <v>6.5592128944526656E-3</v>
      </c>
      <c r="I56" s="77">
        <f t="shared" si="0"/>
        <v>-0.53276353276353272</v>
      </c>
      <c r="J56" s="73">
        <f t="shared" si="1"/>
        <v>-187</v>
      </c>
      <c r="K56" s="73">
        <f t="shared" si="3"/>
        <v>47</v>
      </c>
      <c r="L56" s="73">
        <f t="shared" si="4"/>
        <v>78.399558666323003</v>
      </c>
    </row>
    <row r="57" spans="1:12" ht="16.5" customHeight="1">
      <c r="A57" s="29" t="s">
        <v>227</v>
      </c>
      <c r="B57" s="74">
        <v>399</v>
      </c>
      <c r="C57" s="73">
        <v>266</v>
      </c>
      <c r="D57" s="20">
        <v>215</v>
      </c>
      <c r="E57" s="20">
        <v>476.89719327257802</v>
      </c>
      <c r="F57" s="20">
        <v>230.451520378368</v>
      </c>
      <c r="G57" s="20">
        <v>287.90949426035797</v>
      </c>
      <c r="H57" s="77">
        <f t="shared" si="2"/>
        <v>8.5989681238251413E-3</v>
      </c>
      <c r="I57" s="77">
        <f t="shared" si="0"/>
        <v>-0.46115288220551376</v>
      </c>
      <c r="J57" s="73">
        <f t="shared" si="1"/>
        <v>-184</v>
      </c>
      <c r="K57" s="73">
        <f t="shared" si="3"/>
        <v>-51</v>
      </c>
      <c r="L57" s="73">
        <f t="shared" si="4"/>
        <v>57.457973881989972</v>
      </c>
    </row>
    <row r="58" spans="1:12" ht="16.5" customHeight="1">
      <c r="A58" s="29" t="s">
        <v>228</v>
      </c>
      <c r="B58" s="74">
        <v>1071</v>
      </c>
      <c r="C58" s="73">
        <v>454</v>
      </c>
      <c r="D58" s="20">
        <v>369</v>
      </c>
      <c r="E58" s="20">
        <v>1243.0451252917601</v>
      </c>
      <c r="F58" s="20">
        <v>401.65141815586702</v>
      </c>
      <c r="G58" s="20">
        <v>430.65356619018701</v>
      </c>
      <c r="H58" s="77">
        <f t="shared" si="2"/>
        <v>1.4758229012518498E-2</v>
      </c>
      <c r="I58" s="77">
        <f t="shared" si="0"/>
        <v>-0.65546218487394958</v>
      </c>
      <c r="J58" s="73">
        <f t="shared" si="1"/>
        <v>-702</v>
      </c>
      <c r="K58" s="73">
        <f t="shared" si="3"/>
        <v>-85</v>
      </c>
      <c r="L58" s="73">
        <f t="shared" si="4"/>
        <v>29.002148034319987</v>
      </c>
    </row>
    <row r="59" spans="1:12" ht="16.5" customHeight="1">
      <c r="A59" s="29" t="s">
        <v>229</v>
      </c>
      <c r="B59" s="74">
        <v>283</v>
      </c>
      <c r="C59" s="73">
        <v>149</v>
      </c>
      <c r="D59" s="20">
        <v>81</v>
      </c>
      <c r="E59" s="20">
        <v>366.94573216171801</v>
      </c>
      <c r="F59" s="20">
        <v>118.590164204121</v>
      </c>
      <c r="G59" s="20">
        <v>106.27020710603701</v>
      </c>
      <c r="H59" s="77">
        <f t="shared" si="2"/>
        <v>3.2396112466504018E-3</v>
      </c>
      <c r="I59" s="77">
        <f t="shared" si="0"/>
        <v>-0.71378091872791516</v>
      </c>
      <c r="J59" s="73">
        <f t="shared" si="1"/>
        <v>-202</v>
      </c>
      <c r="K59" s="73">
        <f t="shared" si="3"/>
        <v>-68</v>
      </c>
      <c r="L59" s="73">
        <f t="shared" si="4"/>
        <v>-12.319957098083989</v>
      </c>
    </row>
    <row r="60" spans="1:12" ht="16.5" customHeight="1">
      <c r="A60" s="29" t="s">
        <v>230</v>
      </c>
      <c r="B60" s="74">
        <v>1201</v>
      </c>
      <c r="C60" s="73">
        <v>490</v>
      </c>
      <c r="D60" s="20">
        <v>362</v>
      </c>
      <c r="E60" s="20">
        <v>1433.2530741687301</v>
      </c>
      <c r="F60" s="20">
        <v>461.27017377916502</v>
      </c>
      <c r="G60" s="20">
        <v>432.384601736457</v>
      </c>
      <c r="H60" s="77">
        <f t="shared" si="2"/>
        <v>1.4478262608486982E-2</v>
      </c>
      <c r="I60" s="77">
        <f t="shared" si="0"/>
        <v>-0.69858451290591173</v>
      </c>
      <c r="J60" s="73">
        <f t="shared" si="1"/>
        <v>-839</v>
      </c>
      <c r="K60" s="73">
        <f t="shared" si="3"/>
        <v>-128</v>
      </c>
      <c r="L60" s="73">
        <f t="shared" si="4"/>
        <v>-28.88557204270802</v>
      </c>
    </row>
    <row r="61" spans="1:12" ht="16.5" customHeight="1">
      <c r="A61" s="29" t="s">
        <v>231</v>
      </c>
      <c r="B61" s="74">
        <v>627</v>
      </c>
      <c r="C61" s="73">
        <v>268</v>
      </c>
      <c r="D61" s="20">
        <v>313</v>
      </c>
      <c r="E61" s="20">
        <v>1220.81792327262</v>
      </c>
      <c r="F61" s="20">
        <v>424.67736949722502</v>
      </c>
      <c r="G61" s="20">
        <v>623.62523111624796</v>
      </c>
      <c r="H61" s="77">
        <f t="shared" si="2"/>
        <v>1.2518497780266369E-2</v>
      </c>
      <c r="I61" s="77">
        <f t="shared" si="0"/>
        <v>-0.50079744816586924</v>
      </c>
      <c r="J61" s="73">
        <f t="shared" si="1"/>
        <v>-314</v>
      </c>
      <c r="K61" s="73">
        <f t="shared" si="3"/>
        <v>45</v>
      </c>
      <c r="L61" s="73">
        <f t="shared" si="4"/>
        <v>198.94786161902294</v>
      </c>
    </row>
    <row r="62" spans="1:12" ht="16.5" customHeight="1">
      <c r="A62" s="29" t="s">
        <v>232</v>
      </c>
      <c r="B62" s="74">
        <v>69</v>
      </c>
      <c r="C62" s="73">
        <v>56</v>
      </c>
      <c r="D62" s="20">
        <v>52</v>
      </c>
      <c r="E62" s="20">
        <v>101.72578493246</v>
      </c>
      <c r="F62" s="20">
        <v>50.200008674958902</v>
      </c>
      <c r="G62" s="20">
        <v>75.540346339477495</v>
      </c>
      <c r="H62" s="77">
        <f t="shared" si="2"/>
        <v>2.0797504299484063E-3</v>
      </c>
      <c r="I62" s="77">
        <f t="shared" si="0"/>
        <v>-0.24637681159420291</v>
      </c>
      <c r="J62" s="73">
        <f t="shared" si="1"/>
        <v>-17</v>
      </c>
      <c r="K62" s="73">
        <f t="shared" si="3"/>
        <v>-4</v>
      </c>
      <c r="L62" s="73">
        <f t="shared" si="4"/>
        <v>25.340337664518593</v>
      </c>
    </row>
    <row r="63" spans="1:12" ht="16.5" customHeight="1">
      <c r="A63" s="29" t="s">
        <v>233</v>
      </c>
      <c r="B63" s="74">
        <v>168</v>
      </c>
      <c r="C63" s="73">
        <v>103</v>
      </c>
      <c r="D63" s="20">
        <v>76</v>
      </c>
      <c r="E63" s="20">
        <v>204.137063264136</v>
      </c>
      <c r="F63" s="20">
        <v>90.224311626476606</v>
      </c>
      <c r="G63" s="20">
        <v>92.347719034117901</v>
      </c>
      <c r="H63" s="77">
        <f t="shared" si="2"/>
        <v>3.0396352437707477E-3</v>
      </c>
      <c r="I63" s="77">
        <f t="shared" si="0"/>
        <v>-0.54761904761904767</v>
      </c>
      <c r="J63" s="73">
        <f t="shared" si="1"/>
        <v>-92</v>
      </c>
      <c r="K63" s="73">
        <f t="shared" si="3"/>
        <v>-27</v>
      </c>
      <c r="L63" s="73">
        <f t="shared" si="4"/>
        <v>2.1234074076412952</v>
      </c>
    </row>
    <row r="64" spans="1:12" ht="16.5" customHeight="1">
      <c r="A64" s="29" t="s">
        <v>234</v>
      </c>
      <c r="B64" s="74">
        <v>164</v>
      </c>
      <c r="C64" s="73">
        <v>84</v>
      </c>
      <c r="D64" s="20">
        <v>56</v>
      </c>
      <c r="E64" s="20">
        <v>226.79585274619799</v>
      </c>
      <c r="F64" s="20">
        <v>72.1076612228252</v>
      </c>
      <c r="G64" s="20">
        <v>77.444601430839796</v>
      </c>
      <c r="H64" s="77">
        <f t="shared" si="2"/>
        <v>2.2397312322521299E-3</v>
      </c>
      <c r="I64" s="77">
        <f t="shared" si="0"/>
        <v>-0.65853658536585369</v>
      </c>
      <c r="J64" s="73">
        <f t="shared" si="1"/>
        <v>-108</v>
      </c>
      <c r="K64" s="73">
        <f t="shared" si="3"/>
        <v>-28</v>
      </c>
      <c r="L64" s="73">
        <f t="shared" si="4"/>
        <v>5.336940208014596</v>
      </c>
    </row>
    <row r="65" spans="1:12" ht="16.5" customHeight="1">
      <c r="A65" s="29" t="s">
        <v>235</v>
      </c>
      <c r="B65" s="74">
        <v>519</v>
      </c>
      <c r="C65" s="73">
        <v>208</v>
      </c>
      <c r="D65" s="20">
        <v>119</v>
      </c>
      <c r="E65" s="20">
        <v>619.11849776644704</v>
      </c>
      <c r="F65" s="20">
        <v>155.946410373758</v>
      </c>
      <c r="G65" s="20">
        <v>143.29231160584499</v>
      </c>
      <c r="H65" s="77">
        <f t="shared" si="2"/>
        <v>4.7594288685357759E-3</v>
      </c>
      <c r="I65" s="77">
        <f t="shared" si="0"/>
        <v>-0.77071290944123316</v>
      </c>
      <c r="J65" s="73">
        <f t="shared" si="1"/>
        <v>-400</v>
      </c>
      <c r="K65" s="73">
        <f t="shared" si="3"/>
        <v>-89</v>
      </c>
      <c r="L65" s="73">
        <f t="shared" si="4"/>
        <v>-12.654098767913013</v>
      </c>
    </row>
    <row r="66" spans="1:12" ht="16.5" customHeight="1">
      <c r="A66" s="29" t="s">
        <v>236</v>
      </c>
      <c r="B66" s="74">
        <v>313</v>
      </c>
      <c r="C66" s="73">
        <v>130</v>
      </c>
      <c r="D66" s="20">
        <v>79</v>
      </c>
      <c r="E66" s="20">
        <v>411.493459880079</v>
      </c>
      <c r="F66" s="20">
        <v>98.496181946490196</v>
      </c>
      <c r="G66" s="20">
        <v>103.973007643887</v>
      </c>
      <c r="H66" s="77">
        <f t="shared" si="2"/>
        <v>3.1596208454985402E-3</v>
      </c>
      <c r="I66" s="77">
        <f t="shared" si="0"/>
        <v>-0.74760383386581475</v>
      </c>
      <c r="J66" s="73">
        <f t="shared" si="1"/>
        <v>-234</v>
      </c>
      <c r="K66" s="73">
        <f t="shared" si="3"/>
        <v>-51</v>
      </c>
      <c r="L66" s="73">
        <f t="shared" si="4"/>
        <v>5.476825697396805</v>
      </c>
    </row>
    <row r="67" spans="1:12" ht="16.5" customHeight="1">
      <c r="A67" s="29" t="s">
        <v>237</v>
      </c>
      <c r="B67" s="74">
        <v>173</v>
      </c>
      <c r="C67" s="73">
        <v>116</v>
      </c>
      <c r="D67" s="20">
        <v>103</v>
      </c>
      <c r="E67" s="20">
        <v>227.938737701511</v>
      </c>
      <c r="F67" s="20">
        <v>109.443061701267</v>
      </c>
      <c r="G67" s="20">
        <v>137.670535761835</v>
      </c>
      <c r="H67" s="77">
        <f t="shared" si="2"/>
        <v>4.1195056593208816E-3</v>
      </c>
      <c r="I67" s="77">
        <f t="shared" ref="I67:I84" si="5">(D67-B67)/B67</f>
        <v>-0.40462427745664742</v>
      </c>
      <c r="J67" s="73">
        <f t="shared" ref="J67:J84" si="6">D67-B67</f>
        <v>-70</v>
      </c>
      <c r="K67" s="73">
        <f t="shared" si="3"/>
        <v>-13</v>
      </c>
      <c r="L67" s="73">
        <f t="shared" si="4"/>
        <v>28.227474060567999</v>
      </c>
    </row>
    <row r="68" spans="1:12" ht="16.5" customHeight="1">
      <c r="A68" s="29" t="s">
        <v>238</v>
      </c>
      <c r="B68" s="74">
        <v>971</v>
      </c>
      <c r="C68" s="73">
        <v>392</v>
      </c>
      <c r="D68" s="20">
        <v>329</v>
      </c>
      <c r="E68" s="20">
        <v>1127.3366724474899</v>
      </c>
      <c r="F68" s="20">
        <v>329.66104788082498</v>
      </c>
      <c r="G68" s="20">
        <v>388.16614980910299</v>
      </c>
      <c r="H68" s="77">
        <f t="shared" ref="H68:H84" si="7">D68/$D$84</f>
        <v>1.3158420989481263E-2</v>
      </c>
      <c r="I68" s="77">
        <f t="shared" si="5"/>
        <v>-0.66117404737384144</v>
      </c>
      <c r="J68" s="73">
        <f t="shared" si="6"/>
        <v>-642</v>
      </c>
      <c r="K68" s="73">
        <f t="shared" ref="K68:K84" si="8">D68-C68</f>
        <v>-63</v>
      </c>
      <c r="L68" s="73">
        <f t="shared" ref="L68:L84" si="9">G68-F68</f>
        <v>58.505101928278009</v>
      </c>
    </row>
    <row r="69" spans="1:12" ht="16.5" customHeight="1">
      <c r="A69" s="29" t="s">
        <v>239</v>
      </c>
      <c r="B69" s="74">
        <v>936</v>
      </c>
      <c r="C69" s="73">
        <v>305</v>
      </c>
      <c r="D69" s="20">
        <v>337</v>
      </c>
      <c r="E69" s="20">
        <v>1050.2370523763</v>
      </c>
      <c r="F69" s="20">
        <v>278.05936608903897</v>
      </c>
      <c r="G69" s="20">
        <v>382.16798002668997</v>
      </c>
      <c r="H69" s="77">
        <f t="shared" si="7"/>
        <v>1.3478382594088709E-2</v>
      </c>
      <c r="I69" s="77">
        <f t="shared" si="5"/>
        <v>-0.6399572649572649</v>
      </c>
      <c r="J69" s="73">
        <f t="shared" si="6"/>
        <v>-599</v>
      </c>
      <c r="K69" s="73">
        <f t="shared" si="8"/>
        <v>32</v>
      </c>
      <c r="L69" s="73">
        <f t="shared" si="9"/>
        <v>104.108613937651</v>
      </c>
    </row>
    <row r="70" spans="1:12" ht="16.5" customHeight="1">
      <c r="A70" s="29" t="s">
        <v>240</v>
      </c>
      <c r="B70" s="74">
        <v>85</v>
      </c>
      <c r="C70" s="73">
        <v>95</v>
      </c>
      <c r="D70" s="20">
        <v>124</v>
      </c>
      <c r="E70" s="20">
        <v>117.467122017946</v>
      </c>
      <c r="F70" s="20">
        <v>74.806975419988106</v>
      </c>
      <c r="G70" s="20">
        <v>171.353693371041</v>
      </c>
      <c r="H70" s="77">
        <f t="shared" si="7"/>
        <v>4.95940487141543E-3</v>
      </c>
      <c r="I70" s="77">
        <f t="shared" si="5"/>
        <v>0.45882352941176469</v>
      </c>
      <c r="J70" s="73">
        <f t="shared" si="6"/>
        <v>39</v>
      </c>
      <c r="K70" s="73">
        <f t="shared" si="8"/>
        <v>29</v>
      </c>
      <c r="L70" s="73">
        <f t="shared" si="9"/>
        <v>96.546717951052898</v>
      </c>
    </row>
    <row r="71" spans="1:12" ht="16.5" customHeight="1">
      <c r="A71" s="29" t="s">
        <v>241</v>
      </c>
      <c r="B71" s="74">
        <v>116</v>
      </c>
      <c r="C71" s="73">
        <v>57</v>
      </c>
      <c r="D71" s="20">
        <v>20</v>
      </c>
      <c r="E71" s="20">
        <v>170.422702418646</v>
      </c>
      <c r="F71" s="20">
        <v>41.570259476746799</v>
      </c>
      <c r="G71" s="20">
        <v>29.3158698268787</v>
      </c>
      <c r="H71" s="77">
        <f t="shared" si="7"/>
        <v>7.9990401151861781E-4</v>
      </c>
      <c r="I71" s="77">
        <f t="shared" si="5"/>
        <v>-0.82758620689655171</v>
      </c>
      <c r="J71" s="73">
        <f t="shared" si="6"/>
        <v>-96</v>
      </c>
      <c r="K71" s="73">
        <f t="shared" si="8"/>
        <v>-37</v>
      </c>
      <c r="L71" s="73">
        <f t="shared" si="9"/>
        <v>-12.254389649868099</v>
      </c>
    </row>
    <row r="72" spans="1:12" ht="16.5" customHeight="1">
      <c r="A72" s="29" t="s">
        <v>242</v>
      </c>
      <c r="B72" s="74">
        <v>297</v>
      </c>
      <c r="C72" s="73">
        <v>136</v>
      </c>
      <c r="D72" s="20">
        <v>94</v>
      </c>
      <c r="E72" s="20">
        <v>433.93494117678301</v>
      </c>
      <c r="F72" s="20">
        <v>137.37663075166799</v>
      </c>
      <c r="G72" s="20">
        <v>137.34169153349299</v>
      </c>
      <c r="H72" s="77">
        <f t="shared" si="7"/>
        <v>3.7595488541375035E-3</v>
      </c>
      <c r="I72" s="77">
        <f t="shared" si="5"/>
        <v>-0.6835016835016835</v>
      </c>
      <c r="J72" s="73">
        <f t="shared" si="6"/>
        <v>-203</v>
      </c>
      <c r="K72" s="73">
        <f t="shared" si="8"/>
        <v>-42</v>
      </c>
      <c r="L72" s="73">
        <f t="shared" si="9"/>
        <v>-3.4939218174997677E-2</v>
      </c>
    </row>
    <row r="73" spans="1:12" ht="16.5" customHeight="1">
      <c r="A73" s="29" t="s">
        <v>243</v>
      </c>
      <c r="B73" s="74">
        <v>436</v>
      </c>
      <c r="C73" s="73">
        <v>265</v>
      </c>
      <c r="D73" s="20">
        <v>156</v>
      </c>
      <c r="E73" s="20">
        <v>530.43838492653799</v>
      </c>
      <c r="F73" s="20">
        <v>198.38234204691599</v>
      </c>
      <c r="G73" s="20">
        <v>191.98427917113699</v>
      </c>
      <c r="H73" s="77">
        <f t="shared" si="7"/>
        <v>6.2392512898452185E-3</v>
      </c>
      <c r="I73" s="77">
        <f t="shared" si="5"/>
        <v>-0.64220183486238536</v>
      </c>
      <c r="J73" s="73">
        <f t="shared" si="6"/>
        <v>-280</v>
      </c>
      <c r="K73" s="73">
        <f t="shared" si="8"/>
        <v>-109</v>
      </c>
      <c r="L73" s="73">
        <f t="shared" si="9"/>
        <v>-6.3980628757790043</v>
      </c>
    </row>
    <row r="74" spans="1:12" ht="16.5" customHeight="1">
      <c r="A74" s="29" t="s">
        <v>244</v>
      </c>
      <c r="B74" s="74">
        <v>100</v>
      </c>
      <c r="C74" s="73">
        <v>87</v>
      </c>
      <c r="D74" s="20">
        <v>36</v>
      </c>
      <c r="E74" s="20">
        <v>100</v>
      </c>
      <c r="F74" s="20">
        <v>87</v>
      </c>
      <c r="G74" s="20">
        <v>36</v>
      </c>
      <c r="H74" s="77">
        <f t="shared" si="7"/>
        <v>1.4398272207335121E-3</v>
      </c>
      <c r="I74" s="77">
        <f t="shared" si="5"/>
        <v>-0.64</v>
      </c>
      <c r="J74" s="73">
        <f t="shared" si="6"/>
        <v>-64</v>
      </c>
      <c r="K74" s="73">
        <f t="shared" si="8"/>
        <v>-51</v>
      </c>
      <c r="L74" s="73">
        <f t="shared" si="9"/>
        <v>-51</v>
      </c>
    </row>
    <row r="75" spans="1:12" ht="16.5" customHeight="1">
      <c r="A75" s="29" t="s">
        <v>245</v>
      </c>
      <c r="B75" s="74">
        <v>1355</v>
      </c>
      <c r="C75" s="73">
        <v>530</v>
      </c>
      <c r="D75" s="20">
        <v>483</v>
      </c>
      <c r="E75" s="20">
        <v>1682.95720298945</v>
      </c>
      <c r="F75" s="20">
        <v>528.00623784212803</v>
      </c>
      <c r="G75" s="20">
        <v>601.32576489665598</v>
      </c>
      <c r="H75" s="77">
        <f t="shared" si="7"/>
        <v>1.931768187817462E-2</v>
      </c>
      <c r="I75" s="77">
        <f t="shared" si="5"/>
        <v>-0.6435424354243543</v>
      </c>
      <c r="J75" s="73">
        <f t="shared" si="6"/>
        <v>-872</v>
      </c>
      <c r="K75" s="73">
        <f t="shared" si="8"/>
        <v>-47</v>
      </c>
      <c r="L75" s="73">
        <f t="shared" si="9"/>
        <v>73.319527054527953</v>
      </c>
    </row>
    <row r="76" spans="1:12" ht="16.5" customHeight="1">
      <c r="A76" s="29" t="s">
        <v>246</v>
      </c>
      <c r="B76" s="74">
        <v>305</v>
      </c>
      <c r="C76" s="73">
        <v>134</v>
      </c>
      <c r="D76" s="20">
        <v>91</v>
      </c>
      <c r="E76" s="20">
        <v>315.069354211583</v>
      </c>
      <c r="F76" s="20">
        <v>99.455758255175198</v>
      </c>
      <c r="G76" s="20">
        <v>93.9862327081904</v>
      </c>
      <c r="H76" s="77">
        <f t="shared" si="7"/>
        <v>3.6395632524097109E-3</v>
      </c>
      <c r="I76" s="77">
        <f t="shared" si="5"/>
        <v>-0.70163934426229513</v>
      </c>
      <c r="J76" s="73">
        <f t="shared" si="6"/>
        <v>-214</v>
      </c>
      <c r="K76" s="73">
        <f t="shared" si="8"/>
        <v>-43</v>
      </c>
      <c r="L76" s="73">
        <f t="shared" si="9"/>
        <v>-5.4695255469847979</v>
      </c>
    </row>
    <row r="77" spans="1:12" ht="16.5" customHeight="1">
      <c r="A77" s="29" t="s">
        <v>247</v>
      </c>
      <c r="B77" s="74">
        <v>497</v>
      </c>
      <c r="C77" s="73">
        <v>259</v>
      </c>
      <c r="D77" s="20">
        <v>254</v>
      </c>
      <c r="E77" s="20">
        <v>663.69736737465098</v>
      </c>
      <c r="F77" s="20">
        <v>220.85057417105</v>
      </c>
      <c r="G77" s="20">
        <v>341.96554341913202</v>
      </c>
      <c r="H77" s="77">
        <f t="shared" si="7"/>
        <v>1.0158780946286446E-2</v>
      </c>
      <c r="I77" s="77">
        <f t="shared" si="5"/>
        <v>-0.48893360160965793</v>
      </c>
      <c r="J77" s="73">
        <f t="shared" si="6"/>
        <v>-243</v>
      </c>
      <c r="K77" s="73">
        <f t="shared" si="8"/>
        <v>-5</v>
      </c>
      <c r="L77" s="73">
        <f t="shared" si="9"/>
        <v>121.11496924808202</v>
      </c>
    </row>
    <row r="78" spans="1:12" ht="16.5" customHeight="1">
      <c r="A78" s="29" t="s">
        <v>248</v>
      </c>
      <c r="B78" s="74">
        <v>21</v>
      </c>
      <c r="C78" s="73">
        <v>19</v>
      </c>
      <c r="D78" s="20">
        <v>10</v>
      </c>
      <c r="E78" s="20">
        <v>34.186043454749999</v>
      </c>
      <c r="F78" s="20">
        <v>24.905969065502099</v>
      </c>
      <c r="G78" s="20">
        <v>27.2366243536787</v>
      </c>
      <c r="H78" s="77">
        <f t="shared" si="7"/>
        <v>3.9995200575930891E-4</v>
      </c>
      <c r="I78" s="77">
        <f t="shared" si="5"/>
        <v>-0.52380952380952384</v>
      </c>
      <c r="J78" s="73">
        <f t="shared" si="6"/>
        <v>-11</v>
      </c>
      <c r="K78" s="73">
        <f t="shared" si="8"/>
        <v>-9</v>
      </c>
      <c r="L78" s="73">
        <f t="shared" si="9"/>
        <v>2.3306552881766009</v>
      </c>
    </row>
    <row r="79" spans="1:12" ht="16.5" customHeight="1">
      <c r="A79" s="29" t="s">
        <v>249</v>
      </c>
      <c r="B79" s="74">
        <v>367</v>
      </c>
      <c r="C79" s="73">
        <v>133</v>
      </c>
      <c r="D79" s="20">
        <v>101</v>
      </c>
      <c r="E79" s="20">
        <v>440.62495038766099</v>
      </c>
      <c r="F79" s="20">
        <v>123.38605758246401</v>
      </c>
      <c r="G79" s="20">
        <v>121.6771404771</v>
      </c>
      <c r="H79" s="77">
        <f t="shared" si="7"/>
        <v>4.0395152581690196E-3</v>
      </c>
      <c r="I79" s="77">
        <f t="shared" si="5"/>
        <v>-0.72479564032697552</v>
      </c>
      <c r="J79" s="73">
        <f t="shared" si="6"/>
        <v>-266</v>
      </c>
      <c r="K79" s="73">
        <f t="shared" si="8"/>
        <v>-32</v>
      </c>
      <c r="L79" s="73">
        <f t="shared" si="9"/>
        <v>-1.7089171053640086</v>
      </c>
    </row>
    <row r="80" spans="1:12" ht="16.5" customHeight="1">
      <c r="A80" s="29" t="s">
        <v>250</v>
      </c>
      <c r="B80" s="74">
        <v>269</v>
      </c>
      <c r="C80" s="73">
        <v>256</v>
      </c>
      <c r="D80" s="20">
        <v>137</v>
      </c>
      <c r="E80" s="20">
        <v>453.96464410819601</v>
      </c>
      <c r="F80" s="20">
        <v>210.95738559135199</v>
      </c>
      <c r="G80" s="20">
        <v>234.87770032554801</v>
      </c>
      <c r="H80" s="77">
        <f t="shared" si="7"/>
        <v>5.4793424789025321E-3</v>
      </c>
      <c r="I80" s="77">
        <f t="shared" si="5"/>
        <v>-0.49070631970260226</v>
      </c>
      <c r="J80" s="73">
        <f t="shared" si="6"/>
        <v>-132</v>
      </c>
      <c r="K80" s="73">
        <f t="shared" si="8"/>
        <v>-119</v>
      </c>
      <c r="L80" s="73">
        <f t="shared" si="9"/>
        <v>23.920314734196012</v>
      </c>
    </row>
    <row r="81" spans="1:12" ht="16.5" customHeight="1">
      <c r="A81" s="29" t="s">
        <v>251</v>
      </c>
      <c r="B81" s="74">
        <v>227</v>
      </c>
      <c r="C81" s="73">
        <v>60</v>
      </c>
      <c r="D81" s="20">
        <v>85</v>
      </c>
      <c r="E81" s="20">
        <v>271.87102654801703</v>
      </c>
      <c r="F81" s="20">
        <v>61.681065265947801</v>
      </c>
      <c r="G81" s="20">
        <v>102.530600801087</v>
      </c>
      <c r="H81" s="77">
        <f t="shared" si="7"/>
        <v>3.3995920489541254E-3</v>
      </c>
      <c r="I81" s="77">
        <f t="shared" si="5"/>
        <v>-0.62555066079295152</v>
      </c>
      <c r="J81" s="73">
        <f t="shared" si="6"/>
        <v>-142</v>
      </c>
      <c r="K81" s="73">
        <f t="shared" si="8"/>
        <v>25</v>
      </c>
      <c r="L81" s="73">
        <f t="shared" si="9"/>
        <v>40.849535535139204</v>
      </c>
    </row>
    <row r="82" spans="1:12" ht="16.5" customHeight="1">
      <c r="A82" s="29" t="s">
        <v>252</v>
      </c>
      <c r="B82" s="74">
        <v>119</v>
      </c>
      <c r="C82" s="73">
        <v>88</v>
      </c>
      <c r="D82" s="20">
        <v>70</v>
      </c>
      <c r="E82" s="20">
        <v>176.242494872778</v>
      </c>
      <c r="F82" s="20">
        <v>80.938574264027594</v>
      </c>
      <c r="G82" s="20">
        <v>103.174952249078</v>
      </c>
      <c r="H82" s="77">
        <f t="shared" si="7"/>
        <v>2.7996640403151621E-3</v>
      </c>
      <c r="I82" s="77">
        <f t="shared" si="5"/>
        <v>-0.41176470588235292</v>
      </c>
      <c r="J82" s="73">
        <f t="shared" si="6"/>
        <v>-49</v>
      </c>
      <c r="K82" s="73">
        <f t="shared" si="8"/>
        <v>-18</v>
      </c>
      <c r="L82" s="73">
        <f t="shared" si="9"/>
        <v>22.23637798505041</v>
      </c>
    </row>
    <row r="83" spans="1:12" ht="16.5" customHeight="1">
      <c r="A83" s="29" t="s">
        <v>253</v>
      </c>
      <c r="B83" s="74">
        <v>335</v>
      </c>
      <c r="C83" s="73">
        <v>182</v>
      </c>
      <c r="D83" s="20">
        <v>150</v>
      </c>
      <c r="E83" s="20">
        <v>350.46965065383398</v>
      </c>
      <c r="F83" s="20">
        <v>140.784785032153</v>
      </c>
      <c r="G83" s="20">
        <v>156.928326600632</v>
      </c>
      <c r="H83" s="77">
        <f t="shared" si="7"/>
        <v>5.9992800863896334E-3</v>
      </c>
      <c r="I83" s="77">
        <f t="shared" si="5"/>
        <v>-0.55223880597014929</v>
      </c>
      <c r="J83" s="73">
        <f t="shared" si="6"/>
        <v>-185</v>
      </c>
      <c r="K83" s="73">
        <f t="shared" si="8"/>
        <v>-32</v>
      </c>
      <c r="L83" s="73">
        <f t="shared" si="9"/>
        <v>16.143541568479009</v>
      </c>
    </row>
    <row r="84" spans="1:12" s="6" customFormat="1" ht="16.5" customHeight="1">
      <c r="A84" s="29" t="s">
        <v>173</v>
      </c>
      <c r="B84" s="39">
        <v>65090</v>
      </c>
      <c r="C84" s="40">
        <v>27656</v>
      </c>
      <c r="D84" s="43">
        <v>25003</v>
      </c>
      <c r="E84" s="43">
        <v>83676.973315470896</v>
      </c>
      <c r="F84" s="43">
        <v>25497.847470084998</v>
      </c>
      <c r="G84" s="43">
        <v>32361.2828534521</v>
      </c>
      <c r="H84" s="77">
        <f t="shared" si="7"/>
        <v>1</v>
      </c>
      <c r="I84" s="77">
        <f t="shared" si="5"/>
        <v>-0.61587033338454444</v>
      </c>
      <c r="J84" s="73">
        <f t="shared" si="6"/>
        <v>-40087</v>
      </c>
      <c r="K84" s="73">
        <f t="shared" si="8"/>
        <v>-2653</v>
      </c>
      <c r="L84" s="73">
        <f t="shared" si="9"/>
        <v>6863.4353833671012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J95"/>
  <sheetViews>
    <sheetView zoomScale="60" zoomScaleNormal="60" workbookViewId="0">
      <selection activeCell="R8" sqref="R8"/>
    </sheetView>
  </sheetViews>
  <sheetFormatPr defaultRowHeight="14.4"/>
  <cols>
    <col min="1" max="1" width="38.44140625" customWidth="1"/>
    <col min="2" max="2" width="11.109375" style="121" customWidth="1"/>
    <col min="3" max="3" width="12" style="117" customWidth="1"/>
    <col min="4" max="4" width="14.109375" style="119" customWidth="1"/>
    <col min="5" max="6" width="8.6640625" style="132"/>
    <col min="7" max="7" width="13.5546875" style="132" customWidth="1"/>
    <col min="8" max="8" width="24.44140625" customWidth="1"/>
    <col min="9" max="9" width="27" customWidth="1"/>
    <col min="10" max="10" width="29.5546875" customWidth="1"/>
  </cols>
  <sheetData>
    <row r="1" spans="1:10" s="132" customFormat="1" ht="15" thickBot="1">
      <c r="B1" s="156" t="s">
        <v>274</v>
      </c>
      <c r="C1" s="156"/>
      <c r="D1" s="157"/>
      <c r="E1" s="158" t="s">
        <v>273</v>
      </c>
      <c r="F1" s="156"/>
      <c r="G1" s="157"/>
    </row>
    <row r="2" spans="1:10" ht="48.6" customHeight="1">
      <c r="A2" s="70" t="s">
        <v>90</v>
      </c>
      <c r="B2" s="69">
        <v>43678</v>
      </c>
      <c r="C2" s="69">
        <v>44013</v>
      </c>
      <c r="D2" s="69">
        <v>44044</v>
      </c>
      <c r="E2" s="69">
        <v>43678</v>
      </c>
      <c r="F2" s="69">
        <v>44013</v>
      </c>
      <c r="G2" s="69">
        <v>44044</v>
      </c>
      <c r="H2" s="10" t="s">
        <v>322</v>
      </c>
      <c r="I2" s="68" t="s">
        <v>323</v>
      </c>
      <c r="J2" s="1" t="s">
        <v>324</v>
      </c>
    </row>
    <row r="3" spans="1:10">
      <c r="A3" s="54" t="s">
        <v>2</v>
      </c>
      <c r="B3" s="83">
        <v>122.08266724005983</v>
      </c>
      <c r="C3" s="83">
        <v>141.10926707921308</v>
      </c>
      <c r="D3" s="83">
        <v>143.26295567255903</v>
      </c>
      <c r="E3" s="83"/>
      <c r="F3" s="83"/>
      <c r="G3" s="83"/>
      <c r="H3" s="66">
        <f>(D3-B3)/B3</f>
        <v>0.1734913637728023</v>
      </c>
      <c r="I3" s="55">
        <f>D3-B3</f>
        <v>21.180288432499196</v>
      </c>
      <c r="J3" s="55">
        <f>D3-C3</f>
        <v>2.1536885933459473</v>
      </c>
    </row>
    <row r="4" spans="1:10">
      <c r="A4" s="54" t="s">
        <v>3</v>
      </c>
      <c r="B4" s="83">
        <v>186.4406508860101</v>
      </c>
      <c r="C4" s="83">
        <v>260.89542529536726</v>
      </c>
      <c r="D4" s="83">
        <v>218.85848272439392</v>
      </c>
      <c r="E4" s="83"/>
      <c r="F4" s="83"/>
      <c r="G4" s="83"/>
      <c r="H4" s="66">
        <f t="shared" ref="H4:H67" si="0">(D4-B4)/B4</f>
        <v>0.1738774869339203</v>
      </c>
      <c r="I4" s="55">
        <f t="shared" ref="I4:I67" si="1">D4-B4</f>
        <v>32.417831838383819</v>
      </c>
      <c r="J4" s="55">
        <f t="shared" ref="J4:J67" si="2">D4-C4</f>
        <v>-42.036942570973338</v>
      </c>
    </row>
    <row r="5" spans="1:10">
      <c r="A5" s="54" t="s">
        <v>4</v>
      </c>
      <c r="B5" s="83">
        <v>136.50794778759041</v>
      </c>
      <c r="C5" s="83">
        <v>152.00756369773276</v>
      </c>
      <c r="D5" s="83">
        <v>154.00402785158596</v>
      </c>
      <c r="E5" s="83"/>
      <c r="F5" s="83"/>
      <c r="G5" s="83"/>
      <c r="H5" s="66">
        <f t="shared" si="0"/>
        <v>0.1281689480177364</v>
      </c>
      <c r="I5" s="55">
        <f t="shared" si="1"/>
        <v>17.496080063995549</v>
      </c>
      <c r="J5" s="55">
        <f t="shared" si="2"/>
        <v>1.9964641538531964</v>
      </c>
    </row>
    <row r="6" spans="1:10">
      <c r="A6" s="54" t="s">
        <v>5</v>
      </c>
      <c r="B6" s="83">
        <v>197.70151141118862</v>
      </c>
      <c r="C6" s="83">
        <v>250.92946698737038</v>
      </c>
      <c r="D6" s="83">
        <v>227.25699199318072</v>
      </c>
      <c r="E6" s="83"/>
      <c r="F6" s="83"/>
      <c r="G6" s="83"/>
      <c r="H6" s="66">
        <f t="shared" si="0"/>
        <v>0.14949547108176256</v>
      </c>
      <c r="I6" s="55">
        <f t="shared" si="1"/>
        <v>29.5554805819921</v>
      </c>
      <c r="J6" s="55">
        <f t="shared" si="2"/>
        <v>-23.672474994189656</v>
      </c>
    </row>
    <row r="7" spans="1:10">
      <c r="A7" s="54" t="s">
        <v>6</v>
      </c>
      <c r="B7" s="83">
        <v>309.20322003469869</v>
      </c>
      <c r="C7" s="83">
        <v>507.04991660472456</v>
      </c>
      <c r="D7" s="83">
        <v>383.78934804955901</v>
      </c>
      <c r="E7" s="83"/>
      <c r="F7" s="83"/>
      <c r="G7" s="83"/>
      <c r="H7" s="66">
        <f t="shared" si="0"/>
        <v>0.24122041163248653</v>
      </c>
      <c r="I7" s="55">
        <f t="shared" si="1"/>
        <v>74.586128014860321</v>
      </c>
      <c r="J7" s="55">
        <f t="shared" si="2"/>
        <v>-123.26056855516555</v>
      </c>
    </row>
    <row r="8" spans="1:10">
      <c r="A8" s="54" t="s">
        <v>7</v>
      </c>
      <c r="B8" s="83">
        <v>182.34259224560134</v>
      </c>
      <c r="C8" s="83">
        <v>208.51874891028254</v>
      </c>
      <c r="D8" s="83">
        <v>210.20474532544497</v>
      </c>
      <c r="E8" s="83"/>
      <c r="F8" s="83"/>
      <c r="G8" s="83"/>
      <c r="H8" s="66">
        <f t="shared" si="0"/>
        <v>0.15280112417353087</v>
      </c>
      <c r="I8" s="55">
        <f t="shared" si="1"/>
        <v>27.862153079843637</v>
      </c>
      <c r="J8" s="55">
        <f t="shared" si="2"/>
        <v>1.6859964151624354</v>
      </c>
    </row>
    <row r="9" spans="1:10">
      <c r="A9" s="54" t="s">
        <v>294</v>
      </c>
      <c r="B9" s="83">
        <v>145.83798868854441</v>
      </c>
      <c r="C9" s="83">
        <v>159.1496237477042</v>
      </c>
      <c r="D9" s="83">
        <v>164.40596657569066</v>
      </c>
      <c r="E9" s="83"/>
      <c r="F9" s="83"/>
      <c r="G9" s="83"/>
      <c r="H9" s="66">
        <f t="shared" si="0"/>
        <v>0.12731921260104953</v>
      </c>
      <c r="I9" s="55">
        <f t="shared" si="1"/>
        <v>18.567977887146242</v>
      </c>
      <c r="J9" s="55">
        <f t="shared" si="2"/>
        <v>5.2563428279864581</v>
      </c>
    </row>
    <row r="10" spans="1:10">
      <c r="A10" s="54" t="s">
        <v>8</v>
      </c>
      <c r="B10" s="83">
        <v>222.65318297292032</v>
      </c>
      <c r="C10" s="83">
        <v>265.35561565595219</v>
      </c>
      <c r="D10" s="83">
        <v>252.72769310113313</v>
      </c>
      <c r="E10" s="83"/>
      <c r="F10" s="83"/>
      <c r="G10" s="83"/>
      <c r="H10" s="66">
        <f t="shared" si="0"/>
        <v>0.13507334468185236</v>
      </c>
      <c r="I10" s="55">
        <f t="shared" si="1"/>
        <v>30.074510128212808</v>
      </c>
      <c r="J10" s="55">
        <f t="shared" si="2"/>
        <v>-12.627922554819065</v>
      </c>
    </row>
    <row r="11" spans="1:10">
      <c r="A11" s="54" t="s">
        <v>9</v>
      </c>
      <c r="B11" s="83">
        <v>123.81211902066256</v>
      </c>
      <c r="C11" s="83">
        <v>146.87813780981853</v>
      </c>
      <c r="D11" s="83">
        <v>140.13057224427138</v>
      </c>
      <c r="E11" s="83"/>
      <c r="F11" s="83"/>
      <c r="G11" s="83"/>
      <c r="H11" s="66">
        <f t="shared" si="0"/>
        <v>0.1318001287166847</v>
      </c>
      <c r="I11" s="55">
        <f t="shared" si="1"/>
        <v>16.318453223608813</v>
      </c>
      <c r="J11" s="55">
        <f t="shared" si="2"/>
        <v>-6.7475655655471485</v>
      </c>
    </row>
    <row r="12" spans="1:10">
      <c r="A12" s="54" t="s">
        <v>10</v>
      </c>
      <c r="B12" s="83">
        <v>168.23895326021332</v>
      </c>
      <c r="C12" s="83">
        <v>189.51144515159589</v>
      </c>
      <c r="D12" s="83">
        <v>197.72657024713791</v>
      </c>
      <c r="E12" s="83"/>
      <c r="F12" s="83"/>
      <c r="G12" s="83"/>
      <c r="H12" s="66">
        <f t="shared" si="0"/>
        <v>0.17527223283014856</v>
      </c>
      <c r="I12" s="55">
        <f t="shared" si="1"/>
        <v>29.487616986924593</v>
      </c>
      <c r="J12" s="55">
        <f t="shared" si="2"/>
        <v>8.215125095542021</v>
      </c>
    </row>
    <row r="13" spans="1:10">
      <c r="A13" s="54" t="s">
        <v>11</v>
      </c>
      <c r="B13" s="83">
        <v>259.15844812021101</v>
      </c>
      <c r="C13" s="83">
        <v>285.12292279792115</v>
      </c>
      <c r="D13" s="83">
        <v>282.10640847570301</v>
      </c>
      <c r="E13" s="83"/>
      <c r="F13" s="83"/>
      <c r="G13" s="83"/>
      <c r="H13" s="66">
        <f t="shared" si="0"/>
        <v>8.8547992635175668E-2</v>
      </c>
      <c r="I13" s="55">
        <f t="shared" si="1"/>
        <v>22.947960355492</v>
      </c>
      <c r="J13" s="55">
        <f t="shared" si="2"/>
        <v>-3.0165143222181428</v>
      </c>
    </row>
    <row r="14" spans="1:10">
      <c r="A14" s="54" t="s">
        <v>12</v>
      </c>
      <c r="B14" s="83">
        <v>123.93756862275508</v>
      </c>
      <c r="C14" s="83">
        <v>144.18348771974448</v>
      </c>
      <c r="D14" s="83">
        <v>143.75886835518781</v>
      </c>
      <c r="E14" s="83"/>
      <c r="F14" s="83"/>
      <c r="G14" s="83"/>
      <c r="H14" s="66">
        <f t="shared" si="0"/>
        <v>0.15992971261817637</v>
      </c>
      <c r="I14" s="55">
        <f t="shared" si="1"/>
        <v>19.821299732432735</v>
      </c>
      <c r="J14" s="55">
        <f t="shared" si="2"/>
        <v>-0.42461936455666205</v>
      </c>
    </row>
    <row r="15" spans="1:10">
      <c r="A15" s="54" t="s">
        <v>13</v>
      </c>
      <c r="B15" s="83">
        <v>102.58108709966375</v>
      </c>
      <c r="C15" s="83">
        <v>118.29825812971329</v>
      </c>
      <c r="D15" s="83">
        <v>117.85441802538277</v>
      </c>
      <c r="E15" s="83"/>
      <c r="F15" s="83"/>
      <c r="G15" s="83"/>
      <c r="H15" s="66">
        <f t="shared" si="0"/>
        <v>0.14889032040457961</v>
      </c>
      <c r="I15" s="55">
        <f t="shared" si="1"/>
        <v>15.273330925719023</v>
      </c>
      <c r="J15" s="55">
        <f t="shared" si="2"/>
        <v>-0.44384010433051913</v>
      </c>
    </row>
    <row r="16" spans="1:10">
      <c r="A16" s="54" t="s">
        <v>14</v>
      </c>
      <c r="B16" s="83">
        <v>102.0817579132988</v>
      </c>
      <c r="C16" s="83">
        <v>118.44520713350614</v>
      </c>
      <c r="D16" s="83">
        <v>117.97611980618203</v>
      </c>
      <c r="E16" s="83"/>
      <c r="F16" s="83"/>
      <c r="G16" s="83"/>
      <c r="H16" s="66">
        <f t="shared" si="0"/>
        <v>0.1557022745080742</v>
      </c>
      <c r="I16" s="55">
        <f t="shared" si="1"/>
        <v>15.894361892883225</v>
      </c>
      <c r="J16" s="55">
        <f t="shared" si="2"/>
        <v>-0.46908732732411806</v>
      </c>
    </row>
    <row r="17" spans="1:10">
      <c r="A17" s="54" t="s">
        <v>256</v>
      </c>
      <c r="B17" s="83">
        <v>119.82797580140766</v>
      </c>
      <c r="C17" s="83">
        <v>134.99030538722539</v>
      </c>
      <c r="D17" s="83">
        <v>137.47660653219629</v>
      </c>
      <c r="E17" s="83"/>
      <c r="F17" s="83"/>
      <c r="G17" s="83"/>
      <c r="H17" s="66">
        <f t="shared" si="0"/>
        <v>0.14728305817364312</v>
      </c>
      <c r="I17" s="55">
        <f t="shared" si="1"/>
        <v>17.648630730788625</v>
      </c>
      <c r="J17" s="55">
        <f t="shared" si="2"/>
        <v>2.4863011449708949</v>
      </c>
    </row>
    <row r="18" spans="1:10">
      <c r="A18" s="54" t="s">
        <v>16</v>
      </c>
      <c r="B18" s="83">
        <v>149.227960570102</v>
      </c>
      <c r="C18" s="83">
        <v>172.64661946319288</v>
      </c>
      <c r="D18" s="83">
        <v>170.60322189739281</v>
      </c>
      <c r="E18" s="83"/>
      <c r="F18" s="83"/>
      <c r="G18" s="83"/>
      <c r="H18" s="66">
        <f t="shared" si="0"/>
        <v>0.14323898313446076</v>
      </c>
      <c r="I18" s="55">
        <f t="shared" si="1"/>
        <v>21.375261327290815</v>
      </c>
      <c r="J18" s="55">
        <f t="shared" si="2"/>
        <v>-2.0433975658000634</v>
      </c>
    </row>
    <row r="19" spans="1:10">
      <c r="A19" s="54" t="s">
        <v>17</v>
      </c>
      <c r="B19" s="83">
        <v>125.04516333178152</v>
      </c>
      <c r="C19" s="83">
        <v>150.55047623146237</v>
      </c>
      <c r="D19" s="83">
        <v>148.48594109836276</v>
      </c>
      <c r="E19" s="83"/>
      <c r="F19" s="83"/>
      <c r="G19" s="83"/>
      <c r="H19" s="66">
        <f t="shared" si="0"/>
        <v>0.18745849213204649</v>
      </c>
      <c r="I19" s="55">
        <f t="shared" si="1"/>
        <v>23.440777766581235</v>
      </c>
      <c r="J19" s="55">
        <f t="shared" si="2"/>
        <v>-2.0645351330996107</v>
      </c>
    </row>
    <row r="20" spans="1:10">
      <c r="A20" s="54" t="s">
        <v>257</v>
      </c>
      <c r="B20" s="83">
        <v>337.22678245218657</v>
      </c>
      <c r="C20" s="83">
        <v>435.15387854957726</v>
      </c>
      <c r="D20" s="83">
        <v>417.85531754263656</v>
      </c>
      <c r="E20" s="83"/>
      <c r="F20" s="83"/>
      <c r="G20" s="83"/>
      <c r="H20" s="66">
        <f t="shared" si="0"/>
        <v>0.2390929169508707</v>
      </c>
      <c r="I20" s="55">
        <f t="shared" si="1"/>
        <v>80.628535090449986</v>
      </c>
      <c r="J20" s="55">
        <f t="shared" si="2"/>
        <v>-17.298561006940702</v>
      </c>
    </row>
    <row r="21" spans="1:10">
      <c r="A21" s="54" t="s">
        <v>19</v>
      </c>
      <c r="B21" s="83">
        <v>183.19335269132031</v>
      </c>
      <c r="C21" s="83">
        <v>210.1546147057731</v>
      </c>
      <c r="D21" s="83">
        <v>204.18649461687744</v>
      </c>
      <c r="E21" s="83"/>
      <c r="F21" s="83"/>
      <c r="G21" s="83"/>
      <c r="H21" s="66">
        <f t="shared" si="0"/>
        <v>0.1145955440912228</v>
      </c>
      <c r="I21" s="55">
        <f t="shared" si="1"/>
        <v>20.993141925557126</v>
      </c>
      <c r="J21" s="55">
        <f t="shared" si="2"/>
        <v>-5.9681200888956596</v>
      </c>
    </row>
    <row r="22" spans="1:10">
      <c r="A22" s="54" t="s">
        <v>258</v>
      </c>
      <c r="B22" s="83">
        <v>191.09162919571918</v>
      </c>
      <c r="C22" s="83">
        <v>219.2486282570776</v>
      </c>
      <c r="D22" s="83">
        <v>215.43887689059412</v>
      </c>
      <c r="E22" s="83"/>
      <c r="F22" s="83"/>
      <c r="G22" s="83"/>
      <c r="H22" s="66">
        <f t="shared" si="0"/>
        <v>0.12741137744939152</v>
      </c>
      <c r="I22" s="55">
        <f t="shared" si="1"/>
        <v>24.347247694874937</v>
      </c>
      <c r="J22" s="55">
        <f t="shared" si="2"/>
        <v>-3.8097513664834821</v>
      </c>
    </row>
    <row r="23" spans="1:10">
      <c r="A23" s="54" t="s">
        <v>259</v>
      </c>
      <c r="B23" s="83">
        <v>144.73499271133284</v>
      </c>
      <c r="C23" s="83">
        <v>167.98613486151223</v>
      </c>
      <c r="D23" s="83">
        <v>166.1701682470154</v>
      </c>
      <c r="E23" s="83"/>
      <c r="F23" s="83"/>
      <c r="G23" s="83"/>
      <c r="H23" s="66">
        <f t="shared" si="0"/>
        <v>0.1480994687886848</v>
      </c>
      <c r="I23" s="55">
        <f t="shared" si="1"/>
        <v>21.435175535682561</v>
      </c>
      <c r="J23" s="55">
        <f t="shared" si="2"/>
        <v>-1.8159666144968298</v>
      </c>
    </row>
    <row r="24" spans="1:10">
      <c r="A24" s="54" t="s">
        <v>260</v>
      </c>
      <c r="B24" s="83">
        <v>134.25462177909927</v>
      </c>
      <c r="C24" s="83">
        <v>157.2443799169657</v>
      </c>
      <c r="D24" s="83">
        <v>153.69218539263264</v>
      </c>
      <c r="E24" s="83"/>
      <c r="F24" s="83"/>
      <c r="G24" s="83"/>
      <c r="H24" s="66">
        <f t="shared" si="0"/>
        <v>0.14478133680578739</v>
      </c>
      <c r="I24" s="55">
        <f t="shared" si="1"/>
        <v>19.437563613533371</v>
      </c>
      <c r="J24" s="55">
        <f t="shared" si="2"/>
        <v>-3.5521945243330606</v>
      </c>
    </row>
    <row r="25" spans="1:10">
      <c r="A25" s="54" t="s">
        <v>23</v>
      </c>
      <c r="B25" s="83">
        <v>197.20047149451193</v>
      </c>
      <c r="C25" s="83">
        <v>229.04383557778132</v>
      </c>
      <c r="D25" s="83">
        <v>220.23494879668237</v>
      </c>
      <c r="E25" s="83"/>
      <c r="F25" s="83"/>
      <c r="G25" s="83"/>
      <c r="H25" s="66">
        <f t="shared" si="0"/>
        <v>0.11680741494987497</v>
      </c>
      <c r="I25" s="55">
        <f t="shared" si="1"/>
        <v>23.034477302170444</v>
      </c>
      <c r="J25" s="55">
        <f t="shared" si="2"/>
        <v>-8.8088867810989484</v>
      </c>
    </row>
    <row r="26" spans="1:10">
      <c r="A26" s="54" t="s">
        <v>261</v>
      </c>
      <c r="B26" s="83">
        <v>140.6400545172701</v>
      </c>
      <c r="C26" s="83">
        <v>166.8509337793424</v>
      </c>
      <c r="D26" s="83">
        <v>161.9478620346197</v>
      </c>
      <c r="E26" s="83"/>
      <c r="F26" s="83"/>
      <c r="G26" s="83"/>
      <c r="H26" s="66">
        <f t="shared" si="0"/>
        <v>0.15150596741793126</v>
      </c>
      <c r="I26" s="55">
        <f t="shared" si="1"/>
        <v>21.307807517349602</v>
      </c>
      <c r="J26" s="55">
        <f t="shared" si="2"/>
        <v>-4.9030717447226948</v>
      </c>
    </row>
    <row r="27" spans="1:10">
      <c r="A27" s="54" t="s">
        <v>25</v>
      </c>
      <c r="B27" s="83">
        <v>187.25644256322417</v>
      </c>
      <c r="C27" s="83">
        <v>243.98859042429123</v>
      </c>
      <c r="D27" s="83">
        <v>222.60991405118298</v>
      </c>
      <c r="E27" s="83"/>
      <c r="F27" s="83"/>
      <c r="G27" s="83"/>
      <c r="H27" s="66">
        <f t="shared" si="0"/>
        <v>0.18879709025777458</v>
      </c>
      <c r="I27" s="55">
        <f t="shared" si="1"/>
        <v>35.353471487958814</v>
      </c>
      <c r="J27" s="55">
        <f t="shared" si="2"/>
        <v>-21.378676373108249</v>
      </c>
    </row>
    <row r="28" spans="1:10">
      <c r="A28" s="54" t="s">
        <v>26</v>
      </c>
      <c r="B28" s="83">
        <v>162.27552201461882</v>
      </c>
      <c r="C28" s="83">
        <v>201.59037441742575</v>
      </c>
      <c r="D28" s="83">
        <v>192.31768221690382</v>
      </c>
      <c r="E28" s="83"/>
      <c r="F28" s="83"/>
      <c r="G28" s="83"/>
      <c r="H28" s="66">
        <f t="shared" si="0"/>
        <v>0.18513057193911608</v>
      </c>
      <c r="I28" s="55">
        <f t="shared" si="1"/>
        <v>30.042160202285004</v>
      </c>
      <c r="J28" s="55">
        <f t="shared" si="2"/>
        <v>-9.2726922005219308</v>
      </c>
    </row>
    <row r="29" spans="1:10">
      <c r="A29" s="54" t="s">
        <v>27</v>
      </c>
      <c r="B29" s="83">
        <v>150.61033281517444</v>
      </c>
      <c r="C29" s="83">
        <v>177.88154749948976</v>
      </c>
      <c r="D29" s="83">
        <v>171.82399730513959</v>
      </c>
      <c r="E29" s="83"/>
      <c r="F29" s="83"/>
      <c r="G29" s="83"/>
      <c r="H29" s="66">
        <f t="shared" si="0"/>
        <v>0.14085132204042111</v>
      </c>
      <c r="I29" s="55">
        <f t="shared" si="1"/>
        <v>21.21366448996514</v>
      </c>
      <c r="J29" s="55">
        <f t="shared" si="2"/>
        <v>-6.0575501943501706</v>
      </c>
    </row>
    <row r="30" spans="1:10">
      <c r="A30" s="54" t="s">
        <v>28</v>
      </c>
      <c r="B30" s="83">
        <v>190.00401158406811</v>
      </c>
      <c r="C30" s="83">
        <v>236.20960071097346</v>
      </c>
      <c r="D30" s="83">
        <v>217.12170450218485</v>
      </c>
      <c r="E30" s="83"/>
      <c r="F30" s="83"/>
      <c r="G30" s="83"/>
      <c r="H30" s="66">
        <f t="shared" si="0"/>
        <v>0.14272168620039058</v>
      </c>
      <c r="I30" s="55">
        <f t="shared" si="1"/>
        <v>27.117692918116745</v>
      </c>
      <c r="J30" s="55">
        <f t="shared" si="2"/>
        <v>-19.087896208788607</v>
      </c>
    </row>
    <row r="31" spans="1:10">
      <c r="A31" s="54" t="s">
        <v>29</v>
      </c>
      <c r="B31" s="83">
        <v>248.79848736762403</v>
      </c>
      <c r="C31" s="83">
        <v>266.48183789262885</v>
      </c>
      <c r="D31" s="83">
        <v>267.74472370073039</v>
      </c>
      <c r="E31" s="83"/>
      <c r="F31" s="83"/>
      <c r="G31" s="83"/>
      <c r="H31" s="66">
        <f t="shared" si="0"/>
        <v>7.6150930552529625E-2</v>
      </c>
      <c r="I31" s="55">
        <f t="shared" si="1"/>
        <v>18.946236333106356</v>
      </c>
      <c r="J31" s="55">
        <f t="shared" si="2"/>
        <v>1.2628858081015437</v>
      </c>
    </row>
    <row r="32" spans="1:10">
      <c r="A32" s="54" t="s">
        <v>30</v>
      </c>
      <c r="B32" s="83">
        <v>107.62215134575499</v>
      </c>
      <c r="C32" s="83">
        <v>126.39433366913178</v>
      </c>
      <c r="D32" s="83">
        <v>126.00121606250195</v>
      </c>
      <c r="E32" s="83"/>
      <c r="F32" s="83"/>
      <c r="G32" s="83"/>
      <c r="H32" s="66">
        <f t="shared" si="0"/>
        <v>0.17077399482287811</v>
      </c>
      <c r="I32" s="55">
        <f t="shared" si="1"/>
        <v>18.379064716746967</v>
      </c>
      <c r="J32" s="55">
        <f t="shared" si="2"/>
        <v>-0.3931176066298292</v>
      </c>
    </row>
    <row r="33" spans="1:10">
      <c r="A33" s="54" t="s">
        <v>31</v>
      </c>
      <c r="B33" s="83">
        <v>115.49306396946896</v>
      </c>
      <c r="C33" s="83">
        <v>141.22853628146748</v>
      </c>
      <c r="D33" s="83">
        <v>136.77783705051627</v>
      </c>
      <c r="E33" s="83"/>
      <c r="F33" s="83"/>
      <c r="G33" s="83"/>
      <c r="H33" s="66">
        <f t="shared" si="0"/>
        <v>0.18429481693094588</v>
      </c>
      <c r="I33" s="55">
        <f t="shared" si="1"/>
        <v>21.284773081047305</v>
      </c>
      <c r="J33" s="55">
        <f t="shared" si="2"/>
        <v>-4.4506992309512157</v>
      </c>
    </row>
    <row r="34" spans="1:10">
      <c r="A34" s="54" t="s">
        <v>262</v>
      </c>
      <c r="B34" s="83">
        <v>190.16871749282936</v>
      </c>
      <c r="C34" s="83">
        <v>202.29292366207159</v>
      </c>
      <c r="D34" s="83">
        <v>205.66051182050919</v>
      </c>
      <c r="E34" s="83"/>
      <c r="F34" s="83"/>
      <c r="G34" s="83"/>
      <c r="H34" s="66">
        <f t="shared" si="0"/>
        <v>8.1463421176324505E-2</v>
      </c>
      <c r="I34" s="55">
        <f t="shared" si="1"/>
        <v>15.491794327679827</v>
      </c>
      <c r="J34" s="55">
        <f t="shared" si="2"/>
        <v>3.3675881584375986</v>
      </c>
    </row>
    <row r="35" spans="1:10">
      <c r="A35" s="54" t="s">
        <v>263</v>
      </c>
      <c r="B35" s="83">
        <v>177.80670407152655</v>
      </c>
      <c r="C35" s="83">
        <v>201.26933632392146</v>
      </c>
      <c r="D35" s="83">
        <v>202.03202902135959</v>
      </c>
      <c r="E35" s="83"/>
      <c r="F35" s="83"/>
      <c r="G35" s="83"/>
      <c r="H35" s="66">
        <f t="shared" si="0"/>
        <v>0.13624528431778299</v>
      </c>
      <c r="I35" s="55">
        <f t="shared" si="1"/>
        <v>24.225324949833038</v>
      </c>
      <c r="J35" s="55">
        <f t="shared" si="2"/>
        <v>0.76269269743812629</v>
      </c>
    </row>
    <row r="36" spans="1:10">
      <c r="A36" s="54" t="s">
        <v>34</v>
      </c>
      <c r="B36" s="83">
        <v>223.82080578600599</v>
      </c>
      <c r="C36" s="83">
        <v>257.71805038091674</v>
      </c>
      <c r="D36" s="83">
        <v>244.90767649826611</v>
      </c>
      <c r="E36" s="83"/>
      <c r="F36" s="83"/>
      <c r="G36" s="83"/>
      <c r="H36" s="66">
        <f t="shared" si="0"/>
        <v>9.421318379320455E-2</v>
      </c>
      <c r="I36" s="55">
        <f t="shared" si="1"/>
        <v>21.086870712260122</v>
      </c>
      <c r="J36" s="55">
        <f t="shared" si="2"/>
        <v>-12.810373882650623</v>
      </c>
    </row>
    <row r="37" spans="1:10">
      <c r="A37" s="54" t="s">
        <v>35</v>
      </c>
      <c r="B37" s="83">
        <v>173.48655263030184</v>
      </c>
      <c r="C37" s="83">
        <v>196.16651202824985</v>
      </c>
      <c r="D37" s="83">
        <v>184.4289015371881</v>
      </c>
      <c r="E37" s="83"/>
      <c r="F37" s="83"/>
      <c r="G37" s="83"/>
      <c r="H37" s="66">
        <f t="shared" si="0"/>
        <v>6.3073181990100938E-2</v>
      </c>
      <c r="I37" s="55">
        <f t="shared" si="1"/>
        <v>10.942348906886252</v>
      </c>
      <c r="J37" s="55">
        <f t="shared" si="2"/>
        <v>-11.737610491061758</v>
      </c>
    </row>
    <row r="38" spans="1:10">
      <c r="A38" s="54" t="s">
        <v>36</v>
      </c>
      <c r="B38" s="83">
        <v>159.84888497698918</v>
      </c>
      <c r="C38" s="83">
        <v>178.79262867825742</v>
      </c>
      <c r="D38" s="83">
        <v>172.90298052933198</v>
      </c>
      <c r="E38" s="83"/>
      <c r="F38" s="83"/>
      <c r="G38" s="83"/>
      <c r="H38" s="66">
        <f t="shared" si="0"/>
        <v>8.1665227469193705E-2</v>
      </c>
      <c r="I38" s="55">
        <f t="shared" si="1"/>
        <v>13.054095552342801</v>
      </c>
      <c r="J38" s="55">
        <f t="shared" si="2"/>
        <v>-5.8896481489254313</v>
      </c>
    </row>
    <row r="39" spans="1:10">
      <c r="A39" s="54" t="s">
        <v>37</v>
      </c>
      <c r="B39" s="83">
        <v>163.41884256966122</v>
      </c>
      <c r="C39" s="83">
        <v>161.26657796700371</v>
      </c>
      <c r="D39" s="83">
        <v>166.79962130971268</v>
      </c>
      <c r="E39" s="83"/>
      <c r="F39" s="83"/>
      <c r="G39" s="83"/>
      <c r="H39" s="66">
        <f t="shared" si="0"/>
        <v>2.0687814739663916E-2</v>
      </c>
      <c r="I39" s="55">
        <f t="shared" si="1"/>
        <v>3.3807787400514542</v>
      </c>
      <c r="J39" s="55">
        <f t="shared" si="2"/>
        <v>5.5330433427089645</v>
      </c>
    </row>
    <row r="40" spans="1:10">
      <c r="A40" s="54" t="s">
        <v>38</v>
      </c>
      <c r="B40" s="83">
        <v>103.06253109394775</v>
      </c>
      <c r="C40" s="83">
        <v>114.86901022764295</v>
      </c>
      <c r="D40" s="83">
        <v>115.60606566370048</v>
      </c>
      <c r="E40" s="83"/>
      <c r="F40" s="83"/>
      <c r="G40" s="83"/>
      <c r="H40" s="66">
        <f t="shared" si="0"/>
        <v>0.12170800034319484</v>
      </c>
      <c r="I40" s="55">
        <f t="shared" si="1"/>
        <v>12.543534569752723</v>
      </c>
      <c r="J40" s="55">
        <f t="shared" si="2"/>
        <v>0.73705543605753121</v>
      </c>
    </row>
    <row r="41" spans="1:10">
      <c r="A41" s="54" t="s">
        <v>39</v>
      </c>
      <c r="B41" s="83">
        <v>168.12644161851645</v>
      </c>
      <c r="C41" s="83">
        <v>187.22927774617153</v>
      </c>
      <c r="D41" s="83">
        <v>190.0753662126815</v>
      </c>
      <c r="E41" s="83"/>
      <c r="F41" s="83"/>
      <c r="G41" s="83"/>
      <c r="H41" s="66">
        <f t="shared" si="0"/>
        <v>0.13055010492619457</v>
      </c>
      <c r="I41" s="55">
        <f t="shared" si="1"/>
        <v>21.948924594165049</v>
      </c>
      <c r="J41" s="55">
        <f t="shared" si="2"/>
        <v>2.8460884665099684</v>
      </c>
    </row>
    <row r="42" spans="1:10">
      <c r="A42" s="54" t="s">
        <v>40</v>
      </c>
      <c r="B42" s="83">
        <v>113.24476961813269</v>
      </c>
      <c r="C42" s="83">
        <v>130.2238818618745</v>
      </c>
      <c r="D42" s="83">
        <v>126.83305546204976</v>
      </c>
      <c r="E42" s="83"/>
      <c r="F42" s="83"/>
      <c r="G42" s="83"/>
      <c r="H42" s="66">
        <f t="shared" si="0"/>
        <v>0.11999040564732019</v>
      </c>
      <c r="I42" s="55">
        <f t="shared" si="1"/>
        <v>13.588285843917063</v>
      </c>
      <c r="J42" s="55">
        <f t="shared" si="2"/>
        <v>-3.3908263998247463</v>
      </c>
    </row>
    <row r="43" spans="1:10">
      <c r="A43" s="54" t="s">
        <v>264</v>
      </c>
      <c r="B43" s="83">
        <v>124.20854807736195</v>
      </c>
      <c r="C43" s="83">
        <v>145.64329067218233</v>
      </c>
      <c r="D43" s="83">
        <v>144.92470133664597</v>
      </c>
      <c r="E43" s="83"/>
      <c r="F43" s="83"/>
      <c r="G43" s="83"/>
      <c r="H43" s="66">
        <f t="shared" si="0"/>
        <v>0.16678524610384449</v>
      </c>
      <c r="I43" s="55">
        <f t="shared" si="1"/>
        <v>20.716153259284013</v>
      </c>
      <c r="J43" s="55">
        <f t="shared" si="2"/>
        <v>-0.71858933553636462</v>
      </c>
    </row>
    <row r="44" spans="1:10">
      <c r="A44" s="54" t="s">
        <v>42</v>
      </c>
      <c r="B44" s="83">
        <v>133.60844609791994</v>
      </c>
      <c r="C44" s="83">
        <v>156.56159138624031</v>
      </c>
      <c r="D44" s="83">
        <v>155.48107510132485</v>
      </c>
      <c r="E44" s="83"/>
      <c r="F44" s="83"/>
      <c r="G44" s="83"/>
      <c r="H44" s="66">
        <f t="shared" si="0"/>
        <v>0.16370693352256141</v>
      </c>
      <c r="I44" s="55">
        <f t="shared" si="1"/>
        <v>21.87262900340491</v>
      </c>
      <c r="J44" s="55">
        <f t="shared" si="2"/>
        <v>-1.0805162849154613</v>
      </c>
    </row>
    <row r="45" spans="1:10">
      <c r="A45" s="54" t="s">
        <v>265</v>
      </c>
      <c r="B45" s="83">
        <v>113.38378981178906</v>
      </c>
      <c r="C45" s="83">
        <v>127.14955867010818</v>
      </c>
      <c r="D45" s="83">
        <v>128.27333072445998</v>
      </c>
      <c r="E45" s="83"/>
      <c r="F45" s="83"/>
      <c r="G45" s="83"/>
      <c r="H45" s="66">
        <f t="shared" si="0"/>
        <v>0.13131983802434857</v>
      </c>
      <c r="I45" s="55">
        <f t="shared" si="1"/>
        <v>14.889540912670924</v>
      </c>
      <c r="J45" s="55">
        <f t="shared" si="2"/>
        <v>1.1237720543518037</v>
      </c>
    </row>
    <row r="46" spans="1:10">
      <c r="A46" s="54" t="s">
        <v>266</v>
      </c>
      <c r="B46" s="83">
        <v>112.46239920348719</v>
      </c>
      <c r="C46" s="83">
        <v>133.11312269913532</v>
      </c>
      <c r="D46" s="83">
        <v>130.85441187684995</v>
      </c>
      <c r="E46" s="83"/>
      <c r="F46" s="83"/>
      <c r="G46" s="83"/>
      <c r="H46" s="66">
        <f t="shared" si="0"/>
        <v>0.16353921669485835</v>
      </c>
      <c r="I46" s="55">
        <f t="shared" si="1"/>
        <v>18.392012673362757</v>
      </c>
      <c r="J46" s="55">
        <f t="shared" si="2"/>
        <v>-2.2587108222853658</v>
      </c>
    </row>
    <row r="47" spans="1:10">
      <c r="A47" s="54" t="s">
        <v>45</v>
      </c>
      <c r="B47" s="83">
        <v>213.65929983995866</v>
      </c>
      <c r="C47" s="83">
        <v>252.74711927335889</v>
      </c>
      <c r="D47" s="83">
        <v>253.85609331069296</v>
      </c>
      <c r="E47" s="83"/>
      <c r="F47" s="83"/>
      <c r="G47" s="83"/>
      <c r="H47" s="66">
        <f t="shared" si="0"/>
        <v>0.18813500512659018</v>
      </c>
      <c r="I47" s="55">
        <f t="shared" si="1"/>
        <v>40.196793470734292</v>
      </c>
      <c r="J47" s="55">
        <f t="shared" si="2"/>
        <v>1.1089740373340646</v>
      </c>
    </row>
    <row r="48" spans="1:10">
      <c r="A48" s="54" t="s">
        <v>46</v>
      </c>
      <c r="B48" s="83">
        <v>409.74786648143095</v>
      </c>
      <c r="C48" s="83">
        <v>460.90545284974093</v>
      </c>
      <c r="D48" s="83">
        <v>454.10668759696881</v>
      </c>
      <c r="E48" s="83"/>
      <c r="F48" s="83"/>
      <c r="G48" s="83"/>
      <c r="H48" s="66">
        <f t="shared" si="0"/>
        <v>0.10825882144659837</v>
      </c>
      <c r="I48" s="55">
        <f t="shared" si="1"/>
        <v>44.358821115537864</v>
      </c>
      <c r="J48" s="55">
        <f t="shared" si="2"/>
        <v>-6.7987652527721139</v>
      </c>
    </row>
    <row r="49" spans="1:10">
      <c r="A49" s="54" t="s">
        <v>47</v>
      </c>
      <c r="B49" s="83">
        <v>162.81824602888051</v>
      </c>
      <c r="C49" s="83">
        <v>177.24565767030771</v>
      </c>
      <c r="D49" s="83">
        <v>177.04260405357752</v>
      </c>
      <c r="E49" s="83"/>
      <c r="F49" s="83"/>
      <c r="G49" s="83"/>
      <c r="H49" s="66">
        <f t="shared" si="0"/>
        <v>8.7363415167695094E-2</v>
      </c>
      <c r="I49" s="55">
        <f t="shared" si="1"/>
        <v>14.224358024697011</v>
      </c>
      <c r="J49" s="55">
        <f t="shared" si="2"/>
        <v>-0.20305361673018751</v>
      </c>
    </row>
    <row r="50" spans="1:10">
      <c r="A50" s="54" t="s">
        <v>48</v>
      </c>
      <c r="B50" s="83">
        <v>137.45110522753086</v>
      </c>
      <c r="C50" s="83">
        <v>157.3496162928333</v>
      </c>
      <c r="D50" s="83">
        <v>160.06331968947219</v>
      </c>
      <c r="E50" s="83"/>
      <c r="F50" s="83"/>
      <c r="G50" s="83"/>
      <c r="H50" s="66">
        <f t="shared" si="0"/>
        <v>0.16451096864234022</v>
      </c>
      <c r="I50" s="55">
        <f t="shared" si="1"/>
        <v>22.612214461941335</v>
      </c>
      <c r="J50" s="55">
        <f t="shared" si="2"/>
        <v>2.7137033966388913</v>
      </c>
    </row>
    <row r="51" spans="1:10">
      <c r="A51" s="54" t="s">
        <v>49</v>
      </c>
      <c r="B51" s="83">
        <v>131.66473366352986</v>
      </c>
      <c r="C51" s="83">
        <v>144.44652694032825</v>
      </c>
      <c r="D51" s="83">
        <v>147.71749304276719</v>
      </c>
      <c r="E51" s="83"/>
      <c r="F51" s="83"/>
      <c r="G51" s="83"/>
      <c r="H51" s="66">
        <f t="shared" si="0"/>
        <v>0.12192148142159515</v>
      </c>
      <c r="I51" s="55">
        <f t="shared" si="1"/>
        <v>16.05275937923733</v>
      </c>
      <c r="J51" s="55">
        <f t="shared" si="2"/>
        <v>3.2709661024389334</v>
      </c>
    </row>
    <row r="52" spans="1:10">
      <c r="A52" s="54" t="s">
        <v>50</v>
      </c>
      <c r="B52" s="83">
        <v>103.43002196871232</v>
      </c>
      <c r="C52" s="83">
        <v>115.60141442027968</v>
      </c>
      <c r="D52" s="83">
        <v>116.24789320572256</v>
      </c>
      <c r="E52" s="83"/>
      <c r="F52" s="83"/>
      <c r="G52" s="83"/>
      <c r="H52" s="66">
        <f t="shared" si="0"/>
        <v>0.12392795624550534</v>
      </c>
      <c r="I52" s="55">
        <f t="shared" si="1"/>
        <v>12.817871237010237</v>
      </c>
      <c r="J52" s="55">
        <f t="shared" si="2"/>
        <v>0.64647878544288062</v>
      </c>
    </row>
    <row r="53" spans="1:10">
      <c r="A53" s="54" t="s">
        <v>51</v>
      </c>
      <c r="B53" s="83">
        <v>158.24237567278144</v>
      </c>
      <c r="C53" s="83">
        <v>196.87902545279101</v>
      </c>
      <c r="D53" s="83">
        <v>196.10980047816673</v>
      </c>
      <c r="E53" s="83"/>
      <c r="F53" s="83"/>
      <c r="G53" s="83"/>
      <c r="H53" s="66">
        <f t="shared" si="0"/>
        <v>0.23930015360543341</v>
      </c>
      <c r="I53" s="55">
        <f t="shared" si="1"/>
        <v>37.867424805385298</v>
      </c>
      <c r="J53" s="55">
        <f t="shared" si="2"/>
        <v>-0.76922497462427941</v>
      </c>
    </row>
    <row r="54" spans="1:10">
      <c r="A54" s="54" t="s">
        <v>52</v>
      </c>
      <c r="B54" s="83">
        <v>140.82891826935503</v>
      </c>
      <c r="C54" s="83">
        <v>179.22231803212284</v>
      </c>
      <c r="D54" s="83">
        <v>171.5764283282985</v>
      </c>
      <c r="E54" s="83"/>
      <c r="F54" s="83"/>
      <c r="G54" s="83"/>
      <c r="H54" s="66">
        <f t="shared" si="0"/>
        <v>0.21833235983631258</v>
      </c>
      <c r="I54" s="55">
        <f t="shared" si="1"/>
        <v>30.747510058943476</v>
      </c>
      <c r="J54" s="55">
        <f t="shared" si="2"/>
        <v>-7.6458897038243379</v>
      </c>
    </row>
    <row r="55" spans="1:10">
      <c r="A55" s="54" t="s">
        <v>53</v>
      </c>
      <c r="B55" s="83">
        <v>205.50791622485903</v>
      </c>
      <c r="C55" s="83">
        <v>239.10284359862274</v>
      </c>
      <c r="D55" s="83">
        <v>243.08069878280918</v>
      </c>
      <c r="E55" s="83"/>
      <c r="F55" s="83"/>
      <c r="G55" s="83"/>
      <c r="H55" s="66">
        <f t="shared" si="0"/>
        <v>0.18282888196306474</v>
      </c>
      <c r="I55" s="55">
        <f t="shared" si="1"/>
        <v>37.572782557950148</v>
      </c>
      <c r="J55" s="55">
        <f t="shared" si="2"/>
        <v>3.9778551841864385</v>
      </c>
    </row>
    <row r="56" spans="1:10">
      <c r="A56" s="54" t="s">
        <v>54</v>
      </c>
      <c r="B56" s="83">
        <v>224.23524234749831</v>
      </c>
      <c r="C56" s="83">
        <v>248.41386384492807</v>
      </c>
      <c r="D56" s="83">
        <v>249.46379986781142</v>
      </c>
      <c r="E56" s="83"/>
      <c r="F56" s="83"/>
      <c r="G56" s="83"/>
      <c r="H56" s="66">
        <f t="shared" si="0"/>
        <v>0.11250933286042655</v>
      </c>
      <c r="I56" s="55">
        <f t="shared" si="1"/>
        <v>25.228557520313103</v>
      </c>
      <c r="J56" s="55">
        <f t="shared" si="2"/>
        <v>1.0499360228833439</v>
      </c>
    </row>
    <row r="57" spans="1:10">
      <c r="A57" s="54" t="s">
        <v>55</v>
      </c>
      <c r="B57" s="83">
        <v>255.25656477543075</v>
      </c>
      <c r="C57" s="83">
        <v>305.6762228355089</v>
      </c>
      <c r="D57" s="83">
        <v>300.08955059120865</v>
      </c>
      <c r="E57" s="83"/>
      <c r="F57" s="83"/>
      <c r="G57" s="83"/>
      <c r="H57" s="66">
        <f t="shared" si="0"/>
        <v>0.17563891395005257</v>
      </c>
      <c r="I57" s="55">
        <f t="shared" si="1"/>
        <v>44.832985815777903</v>
      </c>
      <c r="J57" s="55">
        <f t="shared" si="2"/>
        <v>-5.5866722443002459</v>
      </c>
    </row>
    <row r="58" spans="1:10">
      <c r="A58" s="54" t="s">
        <v>56</v>
      </c>
      <c r="B58" s="83">
        <v>159.11152313758907</v>
      </c>
      <c r="C58" s="83">
        <v>211.58204911863874</v>
      </c>
      <c r="D58" s="83">
        <v>178.81930291310826</v>
      </c>
      <c r="E58" s="83"/>
      <c r="F58" s="83"/>
      <c r="G58" s="83"/>
      <c r="H58" s="66">
        <f t="shared" si="0"/>
        <v>0.12386142365362945</v>
      </c>
      <c r="I58" s="55">
        <f t="shared" si="1"/>
        <v>19.707779775519185</v>
      </c>
      <c r="J58" s="55">
        <f t="shared" si="2"/>
        <v>-32.762746205530476</v>
      </c>
    </row>
    <row r="59" spans="1:10">
      <c r="A59" s="54" t="s">
        <v>57</v>
      </c>
      <c r="B59" s="83">
        <v>296.4126597972504</v>
      </c>
      <c r="C59" s="83">
        <v>339.0517237840333</v>
      </c>
      <c r="D59" s="83">
        <v>344.84293535491793</v>
      </c>
      <c r="E59" s="83"/>
      <c r="F59" s="83"/>
      <c r="G59" s="83"/>
      <c r="H59" s="66">
        <f t="shared" si="0"/>
        <v>0.1633880131529955</v>
      </c>
      <c r="I59" s="55">
        <f t="shared" si="1"/>
        <v>48.430275557667528</v>
      </c>
      <c r="J59" s="55">
        <f t="shared" si="2"/>
        <v>5.7912115708846272</v>
      </c>
    </row>
    <row r="60" spans="1:10">
      <c r="A60" s="54" t="s">
        <v>267</v>
      </c>
      <c r="B60" s="83">
        <v>213.53463789650692</v>
      </c>
      <c r="C60" s="83">
        <v>266.7420603542983</v>
      </c>
      <c r="D60" s="83">
        <v>254.68651601575351</v>
      </c>
      <c r="E60" s="83"/>
      <c r="F60" s="83"/>
      <c r="G60" s="83"/>
      <c r="H60" s="66">
        <f t="shared" si="0"/>
        <v>0.19271757746015672</v>
      </c>
      <c r="I60" s="55">
        <f t="shared" si="1"/>
        <v>41.151878119246589</v>
      </c>
      <c r="J60" s="55">
        <f t="shared" si="2"/>
        <v>-12.055544338544792</v>
      </c>
    </row>
    <row r="61" spans="1:10">
      <c r="A61" s="54" t="s">
        <v>59</v>
      </c>
      <c r="B61" s="83">
        <v>169.19212436275492</v>
      </c>
      <c r="C61" s="83">
        <v>213.77947762263213</v>
      </c>
      <c r="D61" s="83">
        <v>207.95960635427875</v>
      </c>
      <c r="E61" s="83"/>
      <c r="F61" s="83"/>
      <c r="G61" s="83"/>
      <c r="H61" s="66">
        <f t="shared" si="0"/>
        <v>0.22913289928557629</v>
      </c>
      <c r="I61" s="55">
        <f t="shared" si="1"/>
        <v>38.767481991523823</v>
      </c>
      <c r="J61" s="55">
        <f t="shared" si="2"/>
        <v>-5.8198712683533813</v>
      </c>
    </row>
    <row r="62" spans="1:10">
      <c r="A62" s="54" t="s">
        <v>60</v>
      </c>
      <c r="B62" s="83">
        <v>114.42008775407776</v>
      </c>
      <c r="C62" s="83">
        <v>132.09168619155616</v>
      </c>
      <c r="D62" s="83">
        <v>131.76827165545697</v>
      </c>
      <c r="E62" s="83"/>
      <c r="F62" s="83"/>
      <c r="G62" s="83"/>
      <c r="H62" s="66">
        <f t="shared" si="0"/>
        <v>0.15161834116633033</v>
      </c>
      <c r="I62" s="55">
        <f t="shared" si="1"/>
        <v>17.348183901379215</v>
      </c>
      <c r="J62" s="55">
        <f t="shared" si="2"/>
        <v>-0.32341453609919313</v>
      </c>
    </row>
    <row r="63" spans="1:10">
      <c r="A63" s="54" t="s">
        <v>61</v>
      </c>
      <c r="B63" s="83">
        <v>110.9184319378115</v>
      </c>
      <c r="C63" s="83">
        <v>131.21840839869284</v>
      </c>
      <c r="D63" s="83">
        <v>129.86782347745768</v>
      </c>
      <c r="E63" s="83"/>
      <c r="F63" s="83"/>
      <c r="G63" s="83"/>
      <c r="H63" s="66">
        <f t="shared" si="0"/>
        <v>0.17084078100085748</v>
      </c>
      <c r="I63" s="55">
        <f t="shared" si="1"/>
        <v>18.949391539646172</v>
      </c>
      <c r="J63" s="55">
        <f t="shared" si="2"/>
        <v>-1.3505849212351677</v>
      </c>
    </row>
    <row r="64" spans="1:10">
      <c r="A64" s="54" t="s">
        <v>62</v>
      </c>
      <c r="B64" s="83">
        <v>221.25413465989345</v>
      </c>
      <c r="C64" s="83">
        <v>276.22966187313483</v>
      </c>
      <c r="D64" s="83">
        <v>266.19474536015088</v>
      </c>
      <c r="E64" s="83"/>
      <c r="F64" s="83"/>
      <c r="G64" s="83"/>
      <c r="H64" s="66">
        <f t="shared" si="0"/>
        <v>0.20311760848826194</v>
      </c>
      <c r="I64" s="55">
        <f t="shared" si="1"/>
        <v>44.940610700257423</v>
      </c>
      <c r="J64" s="55">
        <f t="shared" si="2"/>
        <v>-10.034916512983955</v>
      </c>
    </row>
    <row r="65" spans="1:10">
      <c r="A65" s="54" t="s">
        <v>63</v>
      </c>
      <c r="B65" s="83">
        <v>179.1185106364089</v>
      </c>
      <c r="C65" s="83">
        <v>209.40061015063057</v>
      </c>
      <c r="D65" s="83">
        <v>210.06811147841037</v>
      </c>
      <c r="E65" s="83"/>
      <c r="F65" s="83"/>
      <c r="G65" s="83"/>
      <c r="H65" s="66">
        <f t="shared" si="0"/>
        <v>0.17278839988138242</v>
      </c>
      <c r="I65" s="55">
        <f t="shared" si="1"/>
        <v>30.949600842001473</v>
      </c>
      <c r="J65" s="55">
        <f t="shared" si="2"/>
        <v>0.66750132777980298</v>
      </c>
    </row>
    <row r="66" spans="1:10">
      <c r="A66" s="54" t="s">
        <v>64</v>
      </c>
      <c r="B66" s="83">
        <v>337.28647201342807</v>
      </c>
      <c r="C66" s="83">
        <v>384.92327254260016</v>
      </c>
      <c r="D66" s="83">
        <v>401.19779654732088</v>
      </c>
      <c r="E66" s="83"/>
      <c r="F66" s="83"/>
      <c r="G66" s="83"/>
      <c r="H66" s="66">
        <f t="shared" si="0"/>
        <v>0.18948677114849827</v>
      </c>
      <c r="I66" s="55">
        <f t="shared" si="1"/>
        <v>63.91132453389281</v>
      </c>
      <c r="J66" s="55">
        <f t="shared" si="2"/>
        <v>16.274524004720718</v>
      </c>
    </row>
    <row r="67" spans="1:10">
      <c r="A67" s="54" t="s">
        <v>65</v>
      </c>
      <c r="B67" s="83">
        <v>142.26840101726552</v>
      </c>
      <c r="C67" s="83">
        <v>165.88312178709162</v>
      </c>
      <c r="D67" s="83">
        <v>163.40274092074165</v>
      </c>
      <c r="E67" s="83"/>
      <c r="F67" s="83"/>
      <c r="G67" s="83"/>
      <c r="H67" s="66">
        <f t="shared" si="0"/>
        <v>0.14855259321366307</v>
      </c>
      <c r="I67" s="55">
        <f t="shared" si="1"/>
        <v>21.134339903476132</v>
      </c>
      <c r="J67" s="55">
        <f t="shared" si="2"/>
        <v>-2.4803808663499751</v>
      </c>
    </row>
    <row r="68" spans="1:10">
      <c r="A68" s="54" t="s">
        <v>66</v>
      </c>
      <c r="B68" s="83">
        <v>132.44248031583086</v>
      </c>
      <c r="C68" s="83">
        <v>164.96493739948673</v>
      </c>
      <c r="D68" s="83">
        <v>164.60023840795785</v>
      </c>
      <c r="E68" s="83"/>
      <c r="F68" s="83"/>
      <c r="G68" s="83"/>
      <c r="H68" s="66">
        <f t="shared" ref="H68:H92" si="3">(D68-B68)/B68</f>
        <v>0.24280546555335963</v>
      </c>
      <c r="I68" s="55">
        <f t="shared" ref="I68:I92" si="4">D68-B68</f>
        <v>32.157758092126983</v>
      </c>
      <c r="J68" s="55">
        <f t="shared" ref="J68:J92" si="5">D68-C68</f>
        <v>-0.36469899152888274</v>
      </c>
    </row>
    <row r="69" spans="1:10">
      <c r="A69" s="54" t="s">
        <v>67</v>
      </c>
      <c r="B69" s="83">
        <v>128.26995507085314</v>
      </c>
      <c r="C69" s="83">
        <v>146.46573597607846</v>
      </c>
      <c r="D69" s="83">
        <v>145.94489749574481</v>
      </c>
      <c r="E69" s="83"/>
      <c r="F69" s="83"/>
      <c r="G69" s="83"/>
      <c r="H69" s="66">
        <f t="shared" si="3"/>
        <v>0.13779487499725457</v>
      </c>
      <c r="I69" s="55">
        <f t="shared" si="4"/>
        <v>17.674942424891668</v>
      </c>
      <c r="J69" s="55">
        <f t="shared" si="5"/>
        <v>-0.52083848033365143</v>
      </c>
    </row>
    <row r="70" spans="1:10">
      <c r="A70" s="54" t="s">
        <v>68</v>
      </c>
      <c r="B70" s="83">
        <v>147.67655061825079</v>
      </c>
      <c r="C70" s="83">
        <v>188.10137055262842</v>
      </c>
      <c r="D70" s="83">
        <v>172.40589398125331</v>
      </c>
      <c r="E70" s="83"/>
      <c r="F70" s="83"/>
      <c r="G70" s="83"/>
      <c r="H70" s="66">
        <f t="shared" si="3"/>
        <v>0.16745612800050275</v>
      </c>
      <c r="I70" s="55">
        <f t="shared" si="4"/>
        <v>24.729343363002528</v>
      </c>
      <c r="J70" s="55">
        <f t="shared" si="5"/>
        <v>-15.69547657137511</v>
      </c>
    </row>
    <row r="71" spans="1:10">
      <c r="A71" s="54" t="s">
        <v>69</v>
      </c>
      <c r="B71" s="83">
        <v>129.11016504113695</v>
      </c>
      <c r="C71" s="83">
        <v>148.8499704213215</v>
      </c>
      <c r="D71" s="83">
        <v>145.88126894155053</v>
      </c>
      <c r="E71" s="83"/>
      <c r="F71" s="83"/>
      <c r="G71" s="83"/>
      <c r="H71" s="66">
        <f t="shared" si="3"/>
        <v>0.12989762576068264</v>
      </c>
      <c r="I71" s="55">
        <f t="shared" si="4"/>
        <v>16.771103900413578</v>
      </c>
      <c r="J71" s="55">
        <f t="shared" si="5"/>
        <v>-2.9687014797709708</v>
      </c>
    </row>
    <row r="72" spans="1:10">
      <c r="A72" s="54" t="s">
        <v>70</v>
      </c>
      <c r="B72" s="83">
        <v>137.36733932290448</v>
      </c>
      <c r="C72" s="83">
        <v>164.442482989213</v>
      </c>
      <c r="D72" s="83">
        <v>163.14789658157073</v>
      </c>
      <c r="E72" s="83"/>
      <c r="F72" s="83"/>
      <c r="G72" s="83"/>
      <c r="H72" s="66">
        <f t="shared" si="3"/>
        <v>0.1876760326416807</v>
      </c>
      <c r="I72" s="55">
        <f t="shared" si="4"/>
        <v>25.780557258666249</v>
      </c>
      <c r="J72" s="55">
        <f t="shared" si="5"/>
        <v>-1.2945864076422708</v>
      </c>
    </row>
    <row r="73" spans="1:10">
      <c r="A73" s="54" t="s">
        <v>268</v>
      </c>
      <c r="B73" s="83">
        <v>132.02465560059866</v>
      </c>
      <c r="C73" s="83">
        <v>158.84953631165158</v>
      </c>
      <c r="D73" s="83">
        <v>142.66375806690453</v>
      </c>
      <c r="E73" s="83"/>
      <c r="F73" s="83"/>
      <c r="G73" s="83"/>
      <c r="H73" s="66">
        <f t="shared" si="3"/>
        <v>8.0584209198706888E-2</v>
      </c>
      <c r="I73" s="55">
        <f t="shared" si="4"/>
        <v>10.639102466305872</v>
      </c>
      <c r="J73" s="55">
        <f t="shared" si="5"/>
        <v>-16.185778244747041</v>
      </c>
    </row>
    <row r="74" spans="1:10">
      <c r="A74" s="54" t="s">
        <v>269</v>
      </c>
      <c r="B74" s="83">
        <v>122.56497201662005</v>
      </c>
      <c r="C74" s="83">
        <v>155.84047089380516</v>
      </c>
      <c r="D74" s="83">
        <v>140.45540692473963</v>
      </c>
      <c r="E74" s="83"/>
      <c r="F74" s="83"/>
      <c r="G74" s="83"/>
      <c r="H74" s="66">
        <f t="shared" si="3"/>
        <v>0.14596694809095709</v>
      </c>
      <c r="I74" s="55">
        <f t="shared" si="4"/>
        <v>17.890434908119587</v>
      </c>
      <c r="J74" s="55">
        <f t="shared" si="5"/>
        <v>-15.385063969065527</v>
      </c>
    </row>
    <row r="75" spans="1:10">
      <c r="A75" s="54" t="s">
        <v>73</v>
      </c>
      <c r="B75" s="83">
        <v>162.21007573721243</v>
      </c>
      <c r="C75" s="83">
        <v>195.11690615314075</v>
      </c>
      <c r="D75" s="83">
        <v>186.85328636443646</v>
      </c>
      <c r="E75" s="83"/>
      <c r="F75" s="83"/>
      <c r="G75" s="83"/>
      <c r="H75" s="66">
        <f t="shared" si="3"/>
        <v>0.15192157771473533</v>
      </c>
      <c r="I75" s="55">
        <f t="shared" si="4"/>
        <v>24.643210627224022</v>
      </c>
      <c r="J75" s="55">
        <f t="shared" si="5"/>
        <v>-8.2636197887042897</v>
      </c>
    </row>
    <row r="76" spans="1:10">
      <c r="A76" s="54" t="s">
        <v>74</v>
      </c>
      <c r="B76" s="83">
        <v>138.41182932321809</v>
      </c>
      <c r="C76" s="83">
        <v>157.7548285880321</v>
      </c>
      <c r="D76" s="83">
        <v>156.11195896392516</v>
      </c>
      <c r="E76" s="83"/>
      <c r="F76" s="83"/>
      <c r="G76" s="83"/>
      <c r="H76" s="66">
        <f t="shared" si="3"/>
        <v>0.12788017994743706</v>
      </c>
      <c r="I76" s="55">
        <f t="shared" si="4"/>
        <v>17.700129640707075</v>
      </c>
      <c r="J76" s="55">
        <f t="shared" si="5"/>
        <v>-1.642869624106936</v>
      </c>
    </row>
    <row r="77" spans="1:10">
      <c r="A77" s="54" t="s">
        <v>75</v>
      </c>
      <c r="B77" s="83">
        <v>138.84022294110119</v>
      </c>
      <c r="C77" s="83">
        <v>176.28941001210063</v>
      </c>
      <c r="D77" s="83">
        <v>178.58897547627112</v>
      </c>
      <c r="E77" s="83"/>
      <c r="F77" s="83"/>
      <c r="G77" s="83"/>
      <c r="H77" s="66">
        <f t="shared" si="3"/>
        <v>0.2862913332545724</v>
      </c>
      <c r="I77" s="55">
        <f t="shared" si="4"/>
        <v>39.748752535169928</v>
      </c>
      <c r="J77" s="55">
        <f t="shared" si="5"/>
        <v>2.2995654641704846</v>
      </c>
    </row>
    <row r="78" spans="1:10">
      <c r="A78" s="54" t="s">
        <v>76</v>
      </c>
      <c r="B78" s="83">
        <v>136.91421688572527</v>
      </c>
      <c r="C78" s="83">
        <v>157.80421903297147</v>
      </c>
      <c r="D78" s="83">
        <v>162.07210353256272</v>
      </c>
      <c r="E78" s="83"/>
      <c r="F78" s="83"/>
      <c r="G78" s="83"/>
      <c r="H78" s="66">
        <f t="shared" si="3"/>
        <v>0.18374926445977011</v>
      </c>
      <c r="I78" s="55">
        <f t="shared" si="4"/>
        <v>25.157886646837454</v>
      </c>
      <c r="J78" s="55">
        <f t="shared" si="5"/>
        <v>4.267884499591247</v>
      </c>
    </row>
    <row r="79" spans="1:10">
      <c r="A79" s="54" t="s">
        <v>77</v>
      </c>
      <c r="B79" s="83">
        <v>134.40073883578233</v>
      </c>
      <c r="C79" s="83">
        <v>181.81241282875226</v>
      </c>
      <c r="D79" s="83">
        <v>144.94389137087094</v>
      </c>
      <c r="E79" s="83"/>
      <c r="F79" s="83"/>
      <c r="G79" s="83"/>
      <c r="H79" s="66">
        <f t="shared" si="3"/>
        <v>7.8445644171426535E-2</v>
      </c>
      <c r="I79" s="55">
        <f t="shared" si="4"/>
        <v>10.543152535088609</v>
      </c>
      <c r="J79" s="55">
        <f t="shared" si="5"/>
        <v>-36.868521457881315</v>
      </c>
    </row>
    <row r="80" spans="1:10">
      <c r="A80" s="54" t="s">
        <v>78</v>
      </c>
      <c r="B80" s="83">
        <v>119.90247301420467</v>
      </c>
      <c r="C80" s="83">
        <v>182.36069307488216</v>
      </c>
      <c r="D80" s="83">
        <v>142.26713669715824</v>
      </c>
      <c r="E80" s="83"/>
      <c r="F80" s="83"/>
      <c r="G80" s="83"/>
      <c r="H80" s="66">
        <f t="shared" si="3"/>
        <v>0.18652378988299978</v>
      </c>
      <c r="I80" s="55">
        <f t="shared" si="4"/>
        <v>22.364663682953562</v>
      </c>
      <c r="J80" s="55">
        <f t="shared" si="5"/>
        <v>-40.093556377723928</v>
      </c>
    </row>
    <row r="81" spans="1:10">
      <c r="A81" s="54" t="s">
        <v>79</v>
      </c>
      <c r="B81" s="83">
        <v>157.31319416374299</v>
      </c>
      <c r="C81" s="83">
        <v>228.8680172493776</v>
      </c>
      <c r="D81" s="83">
        <v>218.80776782270632</v>
      </c>
      <c r="E81" s="83"/>
      <c r="F81" s="83"/>
      <c r="G81" s="83"/>
      <c r="H81" s="66">
        <f t="shared" si="3"/>
        <v>0.39090537819068955</v>
      </c>
      <c r="I81" s="55">
        <f t="shared" si="4"/>
        <v>61.494573658963333</v>
      </c>
      <c r="J81" s="55">
        <f t="shared" si="5"/>
        <v>-10.060249426671277</v>
      </c>
    </row>
    <row r="82" spans="1:10">
      <c r="A82" s="54" t="s">
        <v>80</v>
      </c>
      <c r="B82" s="83">
        <v>145.04512853608691</v>
      </c>
      <c r="C82" s="83">
        <v>189.7678419904058</v>
      </c>
      <c r="D82" s="83">
        <v>182.33988760770171</v>
      </c>
      <c r="E82" s="83"/>
      <c r="F82" s="83"/>
      <c r="G82" s="83"/>
      <c r="H82" s="66">
        <f t="shared" si="3"/>
        <v>0.25712520956769641</v>
      </c>
      <c r="I82" s="55">
        <f t="shared" si="4"/>
        <v>37.294759071614806</v>
      </c>
      <c r="J82" s="55">
        <f t="shared" si="5"/>
        <v>-7.4279543827040868</v>
      </c>
    </row>
    <row r="83" spans="1:10">
      <c r="A83" s="54" t="s">
        <v>81</v>
      </c>
      <c r="B83" s="83">
        <v>97.809835949843688</v>
      </c>
      <c r="C83" s="83">
        <v>131.90369414720473</v>
      </c>
      <c r="D83" s="83">
        <v>127.23111198387139</v>
      </c>
      <c r="E83" s="83"/>
      <c r="F83" s="83"/>
      <c r="G83" s="83"/>
      <c r="H83" s="66">
        <f t="shared" si="3"/>
        <v>0.30080079113019631</v>
      </c>
      <c r="I83" s="55">
        <f t="shared" si="4"/>
        <v>29.421276034027699</v>
      </c>
      <c r="J83" s="55">
        <f t="shared" si="5"/>
        <v>-4.6725821633333453</v>
      </c>
    </row>
    <row r="84" spans="1:10">
      <c r="A84" s="54" t="s">
        <v>82</v>
      </c>
      <c r="B84" s="83">
        <v>131.03866757661243</v>
      </c>
      <c r="C84" s="83">
        <v>165.82583876867119</v>
      </c>
      <c r="D84" s="83">
        <v>163.56564760766628</v>
      </c>
      <c r="E84" s="83"/>
      <c r="F84" s="83"/>
      <c r="G84" s="83"/>
      <c r="H84" s="66">
        <f t="shared" si="3"/>
        <v>0.24822428854472889</v>
      </c>
      <c r="I84" s="55">
        <f t="shared" si="4"/>
        <v>32.526980031053853</v>
      </c>
      <c r="J84" s="55">
        <f t="shared" si="5"/>
        <v>-2.2601911610049115</v>
      </c>
    </row>
    <row r="85" spans="1:10">
      <c r="A85" s="54" t="s">
        <v>83</v>
      </c>
      <c r="B85" s="83">
        <v>166.41485825192208</v>
      </c>
      <c r="C85" s="83">
        <v>212.34216041738583</v>
      </c>
      <c r="D85" s="83">
        <v>194.02981217097997</v>
      </c>
      <c r="E85" s="83"/>
      <c r="F85" s="83"/>
      <c r="G85" s="83"/>
      <c r="H85" s="66">
        <f t="shared" si="3"/>
        <v>0.16594043470117206</v>
      </c>
      <c r="I85" s="55">
        <f t="shared" si="4"/>
        <v>27.614953919057882</v>
      </c>
      <c r="J85" s="55">
        <f t="shared" si="5"/>
        <v>-18.312348246405861</v>
      </c>
    </row>
    <row r="86" spans="1:10">
      <c r="A86" s="54" t="s">
        <v>270</v>
      </c>
      <c r="B86" s="83">
        <v>120.13726327120372</v>
      </c>
      <c r="C86" s="83">
        <v>139.41204917549973</v>
      </c>
      <c r="D86" s="83">
        <v>139.23677805000571</v>
      </c>
      <c r="E86" s="83"/>
      <c r="F86" s="83"/>
      <c r="G86" s="83"/>
      <c r="H86" s="66">
        <f t="shared" si="3"/>
        <v>0.15898077131727076</v>
      </c>
      <c r="I86" s="55">
        <f t="shared" si="4"/>
        <v>19.099514778801989</v>
      </c>
      <c r="J86" s="55">
        <f t="shared" si="5"/>
        <v>-0.17527112549402091</v>
      </c>
    </row>
    <row r="87" spans="1:10">
      <c r="A87" s="54" t="s">
        <v>85</v>
      </c>
      <c r="B87" s="83">
        <v>98.666536318144026</v>
      </c>
      <c r="C87" s="83">
        <v>115.46234308020028</v>
      </c>
      <c r="D87" s="83">
        <v>113.23997350285796</v>
      </c>
      <c r="E87" s="83"/>
      <c r="F87" s="83"/>
      <c r="G87" s="83"/>
      <c r="H87" s="66">
        <f t="shared" si="3"/>
        <v>0.14770395038215195</v>
      </c>
      <c r="I87" s="55">
        <f t="shared" si="4"/>
        <v>14.573437184713939</v>
      </c>
      <c r="J87" s="55">
        <f t="shared" si="5"/>
        <v>-2.2223695773423202</v>
      </c>
    </row>
    <row r="88" spans="1:10">
      <c r="A88" s="54" t="s">
        <v>86</v>
      </c>
      <c r="B88" s="83">
        <v>91.306509000512378</v>
      </c>
      <c r="C88" s="83">
        <v>108.23098838238616</v>
      </c>
      <c r="D88" s="83">
        <v>108.30036680251945</v>
      </c>
      <c r="E88" s="83"/>
      <c r="F88" s="83"/>
      <c r="G88" s="83"/>
      <c r="H88" s="66">
        <f t="shared" si="3"/>
        <v>0.18611879906515436</v>
      </c>
      <c r="I88" s="55">
        <f t="shared" si="4"/>
        <v>16.993857802007071</v>
      </c>
      <c r="J88" s="55">
        <f t="shared" si="5"/>
        <v>6.9378420133290319E-2</v>
      </c>
    </row>
    <row r="89" spans="1:10">
      <c r="A89" s="54" t="s">
        <v>87</v>
      </c>
      <c r="B89" s="83">
        <v>97.679022251247844</v>
      </c>
      <c r="C89" s="83">
        <v>116.7148992058644</v>
      </c>
      <c r="D89" s="83">
        <v>117.64513768312533</v>
      </c>
      <c r="E89" s="83"/>
      <c r="F89" s="83"/>
      <c r="G89" s="83"/>
      <c r="H89" s="66">
        <f t="shared" si="3"/>
        <v>0.20440535717608924</v>
      </c>
      <c r="I89" s="55">
        <f t="shared" si="4"/>
        <v>19.966115431877483</v>
      </c>
      <c r="J89" s="55">
        <f t="shared" si="5"/>
        <v>0.93023847726092868</v>
      </c>
    </row>
    <row r="90" spans="1:10">
      <c r="A90" s="143" t="s">
        <v>271</v>
      </c>
      <c r="B90" s="83">
        <v>268.93497359475538</v>
      </c>
      <c r="C90" s="83">
        <v>343.20043222404189</v>
      </c>
      <c r="D90" s="83">
        <v>354.32413826381696</v>
      </c>
      <c r="E90" s="83"/>
      <c r="F90" s="83"/>
      <c r="G90" s="83"/>
      <c r="H90" s="66">
        <f t="shared" si="3"/>
        <v>0.31750859149219557</v>
      </c>
      <c r="I90" s="55">
        <f t="shared" si="4"/>
        <v>85.389164669061586</v>
      </c>
      <c r="J90" s="55">
        <f t="shared" si="5"/>
        <v>11.123706039775072</v>
      </c>
    </row>
    <row r="91" spans="1:10" s="132" customFormat="1">
      <c r="A91" s="75" t="s">
        <v>277</v>
      </c>
      <c r="B91" s="83">
        <v>86.350532165326229</v>
      </c>
      <c r="C91" s="83">
        <v>99.67340051033662</v>
      </c>
      <c r="D91" s="83">
        <v>99.632775291620476</v>
      </c>
      <c r="E91" s="83"/>
      <c r="F91" s="83"/>
      <c r="G91" s="83"/>
      <c r="H91" s="66">
        <f t="shared" si="3"/>
        <v>0.15381773329276235</v>
      </c>
      <c r="I91" s="55">
        <f t="shared" si="4"/>
        <v>13.282243126294247</v>
      </c>
      <c r="J91" s="55">
        <f t="shared" si="5"/>
        <v>-4.0625218716144218E-2</v>
      </c>
    </row>
    <row r="92" spans="1:10" s="91" customFormat="1">
      <c r="A92" s="54" t="s">
        <v>173</v>
      </c>
      <c r="B92" s="92">
        <v>137.49683984377128</v>
      </c>
      <c r="C92" s="135">
        <v>161.69029863999992</v>
      </c>
      <c r="D92" s="135">
        <v>158.32493570322208</v>
      </c>
      <c r="E92" s="135"/>
      <c r="F92" s="135"/>
      <c r="G92" s="135"/>
      <c r="H92" s="89">
        <f t="shared" si="3"/>
        <v>0.15148054226639979</v>
      </c>
      <c r="I92" s="55">
        <f t="shared" si="4"/>
        <v>20.828095859450798</v>
      </c>
      <c r="J92" s="90">
        <f t="shared" si="5"/>
        <v>-3.3653629367778422</v>
      </c>
    </row>
    <row r="93" spans="1:10">
      <c r="D93" s="119" t="s">
        <v>276</v>
      </c>
    </row>
    <row r="94" spans="1:10">
      <c r="F94" s="139"/>
      <c r="G94" s="139"/>
    </row>
    <row r="95" spans="1:10">
      <c r="B95" s="122"/>
      <c r="C95" s="118"/>
      <c r="D95" s="120"/>
      <c r="E95" s="122"/>
      <c r="F95" s="122"/>
      <c r="G95" s="122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J87"/>
  <sheetViews>
    <sheetView zoomScale="70" zoomScaleNormal="70" workbookViewId="0">
      <selection activeCell="O58" sqref="O58"/>
    </sheetView>
  </sheetViews>
  <sheetFormatPr defaultRowHeight="14.4"/>
  <cols>
    <col min="1" max="1" width="16.109375" customWidth="1"/>
    <col min="2" max="2" width="9.109375" style="124"/>
    <col min="3" max="3" width="9.109375" style="123"/>
    <col min="4" max="4" width="15.109375" style="124" customWidth="1"/>
    <col min="5" max="6" width="8.6640625" style="132"/>
    <col min="7" max="7" width="13.44140625" style="132" customWidth="1"/>
    <col min="8" max="8" width="30.5546875" customWidth="1"/>
    <col min="9" max="9" width="30" customWidth="1"/>
    <col min="10" max="10" width="33.44140625" customWidth="1"/>
  </cols>
  <sheetData>
    <row r="1" spans="1:10" s="132" customFormat="1" ht="15" thickBot="1">
      <c r="B1" s="156" t="s">
        <v>274</v>
      </c>
      <c r="C1" s="156"/>
      <c r="D1" s="157"/>
      <c r="E1" s="158" t="s">
        <v>273</v>
      </c>
      <c r="F1" s="156"/>
      <c r="G1" s="157"/>
    </row>
    <row r="2" spans="1:10" ht="49.5" customHeight="1">
      <c r="A2" s="69" t="s">
        <v>174</v>
      </c>
      <c r="B2" s="69">
        <v>43678</v>
      </c>
      <c r="C2" s="69">
        <v>44013</v>
      </c>
      <c r="D2" s="69">
        <v>44044</v>
      </c>
      <c r="E2" s="69">
        <v>43678</v>
      </c>
      <c r="F2" s="69">
        <v>44013</v>
      </c>
      <c r="G2" s="69">
        <v>44044</v>
      </c>
      <c r="H2" s="68" t="s">
        <v>322</v>
      </c>
      <c r="I2" s="68" t="s">
        <v>323</v>
      </c>
      <c r="J2" s="68" t="s">
        <v>324</v>
      </c>
    </row>
    <row r="3" spans="1:10">
      <c r="A3" s="56" t="s">
        <v>175</v>
      </c>
      <c r="B3" s="80">
        <v>126.6421335529888</v>
      </c>
      <c r="C3" s="80">
        <v>148.20912740868101</v>
      </c>
      <c r="D3" s="80">
        <v>145.5373932120381</v>
      </c>
      <c r="E3" s="80"/>
      <c r="F3" s="80"/>
      <c r="G3" s="80"/>
      <c r="H3" s="66">
        <f>(D3-B3)/B3</f>
        <v>0.14920200038436077</v>
      </c>
      <c r="I3" s="57">
        <f>(D3-B3)</f>
        <v>18.895259659049302</v>
      </c>
      <c r="J3" s="57">
        <f>(D3-C3)</f>
        <v>-2.671734196642916</v>
      </c>
    </row>
    <row r="4" spans="1:10">
      <c r="A4" s="47" t="s">
        <v>176</v>
      </c>
      <c r="B4" s="81">
        <v>114.04293938686411</v>
      </c>
      <c r="C4" s="81">
        <v>135.77458876985978</v>
      </c>
      <c r="D4" s="81">
        <v>133.60823963511999</v>
      </c>
      <c r="E4" s="81"/>
      <c r="F4" s="81"/>
      <c r="G4" s="81"/>
      <c r="H4" s="66">
        <f t="shared" ref="H4:H67" si="0">(D4-B4)/B4</f>
        <v>0.17156082045452334</v>
      </c>
      <c r="I4" s="57">
        <f t="shared" ref="I4:I67" si="1">(D4-B4)</f>
        <v>19.56530024825588</v>
      </c>
      <c r="J4" s="57">
        <f t="shared" ref="J4:J67" si="2">(D4-C4)</f>
        <v>-2.1663491347397894</v>
      </c>
    </row>
    <row r="5" spans="1:10">
      <c r="A5" s="47" t="s">
        <v>177</v>
      </c>
      <c r="B5" s="81">
        <v>114.92031364771591</v>
      </c>
      <c r="C5" s="81">
        <v>131.46858685356284</v>
      </c>
      <c r="D5" s="81">
        <v>129.30253250736979</v>
      </c>
      <c r="E5" s="81"/>
      <c r="F5" s="81"/>
      <c r="G5" s="81"/>
      <c r="H5" s="66">
        <f t="shared" si="0"/>
        <v>0.1251494918795823</v>
      </c>
      <c r="I5" s="57">
        <f t="shared" si="1"/>
        <v>14.382218859653875</v>
      </c>
      <c r="J5" s="57">
        <f t="shared" si="2"/>
        <v>-2.1660543461930502</v>
      </c>
    </row>
    <row r="6" spans="1:10">
      <c r="A6" s="47" t="s">
        <v>178</v>
      </c>
      <c r="B6" s="81">
        <v>119.81290446494079</v>
      </c>
      <c r="C6" s="81">
        <v>143.68905087629273</v>
      </c>
      <c r="D6" s="81">
        <v>138.1679916463402</v>
      </c>
      <c r="E6" s="81"/>
      <c r="F6" s="81"/>
      <c r="G6" s="81"/>
      <c r="H6" s="66">
        <f t="shared" si="0"/>
        <v>0.15319791522765738</v>
      </c>
      <c r="I6" s="57">
        <f t="shared" si="1"/>
        <v>18.355087181399412</v>
      </c>
      <c r="J6" s="57">
        <f t="shared" si="2"/>
        <v>-5.5210592299525274</v>
      </c>
    </row>
    <row r="7" spans="1:10">
      <c r="A7" s="47" t="s">
        <v>180</v>
      </c>
      <c r="B7" s="81">
        <v>117.29203234188451</v>
      </c>
      <c r="C7" s="81">
        <v>137.21384546614246</v>
      </c>
      <c r="D7" s="81">
        <v>136.65362672879724</v>
      </c>
      <c r="E7" s="81"/>
      <c r="F7" s="81"/>
      <c r="G7" s="81"/>
      <c r="H7" s="66">
        <f t="shared" si="0"/>
        <v>0.16507169327987492</v>
      </c>
      <c r="I7" s="57">
        <f t="shared" si="1"/>
        <v>19.361594386912728</v>
      </c>
      <c r="J7" s="57">
        <f t="shared" si="2"/>
        <v>-0.56021873734522387</v>
      </c>
    </row>
    <row r="8" spans="1:10">
      <c r="A8" s="47" t="s">
        <v>181</v>
      </c>
      <c r="B8" s="81">
        <v>151.80831944182847</v>
      </c>
      <c r="C8" s="81">
        <v>185.9215291253297</v>
      </c>
      <c r="D8" s="81">
        <v>179.31323885630258</v>
      </c>
      <c r="E8" s="81"/>
      <c r="F8" s="81"/>
      <c r="G8" s="81"/>
      <c r="H8" s="66">
        <f t="shared" si="0"/>
        <v>0.18118189777480365</v>
      </c>
      <c r="I8" s="57">
        <f t="shared" si="1"/>
        <v>27.504919414474102</v>
      </c>
      <c r="J8" s="57">
        <f t="shared" si="2"/>
        <v>-6.6082902690271226</v>
      </c>
    </row>
    <row r="9" spans="1:10">
      <c r="A9" s="47" t="s">
        <v>182</v>
      </c>
      <c r="B9" s="81">
        <v>125.97100490444502</v>
      </c>
      <c r="C9" s="81">
        <v>141.04277738027082</v>
      </c>
      <c r="D9" s="81">
        <v>140.75618497890673</v>
      </c>
      <c r="E9" s="81"/>
      <c r="F9" s="81"/>
      <c r="G9" s="81"/>
      <c r="H9" s="66">
        <f t="shared" si="0"/>
        <v>0.11736970809812119</v>
      </c>
      <c r="I9" s="57">
        <f t="shared" si="1"/>
        <v>14.785180074461707</v>
      </c>
      <c r="J9" s="57">
        <f t="shared" si="2"/>
        <v>-0.28659240136408926</v>
      </c>
    </row>
    <row r="10" spans="1:10">
      <c r="A10" s="47" t="s">
        <v>184</v>
      </c>
      <c r="B10" s="81">
        <v>134.79789779113503</v>
      </c>
      <c r="C10" s="81">
        <v>158.62257625998788</v>
      </c>
      <c r="D10" s="81">
        <v>161.55606342894586</v>
      </c>
      <c r="E10" s="81"/>
      <c r="F10" s="81"/>
      <c r="G10" s="81"/>
      <c r="H10" s="66">
        <f t="shared" si="0"/>
        <v>0.19850580814896493</v>
      </c>
      <c r="I10" s="57">
        <f t="shared" si="1"/>
        <v>26.758165637810833</v>
      </c>
      <c r="J10" s="57">
        <f t="shared" si="2"/>
        <v>2.9334871689579813</v>
      </c>
    </row>
    <row r="11" spans="1:10">
      <c r="A11" s="47" t="s">
        <v>185</v>
      </c>
      <c r="B11" s="81">
        <v>117.37099835475574</v>
      </c>
      <c r="C11" s="81">
        <v>136.98153731497823</v>
      </c>
      <c r="D11" s="81">
        <v>133.99133051521494</v>
      </c>
      <c r="E11" s="81"/>
      <c r="F11" s="81"/>
      <c r="G11" s="81"/>
      <c r="H11" s="66">
        <f t="shared" si="0"/>
        <v>0.14160510171536564</v>
      </c>
      <c r="I11" s="57">
        <f t="shared" si="1"/>
        <v>16.620332160459199</v>
      </c>
      <c r="J11" s="57">
        <f t="shared" si="2"/>
        <v>-2.9902067997632855</v>
      </c>
    </row>
    <row r="12" spans="1:10">
      <c r="A12" s="47" t="s">
        <v>186</v>
      </c>
      <c r="B12" s="81">
        <v>124.38116836504202</v>
      </c>
      <c r="C12" s="81">
        <v>144.07109012640572</v>
      </c>
      <c r="D12" s="81">
        <v>140.98251057581564</v>
      </c>
      <c r="E12" s="81"/>
      <c r="F12" s="81"/>
      <c r="G12" s="81"/>
      <c r="H12" s="66">
        <f>(D12-B12)/B12</f>
        <v>0.13347150882238792</v>
      </c>
      <c r="I12" s="57">
        <f t="shared" si="1"/>
        <v>16.601342210773623</v>
      </c>
      <c r="J12" s="57">
        <f t="shared" si="2"/>
        <v>-3.088579550590083</v>
      </c>
    </row>
    <row r="13" spans="1:10">
      <c r="A13" s="47" t="s">
        <v>190</v>
      </c>
      <c r="B13" s="81">
        <v>137.01549408381138</v>
      </c>
      <c r="C13" s="81">
        <v>159.13799903763564</v>
      </c>
      <c r="D13" s="81">
        <v>156.37867751725102</v>
      </c>
      <c r="E13" s="81"/>
      <c r="F13" s="81"/>
      <c r="G13" s="81"/>
      <c r="H13" s="66">
        <f t="shared" si="0"/>
        <v>0.14132112257023521</v>
      </c>
      <c r="I13" s="57">
        <f t="shared" si="1"/>
        <v>19.363183433439644</v>
      </c>
      <c r="J13" s="57">
        <f t="shared" si="2"/>
        <v>-2.7593215203846171</v>
      </c>
    </row>
    <row r="14" spans="1:10">
      <c r="A14" s="47" t="s">
        <v>191</v>
      </c>
      <c r="B14" s="81">
        <v>115.24364165499331</v>
      </c>
      <c r="C14" s="81">
        <v>131.01445976000753</v>
      </c>
      <c r="D14" s="81">
        <v>130.03612390648524</v>
      </c>
      <c r="E14" s="81"/>
      <c r="F14" s="81"/>
      <c r="G14" s="81"/>
      <c r="H14" s="66">
        <f t="shared" si="0"/>
        <v>0.12835833751051029</v>
      </c>
      <c r="I14" s="57">
        <f t="shared" si="1"/>
        <v>14.792482251491933</v>
      </c>
      <c r="J14" s="57">
        <f t="shared" si="2"/>
        <v>-0.9783358535222817</v>
      </c>
    </row>
    <row r="15" spans="1:10">
      <c r="A15" s="47" t="s">
        <v>192</v>
      </c>
      <c r="B15" s="81">
        <v>118.73535222780018</v>
      </c>
      <c r="C15" s="81">
        <v>134.06530376641072</v>
      </c>
      <c r="D15" s="81">
        <v>133.65377700145493</v>
      </c>
      <c r="E15" s="81"/>
      <c r="F15" s="81"/>
      <c r="G15" s="81"/>
      <c r="H15" s="66">
        <f t="shared" si="0"/>
        <v>0.12564433838569786</v>
      </c>
      <c r="I15" s="57">
        <f t="shared" si="1"/>
        <v>14.918424773654749</v>
      </c>
      <c r="J15" s="57">
        <f t="shared" si="2"/>
        <v>-0.41152676495579499</v>
      </c>
    </row>
    <row r="16" spans="1:10">
      <c r="A16" s="47" t="s">
        <v>193</v>
      </c>
      <c r="B16" s="81">
        <v>123.22780142710427</v>
      </c>
      <c r="C16" s="81">
        <v>145.98715715329402</v>
      </c>
      <c r="D16" s="81">
        <v>144.43648569958734</v>
      </c>
      <c r="E16" s="81"/>
      <c r="F16" s="81"/>
      <c r="G16" s="81"/>
      <c r="H16" s="66">
        <f t="shared" si="0"/>
        <v>0.1721095728956028</v>
      </c>
      <c r="I16" s="57">
        <f t="shared" si="1"/>
        <v>21.208684272483069</v>
      </c>
      <c r="J16" s="57">
        <f t="shared" si="2"/>
        <v>-1.5506714537066841</v>
      </c>
    </row>
    <row r="17" spans="1:10">
      <c r="A17" s="47" t="s">
        <v>194</v>
      </c>
      <c r="B17" s="81">
        <v>117.60633293227158</v>
      </c>
      <c r="C17" s="81">
        <v>137.67078686784799</v>
      </c>
      <c r="D17" s="81">
        <v>132.92460716142281</v>
      </c>
      <c r="E17" s="81"/>
      <c r="F17" s="81"/>
      <c r="G17" s="81"/>
      <c r="H17" s="66">
        <f t="shared" si="0"/>
        <v>0.13025041974544757</v>
      </c>
      <c r="I17" s="57">
        <f t="shared" si="1"/>
        <v>15.318274229151228</v>
      </c>
      <c r="J17" s="57">
        <f t="shared" si="2"/>
        <v>-4.7461797064251812</v>
      </c>
    </row>
    <row r="18" spans="1:10">
      <c r="A18" s="47" t="s">
        <v>195</v>
      </c>
      <c r="B18" s="81">
        <v>139.27443905572929</v>
      </c>
      <c r="C18" s="81">
        <v>164.0813630694808</v>
      </c>
      <c r="D18" s="81">
        <v>158.50814599785684</v>
      </c>
      <c r="E18" s="81"/>
      <c r="F18" s="81"/>
      <c r="G18" s="81"/>
      <c r="H18" s="66">
        <f t="shared" si="0"/>
        <v>0.13809933159688675</v>
      </c>
      <c r="I18" s="57">
        <f t="shared" si="1"/>
        <v>19.233706942127554</v>
      </c>
      <c r="J18" s="57">
        <f t="shared" si="2"/>
        <v>-5.573217071623958</v>
      </c>
    </row>
    <row r="19" spans="1:10">
      <c r="A19" s="47" t="s">
        <v>196</v>
      </c>
      <c r="B19" s="81">
        <v>135.30813443304467</v>
      </c>
      <c r="C19" s="81">
        <v>162.2967282437603</v>
      </c>
      <c r="D19" s="81">
        <v>157.97089156933868</v>
      </c>
      <c r="E19" s="81"/>
      <c r="F19" s="81"/>
      <c r="G19" s="81"/>
      <c r="H19" s="66">
        <f t="shared" si="0"/>
        <v>0.16748998300252488</v>
      </c>
      <c r="I19" s="57">
        <f t="shared" si="1"/>
        <v>22.662757136294005</v>
      </c>
      <c r="J19" s="57">
        <f t="shared" si="2"/>
        <v>-4.3258366744216232</v>
      </c>
    </row>
    <row r="20" spans="1:10">
      <c r="A20" s="47" t="s">
        <v>197</v>
      </c>
      <c r="B20" s="81">
        <v>128.69292324366671</v>
      </c>
      <c r="C20" s="81">
        <v>158.97899705001524</v>
      </c>
      <c r="D20" s="81">
        <v>146.81621542194546</v>
      </c>
      <c r="E20" s="81"/>
      <c r="F20" s="81"/>
      <c r="G20" s="81"/>
      <c r="H20" s="66">
        <f t="shared" si="0"/>
        <v>0.14082586455794596</v>
      </c>
      <c r="I20" s="57">
        <f t="shared" si="1"/>
        <v>18.123292178278746</v>
      </c>
      <c r="J20" s="57">
        <f t="shared" si="2"/>
        <v>-12.16278162806978</v>
      </c>
    </row>
    <row r="21" spans="1:10">
      <c r="A21" s="47" t="s">
        <v>198</v>
      </c>
      <c r="B21" s="81">
        <v>114.04617421804785</v>
      </c>
      <c r="C21" s="81">
        <v>132.32951537463683</v>
      </c>
      <c r="D21" s="81">
        <v>131.55071713907464</v>
      </c>
      <c r="E21" s="81"/>
      <c r="F21" s="81"/>
      <c r="G21" s="81"/>
      <c r="H21" s="66">
        <f t="shared" si="0"/>
        <v>0.15348645442116621</v>
      </c>
      <c r="I21" s="57">
        <f t="shared" si="1"/>
        <v>17.504542921026783</v>
      </c>
      <c r="J21" s="57">
        <f t="shared" si="2"/>
        <v>-0.77879823556219208</v>
      </c>
    </row>
    <row r="22" spans="1:10">
      <c r="A22" s="47" t="s">
        <v>199</v>
      </c>
      <c r="B22" s="81">
        <v>114.26903054436215</v>
      </c>
      <c r="C22" s="81">
        <v>134.37584608563623</v>
      </c>
      <c r="D22" s="81">
        <v>131.23093270182687</v>
      </c>
      <c r="E22" s="81"/>
      <c r="F22" s="81"/>
      <c r="G22" s="81"/>
      <c r="H22" s="66">
        <f t="shared" si="0"/>
        <v>0.14843831330904375</v>
      </c>
      <c r="I22" s="57">
        <f t="shared" si="1"/>
        <v>16.961902157464721</v>
      </c>
      <c r="J22" s="57">
        <f t="shared" si="2"/>
        <v>-3.144913383809353</v>
      </c>
    </row>
    <row r="23" spans="1:10">
      <c r="A23" s="47" t="s">
        <v>112</v>
      </c>
      <c r="B23" s="81">
        <v>116.66977608107807</v>
      </c>
      <c r="C23" s="81">
        <v>137.46553447929634</v>
      </c>
      <c r="D23" s="81">
        <v>134.70823909651784</v>
      </c>
      <c r="E23" s="81"/>
      <c r="F23" s="81"/>
      <c r="G23" s="81"/>
      <c r="H23" s="66">
        <f t="shared" si="0"/>
        <v>0.15461127655635673</v>
      </c>
      <c r="I23" s="57">
        <f t="shared" si="1"/>
        <v>18.038463015439774</v>
      </c>
      <c r="J23" s="57">
        <f t="shared" si="2"/>
        <v>-2.7572953827784943</v>
      </c>
    </row>
    <row r="24" spans="1:10">
      <c r="A24" s="47" t="s">
        <v>201</v>
      </c>
      <c r="B24" s="81">
        <v>114.36217308223564</v>
      </c>
      <c r="C24" s="81">
        <v>136.20364692919318</v>
      </c>
      <c r="D24" s="81">
        <v>133.12342087601917</v>
      </c>
      <c r="E24" s="81"/>
      <c r="F24" s="81"/>
      <c r="G24" s="81"/>
      <c r="H24" s="66">
        <f t="shared" si="0"/>
        <v>0.16405116559207625</v>
      </c>
      <c r="I24" s="57">
        <f t="shared" si="1"/>
        <v>18.761247793783525</v>
      </c>
      <c r="J24" s="57">
        <f t="shared" si="2"/>
        <v>-3.080226053174016</v>
      </c>
    </row>
    <row r="25" spans="1:10">
      <c r="A25" s="47" t="s">
        <v>202</v>
      </c>
      <c r="B25" s="81">
        <v>119.54120247216022</v>
      </c>
      <c r="C25" s="81">
        <v>136.66827908992988</v>
      </c>
      <c r="D25" s="81">
        <v>133.30019080721041</v>
      </c>
      <c r="E25" s="81"/>
      <c r="F25" s="81"/>
      <c r="G25" s="81"/>
      <c r="H25" s="66">
        <f t="shared" si="0"/>
        <v>0.11509829289407141</v>
      </c>
      <c r="I25" s="57">
        <f t="shared" si="1"/>
        <v>13.758988335050191</v>
      </c>
      <c r="J25" s="57">
        <f t="shared" si="2"/>
        <v>-3.3680882827194694</v>
      </c>
    </row>
    <row r="26" spans="1:10">
      <c r="A26" s="47" t="s">
        <v>203</v>
      </c>
      <c r="B26" s="81">
        <v>135.53005803027224</v>
      </c>
      <c r="C26" s="81">
        <v>160.71693088670608</v>
      </c>
      <c r="D26" s="81">
        <v>155.26950345573238</v>
      </c>
      <c r="E26" s="81"/>
      <c r="F26" s="81"/>
      <c r="G26" s="81"/>
      <c r="H26" s="66">
        <f t="shared" si="0"/>
        <v>0.14564625524657485</v>
      </c>
      <c r="I26" s="57">
        <f t="shared" si="1"/>
        <v>19.739445425460133</v>
      </c>
      <c r="J26" s="57">
        <f t="shared" si="2"/>
        <v>-5.4474274309737041</v>
      </c>
    </row>
    <row r="27" spans="1:10">
      <c r="A27" s="47" t="s">
        <v>204</v>
      </c>
      <c r="B27" s="81">
        <v>124.86944056335706</v>
      </c>
      <c r="C27" s="81">
        <v>146.4381132302972</v>
      </c>
      <c r="D27" s="81">
        <v>143.3643031292558</v>
      </c>
      <c r="E27" s="81"/>
      <c r="F27" s="81"/>
      <c r="G27" s="81"/>
      <c r="H27" s="66">
        <f t="shared" si="0"/>
        <v>0.14811360155421455</v>
      </c>
      <c r="I27" s="57">
        <f t="shared" si="1"/>
        <v>18.494862565898742</v>
      </c>
      <c r="J27" s="57">
        <f t="shared" si="2"/>
        <v>-3.0738101010414027</v>
      </c>
    </row>
    <row r="28" spans="1:10">
      <c r="A28" s="47" t="s">
        <v>205</v>
      </c>
      <c r="B28" s="81">
        <v>146.42644739806721</v>
      </c>
      <c r="C28" s="81">
        <v>178.8934044286969</v>
      </c>
      <c r="D28" s="81">
        <v>166.40533842760095</v>
      </c>
      <c r="E28" s="81"/>
      <c r="F28" s="81"/>
      <c r="G28" s="81"/>
      <c r="H28" s="66">
        <f t="shared" si="0"/>
        <v>0.1364431862177205</v>
      </c>
      <c r="I28" s="57">
        <f t="shared" si="1"/>
        <v>19.978891029533742</v>
      </c>
      <c r="J28" s="57">
        <f t="shared" si="2"/>
        <v>-12.488066001095945</v>
      </c>
    </row>
    <row r="29" spans="1:10">
      <c r="A29" s="47" t="s">
        <v>206</v>
      </c>
      <c r="B29" s="81">
        <v>118.08880733063148</v>
      </c>
      <c r="C29" s="81">
        <v>141.40604993106092</v>
      </c>
      <c r="D29" s="81">
        <v>138.38848907935756</v>
      </c>
      <c r="E29" s="81"/>
      <c r="F29" s="81"/>
      <c r="G29" s="81"/>
      <c r="H29" s="66">
        <f t="shared" si="0"/>
        <v>0.17190182717223926</v>
      </c>
      <c r="I29" s="57">
        <f t="shared" si="1"/>
        <v>20.299681748726073</v>
      </c>
      <c r="J29" s="57">
        <f t="shared" si="2"/>
        <v>-3.0175608517033652</v>
      </c>
    </row>
    <row r="30" spans="1:10">
      <c r="A30" s="47" t="s">
        <v>207</v>
      </c>
      <c r="B30" s="81">
        <v>109.77108046894328</v>
      </c>
      <c r="C30" s="81">
        <v>131.82655509224401</v>
      </c>
      <c r="D30" s="81">
        <v>126.964827354866</v>
      </c>
      <c r="E30" s="81"/>
      <c r="F30" s="81"/>
      <c r="G30" s="81"/>
      <c r="H30" s="66">
        <f t="shared" si="0"/>
        <v>0.1566327562092934</v>
      </c>
      <c r="I30" s="57">
        <f t="shared" si="1"/>
        <v>17.193746885922721</v>
      </c>
      <c r="J30" s="57">
        <f t="shared" si="2"/>
        <v>-4.8617277373780041</v>
      </c>
    </row>
    <row r="31" spans="1:10">
      <c r="A31" s="47" t="s">
        <v>208</v>
      </c>
      <c r="B31" s="81">
        <v>124.51134422897877</v>
      </c>
      <c r="C31" s="81">
        <v>144.54532609365</v>
      </c>
      <c r="D31" s="81">
        <v>142.30196103313267</v>
      </c>
      <c r="E31" s="81"/>
      <c r="F31" s="81"/>
      <c r="G31" s="81"/>
      <c r="H31" s="66">
        <f t="shared" si="0"/>
        <v>0.14288350121284218</v>
      </c>
      <c r="I31" s="57">
        <f t="shared" si="1"/>
        <v>17.790616804153899</v>
      </c>
      <c r="J31" s="57">
        <f t="shared" si="2"/>
        <v>-2.2433650605173341</v>
      </c>
    </row>
    <row r="32" spans="1:10">
      <c r="A32" s="47" t="s">
        <v>209</v>
      </c>
      <c r="B32" s="81">
        <v>108.92873333616852</v>
      </c>
      <c r="C32" s="81">
        <v>128.2822522594771</v>
      </c>
      <c r="D32" s="81">
        <v>131.50155384985888</v>
      </c>
      <c r="E32" s="81"/>
      <c r="F32" s="81"/>
      <c r="G32" s="81"/>
      <c r="H32" s="66">
        <f t="shared" si="0"/>
        <v>0.20722558522761522</v>
      </c>
      <c r="I32" s="57">
        <f t="shared" si="1"/>
        <v>22.57282051369036</v>
      </c>
      <c r="J32" s="57">
        <f t="shared" si="2"/>
        <v>3.2193015903817752</v>
      </c>
    </row>
    <row r="33" spans="1:10">
      <c r="A33" s="47" t="s">
        <v>210</v>
      </c>
      <c r="B33" s="81">
        <v>125.41799274507061</v>
      </c>
      <c r="C33" s="81">
        <v>146.9556913647825</v>
      </c>
      <c r="D33" s="81">
        <v>143.43360712126159</v>
      </c>
      <c r="E33" s="81"/>
      <c r="F33" s="81"/>
      <c r="G33" s="81"/>
      <c r="H33" s="66">
        <f t="shared" si="0"/>
        <v>0.14364457588481908</v>
      </c>
      <c r="I33" s="57">
        <f t="shared" si="1"/>
        <v>18.015614376190982</v>
      </c>
      <c r="J33" s="57">
        <f t="shared" si="2"/>
        <v>-3.5220842435209079</v>
      </c>
    </row>
    <row r="34" spans="1:10">
      <c r="A34" s="47" t="s">
        <v>212</v>
      </c>
      <c r="B34" s="81">
        <v>119.64497026426814</v>
      </c>
      <c r="C34" s="81">
        <v>140.65507855836543</v>
      </c>
      <c r="D34" s="81">
        <v>136.90867649460719</v>
      </c>
      <c r="E34" s="81"/>
      <c r="F34" s="81"/>
      <c r="G34" s="81"/>
      <c r="H34" s="66">
        <f t="shared" si="0"/>
        <v>0.14429111555803398</v>
      </c>
      <c r="I34" s="57">
        <f t="shared" si="1"/>
        <v>17.263706230339054</v>
      </c>
      <c r="J34" s="57">
        <f t="shared" si="2"/>
        <v>-3.7464020637582394</v>
      </c>
    </row>
    <row r="35" spans="1:10">
      <c r="A35" s="47" t="s">
        <v>230</v>
      </c>
      <c r="B35" s="81">
        <v>120.51125813492493</v>
      </c>
      <c r="C35" s="81">
        <v>146.0465132184444</v>
      </c>
      <c r="D35" s="81">
        <v>143.53912534579078</v>
      </c>
      <c r="E35" s="81"/>
      <c r="F35" s="81"/>
      <c r="G35" s="81"/>
      <c r="H35" s="66">
        <f t="shared" si="0"/>
        <v>0.19108477968990872</v>
      </c>
      <c r="I35" s="57">
        <f t="shared" si="1"/>
        <v>23.02786721086585</v>
      </c>
      <c r="J35" s="57">
        <f t="shared" si="2"/>
        <v>-2.5073878726536236</v>
      </c>
    </row>
    <row r="36" spans="1:10">
      <c r="A36" s="47" t="s">
        <v>213</v>
      </c>
      <c r="B36" s="81">
        <v>153.25686428170951</v>
      </c>
      <c r="C36" s="81">
        <v>179.39113285691991</v>
      </c>
      <c r="D36" s="81">
        <v>177.34954443824233</v>
      </c>
      <c r="E36" s="81"/>
      <c r="F36" s="81"/>
      <c r="G36" s="81"/>
      <c r="H36" s="66">
        <f t="shared" si="0"/>
        <v>0.15720457461694373</v>
      </c>
      <c r="I36" s="57">
        <f t="shared" si="1"/>
        <v>24.092680156532822</v>
      </c>
      <c r="J36" s="57">
        <f t="shared" si="2"/>
        <v>-2.041588418677577</v>
      </c>
    </row>
    <row r="37" spans="1:10">
      <c r="A37" s="47" t="s">
        <v>214</v>
      </c>
      <c r="B37" s="81">
        <v>139.66801019940871</v>
      </c>
      <c r="C37" s="81">
        <v>166.23178003246457</v>
      </c>
      <c r="D37" s="81">
        <v>162.07093108485441</v>
      </c>
      <c r="E37" s="81"/>
      <c r="F37" s="81"/>
      <c r="G37" s="81"/>
      <c r="H37" s="66">
        <f t="shared" si="0"/>
        <v>0.16040123184586286</v>
      </c>
      <c r="I37" s="57">
        <f t="shared" si="1"/>
        <v>22.402920885445695</v>
      </c>
      <c r="J37" s="57">
        <f t="shared" si="2"/>
        <v>-4.1608489476101624</v>
      </c>
    </row>
    <row r="38" spans="1:10">
      <c r="A38" s="47" t="s">
        <v>218</v>
      </c>
      <c r="B38" s="81">
        <v>126.28111277333588</v>
      </c>
      <c r="C38" s="81">
        <v>143.11509007988033</v>
      </c>
      <c r="D38" s="81">
        <v>142.46547301096979</v>
      </c>
      <c r="E38" s="81"/>
      <c r="F38" s="81"/>
      <c r="G38" s="81"/>
      <c r="H38" s="66">
        <f t="shared" si="0"/>
        <v>0.12816136857048049</v>
      </c>
      <c r="I38" s="57">
        <f t="shared" si="1"/>
        <v>16.184360237633911</v>
      </c>
      <c r="J38" s="57">
        <f t="shared" si="2"/>
        <v>-0.64961706891054405</v>
      </c>
    </row>
    <row r="39" spans="1:10">
      <c r="A39" s="47" t="s">
        <v>219</v>
      </c>
      <c r="B39" s="81">
        <v>122.0985877887188</v>
      </c>
      <c r="C39" s="81">
        <v>142.42073293420083</v>
      </c>
      <c r="D39" s="81">
        <v>141.28446611554361</v>
      </c>
      <c r="E39" s="81"/>
      <c r="F39" s="81"/>
      <c r="G39" s="81"/>
      <c r="H39" s="66">
        <f t="shared" si="0"/>
        <v>0.15713431804816885</v>
      </c>
      <c r="I39" s="57">
        <f t="shared" si="1"/>
        <v>19.185878326824806</v>
      </c>
      <c r="J39" s="57">
        <f t="shared" si="2"/>
        <v>-1.1362668186572193</v>
      </c>
    </row>
    <row r="40" spans="1:10">
      <c r="A40" s="47" t="s">
        <v>220</v>
      </c>
      <c r="B40" s="81">
        <v>125.48013253660983</v>
      </c>
      <c r="C40" s="81">
        <v>145.42526394133165</v>
      </c>
      <c r="D40" s="81">
        <v>145.30555390249089</v>
      </c>
      <c r="E40" s="81"/>
      <c r="F40" s="81"/>
      <c r="G40" s="81"/>
      <c r="H40" s="66">
        <f t="shared" si="0"/>
        <v>0.15799649685655878</v>
      </c>
      <c r="I40" s="57">
        <f t="shared" si="1"/>
        <v>19.825421365881056</v>
      </c>
      <c r="J40" s="57">
        <f t="shared" si="2"/>
        <v>-0.11971003884076481</v>
      </c>
    </row>
    <row r="41" spans="1:10">
      <c r="A41" s="47" t="s">
        <v>130</v>
      </c>
      <c r="B41" s="81">
        <v>138.75116173013606</v>
      </c>
      <c r="C41" s="81">
        <v>162.7882266270386</v>
      </c>
      <c r="D41" s="81">
        <v>154.5767419995376</v>
      </c>
      <c r="E41" s="81"/>
      <c r="F41" s="81"/>
      <c r="G41" s="81"/>
      <c r="H41" s="66">
        <f t="shared" si="0"/>
        <v>0.114057281193663</v>
      </c>
      <c r="I41" s="57">
        <f t="shared" si="1"/>
        <v>15.825580269401541</v>
      </c>
      <c r="J41" s="57">
        <f t="shared" si="2"/>
        <v>-8.2114846275009938</v>
      </c>
    </row>
    <row r="42" spans="1:10">
      <c r="A42" s="47" t="s">
        <v>223</v>
      </c>
      <c r="B42" s="81">
        <v>121.61774862709871</v>
      </c>
      <c r="C42" s="81">
        <v>144.54685487153398</v>
      </c>
      <c r="D42" s="81">
        <v>140.35623136486262</v>
      </c>
      <c r="E42" s="81"/>
      <c r="F42" s="81"/>
      <c r="G42" s="81"/>
      <c r="H42" s="66">
        <f t="shared" si="0"/>
        <v>0.15407687569697892</v>
      </c>
      <c r="I42" s="57">
        <f t="shared" si="1"/>
        <v>18.738482737763917</v>
      </c>
      <c r="J42" s="57">
        <f t="shared" si="2"/>
        <v>-4.1906235066713577</v>
      </c>
    </row>
    <row r="43" spans="1:10">
      <c r="A43" s="47" t="s">
        <v>224</v>
      </c>
      <c r="B43" s="81">
        <v>168.09207193935958</v>
      </c>
      <c r="C43" s="81">
        <v>198.99470836563535</v>
      </c>
      <c r="D43" s="81">
        <v>193.61511673036574</v>
      </c>
      <c r="E43" s="81"/>
      <c r="F43" s="81"/>
      <c r="G43" s="81"/>
      <c r="H43" s="66">
        <f t="shared" si="0"/>
        <v>0.15183967034574825</v>
      </c>
      <c r="I43" s="57">
        <f t="shared" si="1"/>
        <v>25.523044791006157</v>
      </c>
      <c r="J43" s="57">
        <f t="shared" si="2"/>
        <v>-5.3795916352696054</v>
      </c>
    </row>
    <row r="44" spans="1:10">
      <c r="A44" s="47" t="s">
        <v>225</v>
      </c>
      <c r="B44" s="81">
        <v>117.50273213557116</v>
      </c>
      <c r="C44" s="81">
        <v>138.3242191507492</v>
      </c>
      <c r="D44" s="81">
        <v>134.84902119188706</v>
      </c>
      <c r="E44" s="81"/>
      <c r="F44" s="81"/>
      <c r="G44" s="81"/>
      <c r="H44" s="66">
        <f t="shared" si="0"/>
        <v>0.14762455937026436</v>
      </c>
      <c r="I44" s="57">
        <f t="shared" si="1"/>
        <v>17.346289056315896</v>
      </c>
      <c r="J44" s="57">
        <f t="shared" si="2"/>
        <v>-3.4751979588621396</v>
      </c>
    </row>
    <row r="45" spans="1:10">
      <c r="A45" s="47" t="s">
        <v>226</v>
      </c>
      <c r="B45" s="81">
        <v>126.47142894849318</v>
      </c>
      <c r="C45" s="81">
        <v>148.56159052836691</v>
      </c>
      <c r="D45" s="81">
        <v>146.8868724339456</v>
      </c>
      <c r="E45" s="81"/>
      <c r="F45" s="81"/>
      <c r="G45" s="81"/>
      <c r="H45" s="66">
        <f t="shared" si="0"/>
        <v>0.16142336379995215</v>
      </c>
      <c r="I45" s="57">
        <f t="shared" si="1"/>
        <v>20.415443485452414</v>
      </c>
      <c r="J45" s="57">
        <f t="shared" si="2"/>
        <v>-1.6747180944213085</v>
      </c>
    </row>
    <row r="46" spans="1:10">
      <c r="A46" s="47" t="s">
        <v>227</v>
      </c>
      <c r="B46" s="81">
        <v>114.66009286158315</v>
      </c>
      <c r="C46" s="81">
        <v>133.63067199344911</v>
      </c>
      <c r="D46" s="81">
        <v>128.88017441088783</v>
      </c>
      <c r="E46" s="81"/>
      <c r="F46" s="81"/>
      <c r="G46" s="81"/>
      <c r="H46" s="66">
        <f t="shared" si="0"/>
        <v>0.12401944909002525</v>
      </c>
      <c r="I46" s="57">
        <f t="shared" si="1"/>
        <v>14.22008154930468</v>
      </c>
      <c r="J46" s="57">
        <f t="shared" si="2"/>
        <v>-4.7504975825612803</v>
      </c>
    </row>
    <row r="47" spans="1:10">
      <c r="A47" s="47" t="s">
        <v>228</v>
      </c>
      <c r="B47" s="81">
        <v>136.17242850615773</v>
      </c>
      <c r="C47" s="81">
        <v>159.98814527772731</v>
      </c>
      <c r="D47" s="81">
        <v>159.24891423403832</v>
      </c>
      <c r="E47" s="81"/>
      <c r="F47" s="81"/>
      <c r="G47" s="81"/>
      <c r="H47" s="66">
        <f t="shared" si="0"/>
        <v>0.16946518455339932</v>
      </c>
      <c r="I47" s="57">
        <f t="shared" si="1"/>
        <v>23.076485727880595</v>
      </c>
      <c r="J47" s="57">
        <f t="shared" si="2"/>
        <v>-0.73923104368898862</v>
      </c>
    </row>
    <row r="48" spans="1:10">
      <c r="A48" s="47" t="s">
        <v>272</v>
      </c>
      <c r="B48" s="81">
        <v>116.15924100190992</v>
      </c>
      <c r="C48" s="81">
        <v>134.31575666581921</v>
      </c>
      <c r="D48" s="81">
        <v>134.05613012261523</v>
      </c>
      <c r="E48" s="81"/>
      <c r="F48" s="81"/>
      <c r="G48" s="81"/>
      <c r="H48" s="66">
        <f t="shared" si="0"/>
        <v>0.15407202187565125</v>
      </c>
      <c r="I48" s="57">
        <f t="shared" si="1"/>
        <v>17.89688912070531</v>
      </c>
      <c r="J48" s="57">
        <f t="shared" si="2"/>
        <v>-0.2596265432039786</v>
      </c>
    </row>
    <row r="49" spans="1:10">
      <c r="A49" s="47" t="s">
        <v>229</v>
      </c>
      <c r="B49" s="81">
        <v>108.55197675172086</v>
      </c>
      <c r="C49" s="81">
        <v>125.26024509832885</v>
      </c>
      <c r="D49" s="81">
        <v>121.96264082043345</v>
      </c>
      <c r="E49" s="81"/>
      <c r="F49" s="81"/>
      <c r="G49" s="81"/>
      <c r="H49" s="66">
        <f t="shared" si="0"/>
        <v>0.12354140818075884</v>
      </c>
      <c r="I49" s="57">
        <f t="shared" si="1"/>
        <v>13.410664068712592</v>
      </c>
      <c r="J49" s="57">
        <f t="shared" si="2"/>
        <v>-3.2976042778954024</v>
      </c>
    </row>
    <row r="50" spans="1:10">
      <c r="A50" s="47" t="s">
        <v>231</v>
      </c>
      <c r="B50" s="81">
        <v>124.26979797831457</v>
      </c>
      <c r="C50" s="81">
        <v>141.37295487319312</v>
      </c>
      <c r="D50" s="81">
        <v>141.19583099230553</v>
      </c>
      <c r="E50" s="81"/>
      <c r="F50" s="81"/>
      <c r="G50" s="81"/>
      <c r="H50" s="66">
        <f t="shared" si="0"/>
        <v>0.13620391510529856</v>
      </c>
      <c r="I50" s="57">
        <f t="shared" si="1"/>
        <v>16.92603301399096</v>
      </c>
      <c r="J50" s="57">
        <f t="shared" si="2"/>
        <v>-0.17712388088759212</v>
      </c>
    </row>
    <row r="51" spans="1:10">
      <c r="A51" s="47" t="s">
        <v>232</v>
      </c>
      <c r="B51" s="81">
        <v>118.9824316086941</v>
      </c>
      <c r="C51" s="81">
        <v>135.82769738929719</v>
      </c>
      <c r="D51" s="81">
        <v>140.58826594012606</v>
      </c>
      <c r="E51" s="81"/>
      <c r="F51" s="81"/>
      <c r="G51" s="81"/>
      <c r="H51" s="66">
        <f t="shared" si="0"/>
        <v>0.18158844158176723</v>
      </c>
      <c r="I51" s="57">
        <f t="shared" si="1"/>
        <v>21.605834331431964</v>
      </c>
      <c r="J51" s="57">
        <f t="shared" si="2"/>
        <v>4.7605685508288786</v>
      </c>
    </row>
    <row r="52" spans="1:10">
      <c r="A52" s="47" t="s">
        <v>233</v>
      </c>
      <c r="B52" s="81">
        <v>110.79464416716971</v>
      </c>
      <c r="C52" s="81">
        <v>127.99051641106279</v>
      </c>
      <c r="D52" s="81">
        <v>128.02360374116756</v>
      </c>
      <c r="E52" s="81"/>
      <c r="F52" s="81"/>
      <c r="G52" s="81"/>
      <c r="H52" s="66">
        <f t="shared" si="0"/>
        <v>0.15550354174162404</v>
      </c>
      <c r="I52" s="57">
        <f t="shared" si="1"/>
        <v>17.228959573997855</v>
      </c>
      <c r="J52" s="57">
        <f t="shared" si="2"/>
        <v>3.3087330104777379E-2</v>
      </c>
    </row>
    <row r="53" spans="1:10">
      <c r="A53" s="47" t="s">
        <v>234</v>
      </c>
      <c r="B53" s="81">
        <v>113.53387432307346</v>
      </c>
      <c r="C53" s="81">
        <v>132.21069570232979</v>
      </c>
      <c r="D53" s="81">
        <v>130.51491044669217</v>
      </c>
      <c r="E53" s="81"/>
      <c r="F53" s="81"/>
      <c r="G53" s="81"/>
      <c r="H53" s="66">
        <f t="shared" si="0"/>
        <v>0.14956801417079499</v>
      </c>
      <c r="I53" s="57">
        <f t="shared" si="1"/>
        <v>16.981036123618708</v>
      </c>
      <c r="J53" s="57">
        <f t="shared" si="2"/>
        <v>-1.6957852556376167</v>
      </c>
    </row>
    <row r="54" spans="1:10">
      <c r="A54" s="47" t="s">
        <v>235</v>
      </c>
      <c r="B54" s="81">
        <v>108.41052424934402</v>
      </c>
      <c r="C54" s="81">
        <v>127.23429064761163</v>
      </c>
      <c r="D54" s="81">
        <v>126.75522817830171</v>
      </c>
      <c r="E54" s="81"/>
      <c r="F54" s="81"/>
      <c r="G54" s="81"/>
      <c r="H54" s="66">
        <f t="shared" si="0"/>
        <v>0.16921515743955723</v>
      </c>
      <c r="I54" s="57">
        <f t="shared" si="1"/>
        <v>18.344703928957685</v>
      </c>
      <c r="J54" s="57">
        <f t="shared" si="2"/>
        <v>-0.47906246930992324</v>
      </c>
    </row>
    <row r="55" spans="1:10">
      <c r="A55" s="47" t="s">
        <v>237</v>
      </c>
      <c r="B55" s="81">
        <v>121.87757581711125</v>
      </c>
      <c r="C55" s="81">
        <v>163.20675521882143</v>
      </c>
      <c r="D55" s="81">
        <v>143.07791394391501</v>
      </c>
      <c r="E55" s="81"/>
      <c r="F55" s="81"/>
      <c r="G55" s="81"/>
      <c r="H55" s="66">
        <f t="shared" si="0"/>
        <v>0.17394781595112177</v>
      </c>
      <c r="I55" s="57">
        <f t="shared" si="1"/>
        <v>21.200338126803757</v>
      </c>
      <c r="J55" s="57">
        <f t="shared" si="2"/>
        <v>-20.128841274906421</v>
      </c>
    </row>
    <row r="56" spans="1:10">
      <c r="A56" s="47" t="s">
        <v>238</v>
      </c>
      <c r="B56" s="81">
        <v>135.87757169950581</v>
      </c>
      <c r="C56" s="81">
        <v>159.91238615911678</v>
      </c>
      <c r="D56" s="81">
        <v>155.33609253679413</v>
      </c>
      <c r="E56" s="81"/>
      <c r="F56" s="81"/>
      <c r="G56" s="81"/>
      <c r="H56" s="66">
        <f t="shared" si="0"/>
        <v>0.14320627454485993</v>
      </c>
      <c r="I56" s="57">
        <f t="shared" si="1"/>
        <v>19.458520837288319</v>
      </c>
      <c r="J56" s="57">
        <f t="shared" si="2"/>
        <v>-4.5762936223226518</v>
      </c>
    </row>
    <row r="57" spans="1:10">
      <c r="A57" s="47" t="s">
        <v>239</v>
      </c>
      <c r="B57" s="81">
        <v>116.44595434034858</v>
      </c>
      <c r="C57" s="81">
        <v>138.89940505405343</v>
      </c>
      <c r="D57" s="81">
        <v>135.90263724968761</v>
      </c>
      <c r="E57" s="81"/>
      <c r="F57" s="81"/>
      <c r="G57" s="81"/>
      <c r="H57" s="66">
        <f t="shared" si="0"/>
        <v>0.16708766757556032</v>
      </c>
      <c r="I57" s="57">
        <f t="shared" si="1"/>
        <v>19.456682909339037</v>
      </c>
      <c r="J57" s="57">
        <f t="shared" si="2"/>
        <v>-2.9967678043658168</v>
      </c>
    </row>
    <row r="58" spans="1:10">
      <c r="A58" s="47" t="s">
        <v>240</v>
      </c>
      <c r="B58" s="81">
        <v>124.77799775341227</v>
      </c>
      <c r="C58" s="81">
        <v>137.23148195588368</v>
      </c>
      <c r="D58" s="81">
        <v>139.09025452241011</v>
      </c>
      <c r="E58" s="81"/>
      <c r="F58" s="81"/>
      <c r="G58" s="81"/>
      <c r="H58" s="66">
        <f t="shared" si="0"/>
        <v>0.11470176655087774</v>
      </c>
      <c r="I58" s="57">
        <f t="shared" si="1"/>
        <v>14.312256768997841</v>
      </c>
      <c r="J58" s="57">
        <f t="shared" si="2"/>
        <v>1.8587725665264259</v>
      </c>
    </row>
    <row r="59" spans="1:10">
      <c r="A59" s="47" t="s">
        <v>241</v>
      </c>
      <c r="B59" s="81">
        <v>110.99751383920228</v>
      </c>
      <c r="C59" s="81">
        <v>132.14385027517463</v>
      </c>
      <c r="D59" s="81">
        <v>129.38367095038413</v>
      </c>
      <c r="E59" s="81"/>
      <c r="F59" s="81"/>
      <c r="G59" s="81"/>
      <c r="H59" s="66">
        <f t="shared" si="0"/>
        <v>0.16564476514147106</v>
      </c>
      <c r="I59" s="57">
        <f t="shared" si="1"/>
        <v>18.386157111181845</v>
      </c>
      <c r="J59" s="57">
        <f t="shared" si="2"/>
        <v>-2.7601793247904993</v>
      </c>
    </row>
    <row r="60" spans="1:10">
      <c r="A60" s="47" t="s">
        <v>242</v>
      </c>
      <c r="B60" s="81">
        <v>124.21116298086589</v>
      </c>
      <c r="C60" s="81">
        <v>142.10993014288348</v>
      </c>
      <c r="D60" s="81">
        <v>143.00711455329295</v>
      </c>
      <c r="E60" s="81"/>
      <c r="F60" s="81"/>
      <c r="G60" s="81"/>
      <c r="H60" s="66">
        <f t="shared" si="0"/>
        <v>0.15132256329749105</v>
      </c>
      <c r="I60" s="57">
        <f t="shared" si="1"/>
        <v>18.795951572427057</v>
      </c>
      <c r="J60" s="57">
        <f t="shared" si="2"/>
        <v>0.89718441040946573</v>
      </c>
    </row>
    <row r="61" spans="1:10">
      <c r="A61" s="47" t="s">
        <v>245</v>
      </c>
      <c r="B61" s="81">
        <v>141.4055025951489</v>
      </c>
      <c r="C61" s="81">
        <v>168.60809635106986</v>
      </c>
      <c r="D61" s="81">
        <v>162.48563354160964</v>
      </c>
      <c r="E61" s="81"/>
      <c r="F61" s="81"/>
      <c r="G61" s="81"/>
      <c r="H61" s="66">
        <f t="shared" si="0"/>
        <v>0.1490757471214838</v>
      </c>
      <c r="I61" s="57">
        <f t="shared" si="1"/>
        <v>21.080130946460741</v>
      </c>
      <c r="J61" s="57">
        <f t="shared" si="2"/>
        <v>-6.1224628094602167</v>
      </c>
    </row>
    <row r="62" spans="1:10">
      <c r="A62" s="47" t="s">
        <v>246</v>
      </c>
      <c r="B62" s="81">
        <v>111.94679041243035</v>
      </c>
      <c r="C62" s="81">
        <v>130.42964604438137</v>
      </c>
      <c r="D62" s="81">
        <v>128.81971874542239</v>
      </c>
      <c r="E62" s="81"/>
      <c r="F62" s="81"/>
      <c r="G62" s="81"/>
      <c r="H62" s="66">
        <f t="shared" si="0"/>
        <v>0.15072275203987009</v>
      </c>
      <c r="I62" s="57">
        <f t="shared" si="1"/>
        <v>16.872928332992046</v>
      </c>
      <c r="J62" s="57">
        <f t="shared" si="2"/>
        <v>-1.6099272989589792</v>
      </c>
    </row>
    <row r="63" spans="1:10">
      <c r="A63" s="47" t="s">
        <v>247</v>
      </c>
      <c r="B63" s="81">
        <v>116.22438565572031</v>
      </c>
      <c r="C63" s="81">
        <v>140.92965312095467</v>
      </c>
      <c r="D63" s="81">
        <v>134.96240078647529</v>
      </c>
      <c r="E63" s="81"/>
      <c r="F63" s="81"/>
      <c r="G63" s="81"/>
      <c r="H63" s="66">
        <f t="shared" si="0"/>
        <v>0.16122275050143686</v>
      </c>
      <c r="I63" s="57">
        <f t="shared" si="1"/>
        <v>18.738015130754974</v>
      </c>
      <c r="J63" s="57">
        <f t="shared" si="2"/>
        <v>-5.9672523344793831</v>
      </c>
    </row>
    <row r="64" spans="1:10">
      <c r="A64" s="47" t="s">
        <v>248</v>
      </c>
      <c r="B64" s="81">
        <v>122.46603484859016</v>
      </c>
      <c r="C64" s="81">
        <v>138.51034830095503</v>
      </c>
      <c r="D64" s="81">
        <v>135.55557303125474</v>
      </c>
      <c r="E64" s="81"/>
      <c r="F64" s="81"/>
      <c r="G64" s="81"/>
      <c r="H64" s="66">
        <f t="shared" si="0"/>
        <v>0.10688300800175105</v>
      </c>
      <c r="I64" s="57">
        <f t="shared" si="1"/>
        <v>13.089538182664583</v>
      </c>
      <c r="J64" s="57">
        <f t="shared" si="2"/>
        <v>-2.954775269700292</v>
      </c>
    </row>
    <row r="65" spans="1:10">
      <c r="A65" s="47" t="s">
        <v>243</v>
      </c>
      <c r="B65" s="81">
        <v>120.66270454394943</v>
      </c>
      <c r="C65" s="81">
        <v>138.06983552591393</v>
      </c>
      <c r="D65" s="81">
        <v>138.92186099722815</v>
      </c>
      <c r="E65" s="81"/>
      <c r="F65" s="81"/>
      <c r="G65" s="81"/>
      <c r="H65" s="66">
        <f t="shared" si="0"/>
        <v>0.15132394489490428</v>
      </c>
      <c r="I65" s="57">
        <f t="shared" si="1"/>
        <v>18.25915645327872</v>
      </c>
      <c r="J65" s="57">
        <f t="shared" si="2"/>
        <v>0.85202547131422079</v>
      </c>
    </row>
    <row r="66" spans="1:10">
      <c r="A66" s="47" t="s">
        <v>249</v>
      </c>
      <c r="B66" s="81">
        <v>113.34337706816427</v>
      </c>
      <c r="C66" s="81">
        <v>132.32855691711049</v>
      </c>
      <c r="D66" s="81">
        <v>128.72894165611166</v>
      </c>
      <c r="E66" s="81"/>
      <c r="F66" s="81"/>
      <c r="G66" s="81"/>
      <c r="H66" s="66">
        <f t="shared" si="0"/>
        <v>0.13574295195646557</v>
      </c>
      <c r="I66" s="57">
        <f t="shared" si="1"/>
        <v>15.385564587947385</v>
      </c>
      <c r="J66" s="57">
        <f t="shared" si="2"/>
        <v>-3.5996152609988314</v>
      </c>
    </row>
    <row r="67" spans="1:10">
      <c r="A67" s="47" t="s">
        <v>250</v>
      </c>
      <c r="B67" s="81">
        <v>120.52277498085931</v>
      </c>
      <c r="C67" s="81">
        <v>139.35525253920997</v>
      </c>
      <c r="D67" s="81">
        <v>138.84169430662942</v>
      </c>
      <c r="E67" s="81"/>
      <c r="F67" s="81"/>
      <c r="G67" s="81"/>
      <c r="H67" s="66">
        <f t="shared" si="0"/>
        <v>0.15199549901401962</v>
      </c>
      <c r="I67" s="57">
        <f t="shared" si="1"/>
        <v>18.318919325770111</v>
      </c>
      <c r="J67" s="57">
        <f t="shared" si="2"/>
        <v>-0.51355823258055011</v>
      </c>
    </row>
    <row r="68" spans="1:10">
      <c r="A68" s="47" t="s">
        <v>252</v>
      </c>
      <c r="B68" s="81">
        <v>124.32751717236</v>
      </c>
      <c r="C68" s="81">
        <v>142.67285641194388</v>
      </c>
      <c r="D68" s="81">
        <v>142.48746472410457</v>
      </c>
      <c r="E68" s="81"/>
      <c r="F68" s="81"/>
      <c r="G68" s="81"/>
      <c r="H68" s="66">
        <f t="shared" ref="H68:H84" si="3">(D68-B68)/B68</f>
        <v>0.1460653921574637</v>
      </c>
      <c r="I68" s="57">
        <f t="shared" ref="I68:I84" si="4">(D68-B68)</f>
        <v>18.159947551744565</v>
      </c>
      <c r="J68" s="57">
        <f t="shared" ref="J68:J84" si="5">(D68-C68)</f>
        <v>-0.18539168783931359</v>
      </c>
    </row>
    <row r="69" spans="1:10">
      <c r="A69" s="47" t="s">
        <v>253</v>
      </c>
      <c r="B69" s="81">
        <v>161.29134929711151</v>
      </c>
      <c r="C69" s="81">
        <v>200.04064075912683</v>
      </c>
      <c r="D69" s="81">
        <v>183.49562699606</v>
      </c>
      <c r="E69" s="81"/>
      <c r="F69" s="81"/>
      <c r="G69" s="81"/>
      <c r="H69" s="66">
        <f t="shared" si="3"/>
        <v>0.13766564540325371</v>
      </c>
      <c r="I69" s="57">
        <f t="shared" si="4"/>
        <v>22.204277698948488</v>
      </c>
      <c r="J69" s="57">
        <f t="shared" si="5"/>
        <v>-16.545013763066834</v>
      </c>
    </row>
    <row r="70" spans="1:10">
      <c r="A70" s="47" t="s">
        <v>179</v>
      </c>
      <c r="B70" s="81">
        <v>118.58041390920745</v>
      </c>
      <c r="C70" s="81">
        <v>138.00735820223017</v>
      </c>
      <c r="D70" s="81">
        <v>135.81577933783666</v>
      </c>
      <c r="E70" s="81"/>
      <c r="F70" s="81"/>
      <c r="G70" s="81"/>
      <c r="H70" s="66">
        <f t="shared" si="3"/>
        <v>0.14534748918843948</v>
      </c>
      <c r="I70" s="57">
        <f t="shared" si="4"/>
        <v>17.235365428629208</v>
      </c>
      <c r="J70" s="57">
        <f t="shared" si="5"/>
        <v>-2.1915788643935059</v>
      </c>
    </row>
    <row r="71" spans="1:10">
      <c r="A71" s="47" t="s">
        <v>189</v>
      </c>
      <c r="B71" s="81">
        <v>117.66251679055532</v>
      </c>
      <c r="C71" s="81">
        <v>141.71333497779969</v>
      </c>
      <c r="D71" s="81">
        <v>139.34365491221939</v>
      </c>
      <c r="E71" s="81"/>
      <c r="F71" s="81"/>
      <c r="G71" s="81"/>
      <c r="H71" s="66">
        <f t="shared" si="3"/>
        <v>0.18426546289382453</v>
      </c>
      <c r="I71" s="57">
        <f t="shared" si="4"/>
        <v>21.681138121664077</v>
      </c>
      <c r="J71" s="57">
        <f t="shared" si="5"/>
        <v>-2.3696800655802974</v>
      </c>
    </row>
    <row r="72" spans="1:10">
      <c r="A72" s="47" t="s">
        <v>217</v>
      </c>
      <c r="B72" s="81">
        <v>118.23721694938949</v>
      </c>
      <c r="C72" s="81">
        <v>139.02780873416955</v>
      </c>
      <c r="D72" s="81">
        <v>136.23738840465805</v>
      </c>
      <c r="E72" s="81"/>
      <c r="F72" s="81"/>
      <c r="G72" s="81"/>
      <c r="H72" s="66">
        <f t="shared" si="3"/>
        <v>0.15223778028345666</v>
      </c>
      <c r="I72" s="57">
        <f t="shared" si="4"/>
        <v>18.000171455268557</v>
      </c>
      <c r="J72" s="57">
        <f t="shared" si="5"/>
        <v>-2.7904203295115053</v>
      </c>
    </row>
    <row r="73" spans="1:10">
      <c r="A73" s="47" t="s">
        <v>222</v>
      </c>
      <c r="B73" s="81">
        <v>138.44024959623141</v>
      </c>
      <c r="C73" s="81">
        <v>167.08333342353535</v>
      </c>
      <c r="D73" s="81">
        <v>161.67891801170862</v>
      </c>
      <c r="E73" s="81"/>
      <c r="F73" s="81"/>
      <c r="G73" s="81"/>
      <c r="H73" s="66">
        <f t="shared" si="3"/>
        <v>0.16786063650747568</v>
      </c>
      <c r="I73" s="57">
        <f t="shared" si="4"/>
        <v>23.238668415477207</v>
      </c>
      <c r="J73" s="57">
        <f t="shared" si="5"/>
        <v>-5.4044154118267329</v>
      </c>
    </row>
    <row r="74" spans="1:10">
      <c r="A74" s="47" t="s">
        <v>188</v>
      </c>
      <c r="B74" s="81">
        <v>117.04598216819711</v>
      </c>
      <c r="C74" s="81">
        <v>135.93516033585408</v>
      </c>
      <c r="D74" s="81">
        <v>134.8186607560493</v>
      </c>
      <c r="E74" s="81"/>
      <c r="F74" s="81"/>
      <c r="G74" s="81"/>
      <c r="H74" s="66">
        <f t="shared" si="3"/>
        <v>0.15184355975852751</v>
      </c>
      <c r="I74" s="57">
        <f t="shared" si="4"/>
        <v>17.772678587852184</v>
      </c>
      <c r="J74" s="57">
        <f t="shared" si="5"/>
        <v>-1.1164995798047812</v>
      </c>
    </row>
    <row r="75" spans="1:10">
      <c r="A75" s="47" t="s">
        <v>244</v>
      </c>
      <c r="B75" s="81">
        <v>107.86976600310904</v>
      </c>
      <c r="C75" s="81">
        <v>127.24737100514284</v>
      </c>
      <c r="D75" s="81">
        <v>130.44614583852376</v>
      </c>
      <c r="E75" s="81"/>
      <c r="F75" s="81"/>
      <c r="G75" s="81"/>
      <c r="H75" s="66">
        <f t="shared" si="3"/>
        <v>0.20929293417364073</v>
      </c>
      <c r="I75" s="57">
        <f t="shared" si="4"/>
        <v>22.576379835414727</v>
      </c>
      <c r="J75" s="57">
        <f t="shared" si="5"/>
        <v>3.1987748333809236</v>
      </c>
    </row>
    <row r="76" spans="1:10">
      <c r="A76" s="47" t="s">
        <v>187</v>
      </c>
      <c r="B76" s="81">
        <v>116.6439985826143</v>
      </c>
      <c r="C76" s="81">
        <v>139.76187633279025</v>
      </c>
      <c r="D76" s="81">
        <v>134.97866633589527</v>
      </c>
      <c r="E76" s="81"/>
      <c r="F76" s="81"/>
      <c r="G76" s="81"/>
      <c r="H76" s="66">
        <f t="shared" si="3"/>
        <v>0.15718483570584432</v>
      </c>
      <c r="I76" s="57">
        <f t="shared" si="4"/>
        <v>18.334667753280968</v>
      </c>
      <c r="J76" s="57">
        <f t="shared" si="5"/>
        <v>-4.7832099968949819</v>
      </c>
    </row>
    <row r="77" spans="1:10">
      <c r="A77" s="47" t="s">
        <v>183</v>
      </c>
      <c r="B77" s="81">
        <v>141.49092584758344</v>
      </c>
      <c r="C77" s="81">
        <v>148.61614357269545</v>
      </c>
      <c r="D77" s="81">
        <v>145.54935954248757</v>
      </c>
      <c r="E77" s="81"/>
      <c r="F77" s="81"/>
      <c r="G77" s="81"/>
      <c r="H77" s="66">
        <f t="shared" si="3"/>
        <v>2.8683349625374152E-2</v>
      </c>
      <c r="I77" s="57">
        <f t="shared" si="4"/>
        <v>4.0584336949041244</v>
      </c>
      <c r="J77" s="57">
        <f t="shared" si="5"/>
        <v>-3.0667840302078844</v>
      </c>
    </row>
    <row r="78" spans="1:10">
      <c r="A78" s="47" t="s">
        <v>211</v>
      </c>
      <c r="B78" s="81">
        <v>119.10762598240341</v>
      </c>
      <c r="C78" s="81">
        <v>135.19835719888181</v>
      </c>
      <c r="D78" s="81">
        <v>134.84085974955804</v>
      </c>
      <c r="E78" s="81"/>
      <c r="F78" s="81"/>
      <c r="G78" s="81"/>
      <c r="H78" s="66">
        <f t="shared" si="3"/>
        <v>0.13209258128844756</v>
      </c>
      <c r="I78" s="57">
        <f t="shared" si="4"/>
        <v>15.73323376715463</v>
      </c>
      <c r="J78" s="57">
        <f t="shared" si="5"/>
        <v>-0.35749744932377325</v>
      </c>
    </row>
    <row r="79" spans="1:10">
      <c r="A79" s="47" t="s">
        <v>251</v>
      </c>
      <c r="B79" s="81">
        <v>132.18355825424339</v>
      </c>
      <c r="C79" s="81">
        <v>152.02874963037723</v>
      </c>
      <c r="D79" s="81">
        <v>152.76061256297029</v>
      </c>
      <c r="E79" s="81"/>
      <c r="F79" s="81"/>
      <c r="G79" s="81"/>
      <c r="H79" s="66">
        <f t="shared" si="3"/>
        <v>0.15567030106080784</v>
      </c>
      <c r="I79" s="57">
        <f t="shared" si="4"/>
        <v>20.5770543087269</v>
      </c>
      <c r="J79" s="57">
        <f t="shared" si="5"/>
        <v>0.73186293259306012</v>
      </c>
    </row>
    <row r="80" spans="1:10">
      <c r="A80" s="47" t="s">
        <v>216</v>
      </c>
      <c r="B80" s="81">
        <v>144.24492508862139</v>
      </c>
      <c r="C80" s="81">
        <v>184.64877616511319</v>
      </c>
      <c r="D80" s="81">
        <v>167.27586808225072</v>
      </c>
      <c r="E80" s="81"/>
      <c r="F80" s="81"/>
      <c r="G80" s="81"/>
      <c r="H80" s="66">
        <f t="shared" si="3"/>
        <v>0.15966553401777953</v>
      </c>
      <c r="I80" s="57">
        <f t="shared" si="4"/>
        <v>23.030942993629338</v>
      </c>
      <c r="J80" s="57">
        <f t="shared" si="5"/>
        <v>-17.372908082862466</v>
      </c>
    </row>
    <row r="81" spans="1:10">
      <c r="A81" s="47" t="s">
        <v>221</v>
      </c>
      <c r="B81" s="81">
        <v>113.94268409255064</v>
      </c>
      <c r="C81" s="81">
        <v>143.98231647866083</v>
      </c>
      <c r="D81" s="81">
        <v>135.09529980466399</v>
      </c>
      <c r="E81" s="81"/>
      <c r="F81" s="81"/>
      <c r="G81" s="81"/>
      <c r="H81" s="66">
        <f t="shared" si="3"/>
        <v>0.18564259636829356</v>
      </c>
      <c r="I81" s="57">
        <f t="shared" si="4"/>
        <v>21.152615712113359</v>
      </c>
      <c r="J81" s="57">
        <f t="shared" si="5"/>
        <v>-8.8870166739968397</v>
      </c>
    </row>
    <row r="82" spans="1:10">
      <c r="A82" s="47" t="s">
        <v>236</v>
      </c>
      <c r="B82" s="81">
        <v>123.66996720206278</v>
      </c>
      <c r="C82" s="81">
        <v>142.7969749061798</v>
      </c>
      <c r="D82" s="81">
        <v>139.90318934420995</v>
      </c>
      <c r="E82" s="81"/>
      <c r="F82" s="81"/>
      <c r="G82" s="81"/>
      <c r="H82" s="66">
        <f t="shared" si="3"/>
        <v>0.13126244398224765</v>
      </c>
      <c r="I82" s="57">
        <f t="shared" si="4"/>
        <v>16.23322214214717</v>
      </c>
      <c r="J82" s="57">
        <f t="shared" si="5"/>
        <v>-2.8937855619698496</v>
      </c>
    </row>
    <row r="83" spans="1:10">
      <c r="A83" s="47" t="s">
        <v>200</v>
      </c>
      <c r="B83" s="81">
        <v>121.52511930330715</v>
      </c>
      <c r="C83" s="81">
        <v>140.20291160357991</v>
      </c>
      <c r="D83" s="81">
        <v>137.46812751895348</v>
      </c>
      <c r="E83" s="81"/>
      <c r="F83" s="81"/>
      <c r="G83" s="81"/>
      <c r="H83" s="66">
        <f t="shared" si="3"/>
        <v>0.13119105175165593</v>
      </c>
      <c r="I83" s="57">
        <f t="shared" si="4"/>
        <v>15.94300821564633</v>
      </c>
      <c r="J83" s="57">
        <f t="shared" si="5"/>
        <v>-2.7347840846264262</v>
      </c>
    </row>
    <row r="84" spans="1:10" s="91" customFormat="1">
      <c r="A84" s="47" t="s">
        <v>173</v>
      </c>
      <c r="B84" s="82">
        <v>137.49683984377128</v>
      </c>
      <c r="C84" s="82">
        <v>161.69029863999992</v>
      </c>
      <c r="D84" s="82">
        <v>158.32493570322208</v>
      </c>
      <c r="E84" s="82"/>
      <c r="F84" s="82"/>
      <c r="G84" s="82"/>
      <c r="H84" s="89">
        <f t="shared" si="3"/>
        <v>0.15148054226639979</v>
      </c>
      <c r="I84" s="92">
        <f t="shared" si="4"/>
        <v>20.828095859450798</v>
      </c>
      <c r="J84" s="92">
        <f t="shared" si="5"/>
        <v>-3.3653629367778422</v>
      </c>
    </row>
    <row r="85" spans="1:10">
      <c r="B85" s="48"/>
      <c r="C85" s="48"/>
      <c r="D85" s="48"/>
      <c r="E85" s="48"/>
      <c r="F85" s="48"/>
      <c r="G85" s="48"/>
    </row>
    <row r="86" spans="1:10">
      <c r="D86" s="137"/>
      <c r="E86" s="137"/>
    </row>
    <row r="87" spans="1:10">
      <c r="D87" s="137"/>
      <c r="E87" s="137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4"/>
  <sheetViews>
    <sheetView zoomScale="70" zoomScaleNormal="70" workbookViewId="0">
      <selection activeCell="O56" sqref="O56"/>
    </sheetView>
  </sheetViews>
  <sheetFormatPr defaultRowHeight="14.4"/>
  <cols>
    <col min="2" max="2" width="19.109375" customWidth="1"/>
    <col min="3" max="3" width="11.109375" style="126" customWidth="1"/>
    <col min="4" max="4" width="11.109375" style="124" customWidth="1"/>
    <col min="5" max="5" width="11.109375" style="125" customWidth="1"/>
    <col min="6" max="8" width="11.109375" style="132" customWidth="1"/>
    <col min="9" max="9" width="31.109375" customWidth="1"/>
    <col min="10" max="10" width="25.109375" customWidth="1"/>
    <col min="11" max="11" width="29" customWidth="1"/>
  </cols>
  <sheetData>
    <row r="1" spans="1:11" s="132" customFormat="1" ht="15" thickBot="1">
      <c r="C1" s="156" t="s">
        <v>274</v>
      </c>
      <c r="D1" s="156"/>
      <c r="E1" s="157"/>
      <c r="F1" s="158" t="s">
        <v>273</v>
      </c>
      <c r="G1" s="156"/>
      <c r="H1" s="157"/>
    </row>
    <row r="2" spans="1:11" s="50" customFormat="1" ht="66.599999999999994" customHeight="1">
      <c r="A2" s="68" t="s">
        <v>91</v>
      </c>
      <c r="B2" s="68" t="s">
        <v>174</v>
      </c>
      <c r="C2" s="69">
        <v>43678</v>
      </c>
      <c r="D2" s="69">
        <v>44013</v>
      </c>
      <c r="E2" s="69">
        <v>44044</v>
      </c>
      <c r="F2" s="69">
        <v>43678</v>
      </c>
      <c r="G2" s="69">
        <v>44013</v>
      </c>
      <c r="H2" s="69">
        <v>44044</v>
      </c>
      <c r="I2" s="68" t="s">
        <v>334</v>
      </c>
      <c r="J2" s="68" t="s">
        <v>335</v>
      </c>
      <c r="K2" s="1" t="s">
        <v>336</v>
      </c>
    </row>
    <row r="3" spans="1:11">
      <c r="A3" s="51">
        <v>1</v>
      </c>
      <c r="B3" s="65" t="s">
        <v>92</v>
      </c>
      <c r="C3" s="58">
        <v>39662</v>
      </c>
      <c r="D3" s="58">
        <v>41552</v>
      </c>
      <c r="E3" s="58">
        <v>42044</v>
      </c>
      <c r="F3" s="58"/>
      <c r="G3" s="58"/>
      <c r="H3" s="58"/>
      <c r="I3" s="66">
        <f>(E3-C3)/C3</f>
        <v>6.0057485754626598E-2</v>
      </c>
      <c r="J3" s="59">
        <f>E3-C3</f>
        <v>2382</v>
      </c>
      <c r="K3" s="59">
        <f>E3-D3</f>
        <v>492</v>
      </c>
    </row>
    <row r="4" spans="1:11">
      <c r="A4" s="51">
        <v>2</v>
      </c>
      <c r="B4" s="65" t="s">
        <v>93</v>
      </c>
      <c r="C4" s="58">
        <v>7313</v>
      </c>
      <c r="D4" s="58">
        <v>7901</v>
      </c>
      <c r="E4" s="58">
        <v>7964</v>
      </c>
      <c r="F4" s="58"/>
      <c r="G4" s="58"/>
      <c r="H4" s="58"/>
      <c r="I4" s="66">
        <f t="shared" ref="I4:I67" si="0">(E4-C4)/C4</f>
        <v>8.9019554218514971E-2</v>
      </c>
      <c r="J4" s="59">
        <f t="shared" ref="J4:J67" si="1">E4-C4</f>
        <v>651</v>
      </c>
      <c r="K4" s="59">
        <f t="shared" ref="K4:K67" si="2">E4-D4</f>
        <v>63</v>
      </c>
    </row>
    <row r="5" spans="1:11">
      <c r="A5" s="51">
        <v>3</v>
      </c>
      <c r="B5" s="65" t="s">
        <v>94</v>
      </c>
      <c r="C5" s="58">
        <v>12862</v>
      </c>
      <c r="D5" s="58">
        <v>13205</v>
      </c>
      <c r="E5" s="58">
        <v>13407</v>
      </c>
      <c r="F5" s="58"/>
      <c r="G5" s="58"/>
      <c r="H5" s="58"/>
      <c r="I5" s="66">
        <f t="shared" si="0"/>
        <v>4.2372881355932202E-2</v>
      </c>
      <c r="J5" s="59">
        <f t="shared" si="1"/>
        <v>545</v>
      </c>
      <c r="K5" s="59">
        <f t="shared" si="2"/>
        <v>202</v>
      </c>
    </row>
    <row r="6" spans="1:11">
      <c r="A6" s="51">
        <v>4</v>
      </c>
      <c r="B6" s="65" t="s">
        <v>95</v>
      </c>
      <c r="C6" s="58">
        <v>2770</v>
      </c>
      <c r="D6" s="58">
        <v>2905</v>
      </c>
      <c r="E6" s="58">
        <v>2940</v>
      </c>
      <c r="F6" s="58"/>
      <c r="G6" s="58"/>
      <c r="H6" s="58"/>
      <c r="I6" s="66">
        <f t="shared" si="0"/>
        <v>6.1371841155234655E-2</v>
      </c>
      <c r="J6" s="59">
        <f t="shared" si="1"/>
        <v>170</v>
      </c>
      <c r="K6" s="59">
        <f t="shared" si="2"/>
        <v>35</v>
      </c>
    </row>
    <row r="7" spans="1:11">
      <c r="A7" s="51">
        <v>5</v>
      </c>
      <c r="B7" s="65" t="s">
        <v>96</v>
      </c>
      <c r="C7" s="58">
        <v>6037</v>
      </c>
      <c r="D7" s="58">
        <v>6353</v>
      </c>
      <c r="E7" s="58">
        <v>6413</v>
      </c>
      <c r="F7" s="58"/>
      <c r="G7" s="58"/>
      <c r="H7" s="58"/>
      <c r="I7" s="66">
        <f t="shared" si="0"/>
        <v>6.2282590690740436E-2</v>
      </c>
      <c r="J7" s="59">
        <f t="shared" si="1"/>
        <v>376</v>
      </c>
      <c r="K7" s="59">
        <f t="shared" si="2"/>
        <v>60</v>
      </c>
    </row>
    <row r="8" spans="1:11">
      <c r="A8" s="51">
        <v>6</v>
      </c>
      <c r="B8" s="65" t="s">
        <v>97</v>
      </c>
      <c r="C8" s="58">
        <v>140032</v>
      </c>
      <c r="D8" s="58">
        <v>142348</v>
      </c>
      <c r="E8" s="58">
        <v>143950</v>
      </c>
      <c r="F8" s="58"/>
      <c r="G8" s="58"/>
      <c r="H8" s="58"/>
      <c r="I8" s="66">
        <f t="shared" si="0"/>
        <v>2.7979319012797075E-2</v>
      </c>
      <c r="J8" s="59">
        <f t="shared" si="1"/>
        <v>3918</v>
      </c>
      <c r="K8" s="59">
        <f t="shared" si="2"/>
        <v>1602</v>
      </c>
    </row>
    <row r="9" spans="1:11">
      <c r="A9" s="51">
        <v>7</v>
      </c>
      <c r="B9" s="65" t="s">
        <v>98</v>
      </c>
      <c r="C9" s="58">
        <v>75001</v>
      </c>
      <c r="D9" s="58">
        <v>74783</v>
      </c>
      <c r="E9" s="58">
        <v>76393</v>
      </c>
      <c r="F9" s="58"/>
      <c r="G9" s="58"/>
      <c r="H9" s="58"/>
      <c r="I9" s="66">
        <f t="shared" si="0"/>
        <v>1.8559752536632845E-2</v>
      </c>
      <c r="J9" s="59">
        <f t="shared" si="1"/>
        <v>1392</v>
      </c>
      <c r="K9" s="59">
        <f t="shared" si="2"/>
        <v>1610</v>
      </c>
    </row>
    <row r="10" spans="1:11">
      <c r="A10" s="51">
        <v>8</v>
      </c>
      <c r="B10" s="65" t="s">
        <v>99</v>
      </c>
      <c r="C10" s="58">
        <v>3895</v>
      </c>
      <c r="D10" s="58">
        <v>4010</v>
      </c>
      <c r="E10" s="58">
        <v>4115</v>
      </c>
      <c r="F10" s="58"/>
      <c r="G10" s="58"/>
      <c r="H10" s="58"/>
      <c r="I10" s="66">
        <f t="shared" si="0"/>
        <v>5.6482670089858793E-2</v>
      </c>
      <c r="J10" s="59">
        <f t="shared" si="1"/>
        <v>220</v>
      </c>
      <c r="K10" s="59">
        <f t="shared" si="2"/>
        <v>105</v>
      </c>
    </row>
    <row r="11" spans="1:11">
      <c r="A11" s="51">
        <v>9</v>
      </c>
      <c r="B11" s="65" t="s">
        <v>100</v>
      </c>
      <c r="C11" s="58">
        <v>26973</v>
      </c>
      <c r="D11" s="58">
        <v>27652</v>
      </c>
      <c r="E11" s="58">
        <v>27859</v>
      </c>
      <c r="F11" s="58"/>
      <c r="G11" s="58"/>
      <c r="H11" s="58"/>
      <c r="I11" s="66">
        <f t="shared" si="0"/>
        <v>3.2847662477292108E-2</v>
      </c>
      <c r="J11" s="59">
        <f t="shared" si="1"/>
        <v>886</v>
      </c>
      <c r="K11" s="59">
        <f t="shared" si="2"/>
        <v>207</v>
      </c>
    </row>
    <row r="12" spans="1:11">
      <c r="A12" s="51">
        <v>10</v>
      </c>
      <c r="B12" s="65" t="s">
        <v>101</v>
      </c>
      <c r="C12" s="58">
        <v>29132</v>
      </c>
      <c r="D12" s="58">
        <v>30210</v>
      </c>
      <c r="E12" s="58">
        <v>30588</v>
      </c>
      <c r="F12" s="58"/>
      <c r="G12" s="58"/>
      <c r="H12" s="58"/>
      <c r="I12" s="66">
        <f t="shared" si="0"/>
        <v>4.9979404091720442E-2</v>
      </c>
      <c r="J12" s="59">
        <f t="shared" si="1"/>
        <v>1456</v>
      </c>
      <c r="K12" s="59">
        <f t="shared" si="2"/>
        <v>378</v>
      </c>
    </row>
    <row r="13" spans="1:11">
      <c r="A13" s="51">
        <v>11</v>
      </c>
      <c r="B13" s="65" t="s">
        <v>102</v>
      </c>
      <c r="C13" s="58">
        <v>4517</v>
      </c>
      <c r="D13" s="58">
        <v>4580</v>
      </c>
      <c r="E13" s="58">
        <v>4623</v>
      </c>
      <c r="F13" s="58"/>
      <c r="G13" s="58"/>
      <c r="H13" s="58"/>
      <c r="I13" s="66">
        <f t="shared" si="0"/>
        <v>2.3466902811600621E-2</v>
      </c>
      <c r="J13" s="59">
        <f t="shared" si="1"/>
        <v>106</v>
      </c>
      <c r="K13" s="59">
        <f t="shared" si="2"/>
        <v>43</v>
      </c>
    </row>
    <row r="14" spans="1:11">
      <c r="A14" s="51">
        <v>12</v>
      </c>
      <c r="B14" s="65" t="s">
        <v>103</v>
      </c>
      <c r="C14" s="58">
        <v>2750</v>
      </c>
      <c r="D14" s="58">
        <v>2832</v>
      </c>
      <c r="E14" s="58">
        <v>2902</v>
      </c>
      <c r="F14" s="58"/>
      <c r="G14" s="58"/>
      <c r="H14" s="58"/>
      <c r="I14" s="66">
        <f t="shared" si="0"/>
        <v>5.5272727272727272E-2</v>
      </c>
      <c r="J14" s="59">
        <f t="shared" si="1"/>
        <v>152</v>
      </c>
      <c r="K14" s="59">
        <f t="shared" si="2"/>
        <v>70</v>
      </c>
    </row>
    <row r="15" spans="1:11">
      <c r="A15" s="51">
        <v>13</v>
      </c>
      <c r="B15" s="65" t="s">
        <v>104</v>
      </c>
      <c r="C15" s="58">
        <v>2707</v>
      </c>
      <c r="D15" s="58">
        <v>2861</v>
      </c>
      <c r="E15" s="58">
        <v>2947</v>
      </c>
      <c r="F15" s="58"/>
      <c r="G15" s="58"/>
      <c r="H15" s="58"/>
      <c r="I15" s="66">
        <f t="shared" si="0"/>
        <v>8.8659032138899155E-2</v>
      </c>
      <c r="J15" s="59">
        <f t="shared" si="1"/>
        <v>240</v>
      </c>
      <c r="K15" s="59">
        <f t="shared" si="2"/>
        <v>86</v>
      </c>
    </row>
    <row r="16" spans="1:11">
      <c r="A16" s="51">
        <v>14</v>
      </c>
      <c r="B16" s="65" t="s">
        <v>105</v>
      </c>
      <c r="C16" s="58">
        <v>6971</v>
      </c>
      <c r="D16" s="58">
        <v>7071</v>
      </c>
      <c r="E16" s="58">
        <v>7132</v>
      </c>
      <c r="F16" s="58"/>
      <c r="G16" s="58"/>
      <c r="H16" s="58"/>
      <c r="I16" s="66">
        <f t="shared" si="0"/>
        <v>2.3095682111605221E-2</v>
      </c>
      <c r="J16" s="59">
        <f t="shared" si="1"/>
        <v>161</v>
      </c>
      <c r="K16" s="59">
        <f t="shared" si="2"/>
        <v>61</v>
      </c>
    </row>
    <row r="17" spans="1:11">
      <c r="A17" s="51">
        <v>15</v>
      </c>
      <c r="B17" s="65" t="s">
        <v>106</v>
      </c>
      <c r="C17" s="58">
        <v>5807</v>
      </c>
      <c r="D17" s="58">
        <v>5748</v>
      </c>
      <c r="E17" s="58">
        <v>5803</v>
      </c>
      <c r="F17" s="58"/>
      <c r="G17" s="58"/>
      <c r="H17" s="58"/>
      <c r="I17" s="66">
        <f t="shared" si="0"/>
        <v>-6.888238333046323E-4</v>
      </c>
      <c r="J17" s="59">
        <f t="shared" si="1"/>
        <v>-4</v>
      </c>
      <c r="K17" s="59">
        <f t="shared" si="2"/>
        <v>55</v>
      </c>
    </row>
    <row r="18" spans="1:11">
      <c r="A18" s="51">
        <v>16</v>
      </c>
      <c r="B18" s="65" t="s">
        <v>107</v>
      </c>
      <c r="C18" s="58">
        <v>75195</v>
      </c>
      <c r="D18" s="58">
        <v>78683</v>
      </c>
      <c r="E18" s="58">
        <v>79316</v>
      </c>
      <c r="F18" s="58"/>
      <c r="G18" s="58"/>
      <c r="H18" s="58"/>
      <c r="I18" s="66">
        <f t="shared" si="0"/>
        <v>5.4804175809561803E-2</v>
      </c>
      <c r="J18" s="59">
        <f t="shared" si="1"/>
        <v>4121</v>
      </c>
      <c r="K18" s="59">
        <f t="shared" si="2"/>
        <v>633</v>
      </c>
    </row>
    <row r="19" spans="1:11">
      <c r="A19" s="51">
        <v>17</v>
      </c>
      <c r="B19" s="65" t="s">
        <v>108</v>
      </c>
      <c r="C19" s="58">
        <v>13972</v>
      </c>
      <c r="D19" s="58">
        <v>14494</v>
      </c>
      <c r="E19" s="58">
        <v>14664</v>
      </c>
      <c r="F19" s="58"/>
      <c r="G19" s="58"/>
      <c r="H19" s="58"/>
      <c r="I19" s="66">
        <f t="shared" si="0"/>
        <v>4.9527626681935298E-2</v>
      </c>
      <c r="J19" s="59">
        <f t="shared" si="1"/>
        <v>692</v>
      </c>
      <c r="K19" s="59">
        <f t="shared" si="2"/>
        <v>170</v>
      </c>
    </row>
    <row r="20" spans="1:11">
      <c r="A20" s="51">
        <v>18</v>
      </c>
      <c r="B20" s="65" t="s">
        <v>109</v>
      </c>
      <c r="C20" s="58">
        <v>3039</v>
      </c>
      <c r="D20" s="58">
        <v>3047</v>
      </c>
      <c r="E20" s="58">
        <v>3122</v>
      </c>
      <c r="F20" s="58"/>
      <c r="G20" s="58"/>
      <c r="H20" s="58"/>
      <c r="I20" s="66">
        <f t="shared" si="0"/>
        <v>2.7311615663047056E-2</v>
      </c>
      <c r="J20" s="59">
        <f t="shared" si="1"/>
        <v>83</v>
      </c>
      <c r="K20" s="59">
        <f t="shared" si="2"/>
        <v>75</v>
      </c>
    </row>
    <row r="21" spans="1:11">
      <c r="A21" s="51">
        <v>19</v>
      </c>
      <c r="B21" s="65" t="s">
        <v>110</v>
      </c>
      <c r="C21" s="58">
        <v>8318</v>
      </c>
      <c r="D21" s="58">
        <v>8787</v>
      </c>
      <c r="E21" s="58">
        <v>8892</v>
      </c>
      <c r="F21" s="58"/>
      <c r="G21" s="58"/>
      <c r="H21" s="58"/>
      <c r="I21" s="66">
        <f t="shared" si="0"/>
        <v>6.9006972830007215E-2</v>
      </c>
      <c r="J21" s="59">
        <f t="shared" si="1"/>
        <v>574</v>
      </c>
      <c r="K21" s="59">
        <f t="shared" si="2"/>
        <v>105</v>
      </c>
    </row>
    <row r="22" spans="1:11">
      <c r="A22" s="51">
        <v>20</v>
      </c>
      <c r="B22" s="65" t="s">
        <v>111</v>
      </c>
      <c r="C22" s="58">
        <v>24935</v>
      </c>
      <c r="D22" s="58">
        <v>26011</v>
      </c>
      <c r="E22" s="58">
        <v>26255</v>
      </c>
      <c r="F22" s="58"/>
      <c r="G22" s="58"/>
      <c r="H22" s="58"/>
      <c r="I22" s="66">
        <f t="shared" si="0"/>
        <v>5.2937637858431925E-2</v>
      </c>
      <c r="J22" s="59">
        <f t="shared" si="1"/>
        <v>1320</v>
      </c>
      <c r="K22" s="59">
        <f t="shared" si="2"/>
        <v>244</v>
      </c>
    </row>
    <row r="23" spans="1:11">
      <c r="A23" s="51">
        <v>21</v>
      </c>
      <c r="B23" s="65" t="s">
        <v>112</v>
      </c>
      <c r="C23" s="58">
        <v>16348</v>
      </c>
      <c r="D23" s="58">
        <v>17083</v>
      </c>
      <c r="E23" s="58">
        <v>17265</v>
      </c>
      <c r="F23" s="58"/>
      <c r="G23" s="58"/>
      <c r="H23" s="58"/>
      <c r="I23" s="66">
        <f t="shared" si="0"/>
        <v>5.6092488377783217E-2</v>
      </c>
      <c r="J23" s="59">
        <f t="shared" si="1"/>
        <v>917</v>
      </c>
      <c r="K23" s="59">
        <f t="shared" si="2"/>
        <v>182</v>
      </c>
    </row>
    <row r="24" spans="1:11">
      <c r="A24" s="51">
        <v>22</v>
      </c>
      <c r="B24" s="65" t="s">
        <v>113</v>
      </c>
      <c r="C24" s="58">
        <v>9386</v>
      </c>
      <c r="D24" s="58">
        <v>9735</v>
      </c>
      <c r="E24" s="58">
        <v>9791</v>
      </c>
      <c r="F24" s="58"/>
      <c r="G24" s="58"/>
      <c r="H24" s="58"/>
      <c r="I24" s="66">
        <f t="shared" si="0"/>
        <v>4.3149371404219053E-2</v>
      </c>
      <c r="J24" s="59">
        <f t="shared" si="1"/>
        <v>405</v>
      </c>
      <c r="K24" s="59">
        <f t="shared" si="2"/>
        <v>56</v>
      </c>
    </row>
    <row r="25" spans="1:11">
      <c r="A25" s="51">
        <v>23</v>
      </c>
      <c r="B25" s="65" t="s">
        <v>114</v>
      </c>
      <c r="C25" s="58">
        <v>8032</v>
      </c>
      <c r="D25" s="58">
        <v>8276</v>
      </c>
      <c r="E25" s="58">
        <v>8476</v>
      </c>
      <c r="F25" s="58"/>
      <c r="G25" s="58"/>
      <c r="H25" s="58"/>
      <c r="I25" s="66">
        <f t="shared" si="0"/>
        <v>5.5278884462151394E-2</v>
      </c>
      <c r="J25" s="59">
        <f t="shared" si="1"/>
        <v>444</v>
      </c>
      <c r="K25" s="59">
        <f t="shared" si="2"/>
        <v>200</v>
      </c>
    </row>
    <row r="26" spans="1:11">
      <c r="A26" s="51">
        <v>24</v>
      </c>
      <c r="B26" s="65" t="s">
        <v>115</v>
      </c>
      <c r="C26" s="58">
        <v>3796</v>
      </c>
      <c r="D26" s="58">
        <v>4009</v>
      </c>
      <c r="E26" s="58">
        <v>4095</v>
      </c>
      <c r="F26" s="58"/>
      <c r="G26" s="58"/>
      <c r="H26" s="58"/>
      <c r="I26" s="66">
        <f t="shared" si="0"/>
        <v>7.8767123287671229E-2</v>
      </c>
      <c r="J26" s="59">
        <f t="shared" si="1"/>
        <v>299</v>
      </c>
      <c r="K26" s="59">
        <f t="shared" si="2"/>
        <v>86</v>
      </c>
    </row>
    <row r="27" spans="1:11">
      <c r="A27" s="51">
        <v>25</v>
      </c>
      <c r="B27" s="65" t="s">
        <v>116</v>
      </c>
      <c r="C27" s="58">
        <v>9905</v>
      </c>
      <c r="D27" s="58">
        <v>9983</v>
      </c>
      <c r="E27" s="58">
        <v>10128</v>
      </c>
      <c r="F27" s="58"/>
      <c r="G27" s="58"/>
      <c r="H27" s="58"/>
      <c r="I27" s="66">
        <f t="shared" si="0"/>
        <v>2.2513881877839474E-2</v>
      </c>
      <c r="J27" s="59">
        <f t="shared" si="1"/>
        <v>223</v>
      </c>
      <c r="K27" s="59">
        <f t="shared" si="2"/>
        <v>145</v>
      </c>
    </row>
    <row r="28" spans="1:11">
      <c r="A28" s="51">
        <v>26</v>
      </c>
      <c r="B28" s="65" t="s">
        <v>117</v>
      </c>
      <c r="C28" s="58">
        <v>19824</v>
      </c>
      <c r="D28" s="58">
        <v>20753</v>
      </c>
      <c r="E28" s="58">
        <v>20956</v>
      </c>
      <c r="F28" s="58"/>
      <c r="G28" s="58"/>
      <c r="H28" s="58"/>
      <c r="I28" s="66">
        <f t="shared" si="0"/>
        <v>5.7102502017756254E-2</v>
      </c>
      <c r="J28" s="59">
        <f t="shared" si="1"/>
        <v>1132</v>
      </c>
      <c r="K28" s="59">
        <f t="shared" si="2"/>
        <v>203</v>
      </c>
    </row>
    <row r="29" spans="1:11">
      <c r="A29" s="51">
        <v>27</v>
      </c>
      <c r="B29" s="65" t="s">
        <v>118</v>
      </c>
      <c r="C29" s="58">
        <v>32599</v>
      </c>
      <c r="D29" s="58">
        <v>33871</v>
      </c>
      <c r="E29" s="58">
        <v>34132</v>
      </c>
      <c r="F29" s="58"/>
      <c r="G29" s="58"/>
      <c r="H29" s="58"/>
      <c r="I29" s="66">
        <f t="shared" si="0"/>
        <v>4.7025982392097918E-2</v>
      </c>
      <c r="J29" s="59">
        <f t="shared" si="1"/>
        <v>1533</v>
      </c>
      <c r="K29" s="59">
        <f t="shared" si="2"/>
        <v>261</v>
      </c>
    </row>
    <row r="30" spans="1:11">
      <c r="A30" s="51">
        <v>28</v>
      </c>
      <c r="B30" s="65" t="s">
        <v>119</v>
      </c>
      <c r="C30" s="58">
        <v>8720</v>
      </c>
      <c r="D30" s="58">
        <v>8728</v>
      </c>
      <c r="E30" s="58">
        <v>8576</v>
      </c>
      <c r="F30" s="58"/>
      <c r="G30" s="58"/>
      <c r="H30" s="58"/>
      <c r="I30" s="66">
        <f t="shared" si="0"/>
        <v>-1.6513761467889909E-2</v>
      </c>
      <c r="J30" s="59">
        <f t="shared" si="1"/>
        <v>-144</v>
      </c>
      <c r="K30" s="59">
        <f t="shared" si="2"/>
        <v>-152</v>
      </c>
    </row>
    <row r="31" spans="1:11">
      <c r="A31" s="51">
        <v>29</v>
      </c>
      <c r="B31" s="65" t="s">
        <v>120</v>
      </c>
      <c r="C31" s="58">
        <v>2282</v>
      </c>
      <c r="D31" s="58">
        <v>2273</v>
      </c>
      <c r="E31" s="58">
        <v>2332</v>
      </c>
      <c r="F31" s="58"/>
      <c r="G31" s="58"/>
      <c r="H31" s="58"/>
      <c r="I31" s="66">
        <f t="shared" si="0"/>
        <v>2.1910604732690624E-2</v>
      </c>
      <c r="J31" s="59">
        <f t="shared" si="1"/>
        <v>50</v>
      </c>
      <c r="K31" s="59">
        <f t="shared" si="2"/>
        <v>59</v>
      </c>
    </row>
    <row r="32" spans="1:11">
      <c r="A32" s="51">
        <v>30</v>
      </c>
      <c r="B32" s="65" t="s">
        <v>121</v>
      </c>
      <c r="C32" s="58">
        <v>1410</v>
      </c>
      <c r="D32" s="58">
        <v>1433</v>
      </c>
      <c r="E32" s="58">
        <v>1465</v>
      </c>
      <c r="F32" s="58"/>
      <c r="G32" s="58"/>
      <c r="H32" s="58"/>
      <c r="I32" s="66">
        <f t="shared" si="0"/>
        <v>3.9007092198581561E-2</v>
      </c>
      <c r="J32" s="59">
        <f t="shared" si="1"/>
        <v>55</v>
      </c>
      <c r="K32" s="59">
        <f t="shared" si="2"/>
        <v>32</v>
      </c>
    </row>
    <row r="33" spans="1:11">
      <c r="A33" s="51">
        <v>31</v>
      </c>
      <c r="B33" s="65" t="s">
        <v>122</v>
      </c>
      <c r="C33" s="58">
        <v>23176</v>
      </c>
      <c r="D33" s="58">
        <v>24096</v>
      </c>
      <c r="E33" s="58">
        <v>24309</v>
      </c>
      <c r="F33" s="58"/>
      <c r="G33" s="58"/>
      <c r="H33" s="58"/>
      <c r="I33" s="66">
        <f t="shared" si="0"/>
        <v>4.8886779426993439E-2</v>
      </c>
      <c r="J33" s="59">
        <f t="shared" si="1"/>
        <v>1133</v>
      </c>
      <c r="K33" s="59">
        <f t="shared" si="2"/>
        <v>213</v>
      </c>
    </row>
    <row r="34" spans="1:11">
      <c r="A34" s="51">
        <v>32</v>
      </c>
      <c r="B34" s="65" t="s">
        <v>123</v>
      </c>
      <c r="C34" s="58">
        <v>8855</v>
      </c>
      <c r="D34" s="58">
        <v>9235</v>
      </c>
      <c r="E34" s="58">
        <v>9310</v>
      </c>
      <c r="F34" s="58"/>
      <c r="G34" s="58"/>
      <c r="H34" s="58"/>
      <c r="I34" s="66">
        <f t="shared" si="0"/>
        <v>5.1383399209486168E-2</v>
      </c>
      <c r="J34" s="59">
        <f t="shared" si="1"/>
        <v>455</v>
      </c>
      <c r="K34" s="59">
        <f t="shared" si="2"/>
        <v>75</v>
      </c>
    </row>
    <row r="35" spans="1:11">
      <c r="A35" s="51">
        <v>33</v>
      </c>
      <c r="B35" s="65" t="s">
        <v>124</v>
      </c>
      <c r="C35" s="58">
        <v>36887</v>
      </c>
      <c r="D35" s="58">
        <v>37849</v>
      </c>
      <c r="E35" s="58">
        <v>38268</v>
      </c>
      <c r="F35" s="58"/>
      <c r="G35" s="58"/>
      <c r="H35" s="58"/>
      <c r="I35" s="66">
        <f t="shared" si="0"/>
        <v>3.7438664027977339E-2</v>
      </c>
      <c r="J35" s="59">
        <f t="shared" si="1"/>
        <v>1381</v>
      </c>
      <c r="K35" s="59">
        <f t="shared" si="2"/>
        <v>419</v>
      </c>
    </row>
    <row r="36" spans="1:11">
      <c r="A36" s="51">
        <v>34</v>
      </c>
      <c r="B36" s="65" t="s">
        <v>125</v>
      </c>
      <c r="C36" s="58">
        <v>518092</v>
      </c>
      <c r="D36" s="58">
        <v>530414</v>
      </c>
      <c r="E36" s="58">
        <v>536753</v>
      </c>
      <c r="F36" s="58"/>
      <c r="G36" s="58"/>
      <c r="H36" s="58"/>
      <c r="I36" s="66">
        <f t="shared" si="0"/>
        <v>3.6018699381577014E-2</v>
      </c>
      <c r="J36" s="59">
        <f t="shared" si="1"/>
        <v>18661</v>
      </c>
      <c r="K36" s="59">
        <f t="shared" si="2"/>
        <v>6339</v>
      </c>
    </row>
    <row r="37" spans="1:11">
      <c r="A37" s="51">
        <v>35</v>
      </c>
      <c r="B37" s="65" t="s">
        <v>126</v>
      </c>
      <c r="C37" s="58">
        <v>127575</v>
      </c>
      <c r="D37" s="58">
        <v>130658</v>
      </c>
      <c r="E37" s="58">
        <v>132380</v>
      </c>
      <c r="F37" s="58"/>
      <c r="G37" s="58"/>
      <c r="H37" s="58"/>
      <c r="I37" s="66">
        <f t="shared" si="0"/>
        <v>3.7664119145600625E-2</v>
      </c>
      <c r="J37" s="59">
        <f t="shared" si="1"/>
        <v>4805</v>
      </c>
      <c r="K37" s="59">
        <f t="shared" si="2"/>
        <v>1722</v>
      </c>
    </row>
    <row r="38" spans="1:11">
      <c r="A38" s="51">
        <v>36</v>
      </c>
      <c r="B38" s="65" t="s">
        <v>127</v>
      </c>
      <c r="C38" s="58">
        <v>2899</v>
      </c>
      <c r="D38" s="58">
        <v>2892</v>
      </c>
      <c r="E38" s="58">
        <v>2951</v>
      </c>
      <c r="F38" s="58"/>
      <c r="G38" s="58"/>
      <c r="H38" s="58"/>
      <c r="I38" s="66">
        <f t="shared" si="0"/>
        <v>1.7937219730941704E-2</v>
      </c>
      <c r="J38" s="59">
        <f t="shared" si="1"/>
        <v>52</v>
      </c>
      <c r="K38" s="59">
        <f t="shared" si="2"/>
        <v>59</v>
      </c>
    </row>
    <row r="39" spans="1:11">
      <c r="A39" s="51">
        <v>37</v>
      </c>
      <c r="B39" s="65" t="s">
        <v>128</v>
      </c>
      <c r="C39" s="58">
        <v>7473</v>
      </c>
      <c r="D39" s="58">
        <v>7657</v>
      </c>
      <c r="E39" s="58">
        <v>7697</v>
      </c>
      <c r="F39" s="58"/>
      <c r="G39" s="58"/>
      <c r="H39" s="58"/>
      <c r="I39" s="66">
        <f t="shared" si="0"/>
        <v>2.9974575137160443E-2</v>
      </c>
      <c r="J39" s="59">
        <f t="shared" si="1"/>
        <v>224</v>
      </c>
      <c r="K39" s="59">
        <f t="shared" si="2"/>
        <v>40</v>
      </c>
    </row>
    <row r="40" spans="1:11">
      <c r="A40" s="51">
        <v>38</v>
      </c>
      <c r="B40" s="65" t="s">
        <v>129</v>
      </c>
      <c r="C40" s="58">
        <v>31119</v>
      </c>
      <c r="D40" s="58">
        <v>32212</v>
      </c>
      <c r="E40" s="58">
        <v>32645</v>
      </c>
      <c r="F40" s="58"/>
      <c r="G40" s="58"/>
      <c r="H40" s="58"/>
      <c r="I40" s="66">
        <f t="shared" si="0"/>
        <v>4.9037565474468976E-2</v>
      </c>
      <c r="J40" s="59">
        <f t="shared" si="1"/>
        <v>1526</v>
      </c>
      <c r="K40" s="59">
        <f t="shared" si="2"/>
        <v>433</v>
      </c>
    </row>
    <row r="41" spans="1:11">
      <c r="A41" s="51">
        <v>39</v>
      </c>
      <c r="B41" s="65" t="s">
        <v>130</v>
      </c>
      <c r="C41" s="58">
        <v>7891</v>
      </c>
      <c r="D41" s="58">
        <v>8376</v>
      </c>
      <c r="E41" s="58">
        <v>8467</v>
      </c>
      <c r="F41" s="58"/>
      <c r="G41" s="58"/>
      <c r="H41" s="58"/>
      <c r="I41" s="66">
        <f t="shared" si="0"/>
        <v>7.2994550754023571E-2</v>
      </c>
      <c r="J41" s="59">
        <f t="shared" si="1"/>
        <v>576</v>
      </c>
      <c r="K41" s="59">
        <f t="shared" si="2"/>
        <v>91</v>
      </c>
    </row>
    <row r="42" spans="1:11">
      <c r="A42" s="51">
        <v>40</v>
      </c>
      <c r="B42" s="65" t="s">
        <v>131</v>
      </c>
      <c r="C42" s="58">
        <v>3727</v>
      </c>
      <c r="D42" s="58">
        <v>3887</v>
      </c>
      <c r="E42" s="58">
        <v>3932</v>
      </c>
      <c r="F42" s="58"/>
      <c r="G42" s="58"/>
      <c r="H42" s="58"/>
      <c r="I42" s="66">
        <f t="shared" si="0"/>
        <v>5.5004024684733026E-2</v>
      </c>
      <c r="J42" s="59">
        <f t="shared" si="1"/>
        <v>205</v>
      </c>
      <c r="K42" s="59">
        <f t="shared" si="2"/>
        <v>45</v>
      </c>
    </row>
    <row r="43" spans="1:11">
      <c r="A43" s="51">
        <v>41</v>
      </c>
      <c r="B43" s="65" t="s">
        <v>132</v>
      </c>
      <c r="C43" s="58">
        <v>44658</v>
      </c>
      <c r="D43" s="58">
        <v>46391</v>
      </c>
      <c r="E43" s="58">
        <v>46966</v>
      </c>
      <c r="F43" s="58"/>
      <c r="G43" s="58"/>
      <c r="H43" s="58"/>
      <c r="I43" s="66">
        <f t="shared" si="0"/>
        <v>5.1681669577679251E-2</v>
      </c>
      <c r="J43" s="59">
        <f t="shared" si="1"/>
        <v>2308</v>
      </c>
      <c r="K43" s="59">
        <f t="shared" si="2"/>
        <v>575</v>
      </c>
    </row>
    <row r="44" spans="1:11">
      <c r="A44" s="51">
        <v>42</v>
      </c>
      <c r="B44" s="65" t="s">
        <v>133</v>
      </c>
      <c r="C44" s="58">
        <v>44368</v>
      </c>
      <c r="D44" s="58">
        <v>46136</v>
      </c>
      <c r="E44" s="58">
        <v>46574</v>
      </c>
      <c r="F44" s="58"/>
      <c r="G44" s="58"/>
      <c r="H44" s="58"/>
      <c r="I44" s="66">
        <f t="shared" si="0"/>
        <v>4.972051929318428E-2</v>
      </c>
      <c r="J44" s="59">
        <f t="shared" si="1"/>
        <v>2206</v>
      </c>
      <c r="K44" s="59">
        <f t="shared" si="2"/>
        <v>438</v>
      </c>
    </row>
    <row r="45" spans="1:11">
      <c r="A45" s="51">
        <v>43</v>
      </c>
      <c r="B45" s="65" t="s">
        <v>134</v>
      </c>
      <c r="C45" s="58">
        <v>10219</v>
      </c>
      <c r="D45" s="58">
        <v>10589</v>
      </c>
      <c r="E45" s="58">
        <v>10718</v>
      </c>
      <c r="F45" s="58"/>
      <c r="G45" s="58"/>
      <c r="H45" s="58"/>
      <c r="I45" s="66">
        <f t="shared" si="0"/>
        <v>4.883060964869361E-2</v>
      </c>
      <c r="J45" s="59">
        <f t="shared" si="1"/>
        <v>499</v>
      </c>
      <c r="K45" s="59">
        <f t="shared" si="2"/>
        <v>129</v>
      </c>
    </row>
    <row r="46" spans="1:11">
      <c r="A46" s="51">
        <v>44</v>
      </c>
      <c r="B46" s="65" t="s">
        <v>135</v>
      </c>
      <c r="C46" s="58">
        <v>12054</v>
      </c>
      <c r="D46" s="58">
        <v>12726</v>
      </c>
      <c r="E46" s="58">
        <v>12836</v>
      </c>
      <c r="F46" s="58"/>
      <c r="G46" s="58"/>
      <c r="H46" s="58"/>
      <c r="I46" s="66">
        <f t="shared" si="0"/>
        <v>6.4874730379956863E-2</v>
      </c>
      <c r="J46" s="59">
        <f t="shared" si="1"/>
        <v>782</v>
      </c>
      <c r="K46" s="59">
        <f t="shared" si="2"/>
        <v>110</v>
      </c>
    </row>
    <row r="47" spans="1:11">
      <c r="A47" s="51">
        <v>45</v>
      </c>
      <c r="B47" s="65" t="s">
        <v>136</v>
      </c>
      <c r="C47" s="58">
        <v>26514</v>
      </c>
      <c r="D47" s="58">
        <v>27587</v>
      </c>
      <c r="E47" s="58">
        <v>27798</v>
      </c>
      <c r="F47" s="58"/>
      <c r="G47" s="58"/>
      <c r="H47" s="58"/>
      <c r="I47" s="66">
        <f t="shared" si="0"/>
        <v>4.8427245983254132E-2</v>
      </c>
      <c r="J47" s="59">
        <f t="shared" si="1"/>
        <v>1284</v>
      </c>
      <c r="K47" s="59">
        <f t="shared" si="2"/>
        <v>211</v>
      </c>
    </row>
    <row r="48" spans="1:11">
      <c r="A48" s="51">
        <v>46</v>
      </c>
      <c r="B48" s="65" t="s">
        <v>137</v>
      </c>
      <c r="C48" s="58">
        <v>15377</v>
      </c>
      <c r="D48" s="58">
        <v>16035</v>
      </c>
      <c r="E48" s="58">
        <v>16176</v>
      </c>
      <c r="F48" s="58"/>
      <c r="G48" s="58"/>
      <c r="H48" s="58"/>
      <c r="I48" s="66">
        <f t="shared" si="0"/>
        <v>5.1960720556675555E-2</v>
      </c>
      <c r="J48" s="59">
        <f t="shared" si="1"/>
        <v>799</v>
      </c>
      <c r="K48" s="59">
        <f t="shared" si="2"/>
        <v>141</v>
      </c>
    </row>
    <row r="49" spans="1:11">
      <c r="A49" s="51">
        <v>47</v>
      </c>
      <c r="B49" s="65" t="s">
        <v>138</v>
      </c>
      <c r="C49" s="58">
        <v>6406</v>
      </c>
      <c r="D49" s="58">
        <v>6950</v>
      </c>
      <c r="E49" s="58">
        <v>6976</v>
      </c>
      <c r="F49" s="58"/>
      <c r="G49" s="58"/>
      <c r="H49" s="58"/>
      <c r="I49" s="66">
        <f t="shared" si="0"/>
        <v>8.8979082110521385E-2</v>
      </c>
      <c r="J49" s="59">
        <f t="shared" si="1"/>
        <v>570</v>
      </c>
      <c r="K49" s="59">
        <f t="shared" si="2"/>
        <v>26</v>
      </c>
    </row>
    <row r="50" spans="1:11">
      <c r="A50" s="51">
        <v>48</v>
      </c>
      <c r="B50" s="65" t="s">
        <v>139</v>
      </c>
      <c r="C50" s="58">
        <v>37931</v>
      </c>
      <c r="D50" s="58">
        <v>38290</v>
      </c>
      <c r="E50" s="58">
        <v>38866</v>
      </c>
      <c r="F50" s="58"/>
      <c r="G50" s="58"/>
      <c r="H50" s="58"/>
      <c r="I50" s="66">
        <f t="shared" si="0"/>
        <v>2.465002240911128E-2</v>
      </c>
      <c r="J50" s="59">
        <f t="shared" si="1"/>
        <v>935</v>
      </c>
      <c r="K50" s="59">
        <f t="shared" si="2"/>
        <v>576</v>
      </c>
    </row>
    <row r="51" spans="1:11">
      <c r="A51" s="51">
        <v>49</v>
      </c>
      <c r="B51" s="65" t="s">
        <v>140</v>
      </c>
      <c r="C51" s="58">
        <v>2412</v>
      </c>
      <c r="D51" s="58">
        <v>2471</v>
      </c>
      <c r="E51" s="58">
        <v>2493</v>
      </c>
      <c r="F51" s="58"/>
      <c r="G51" s="58"/>
      <c r="H51" s="58"/>
      <c r="I51" s="66">
        <f t="shared" si="0"/>
        <v>3.3582089552238806E-2</v>
      </c>
      <c r="J51" s="59">
        <f t="shared" si="1"/>
        <v>81</v>
      </c>
      <c r="K51" s="59">
        <f t="shared" si="2"/>
        <v>22</v>
      </c>
    </row>
    <row r="52" spans="1:11">
      <c r="A52" s="51">
        <v>50</v>
      </c>
      <c r="B52" s="65" t="s">
        <v>141</v>
      </c>
      <c r="C52" s="58">
        <v>6655</v>
      </c>
      <c r="D52" s="58">
        <v>6829</v>
      </c>
      <c r="E52" s="58">
        <v>6876</v>
      </c>
      <c r="F52" s="58"/>
      <c r="G52" s="58"/>
      <c r="H52" s="58"/>
      <c r="I52" s="66">
        <f t="shared" si="0"/>
        <v>3.3208114199849738E-2</v>
      </c>
      <c r="J52" s="59">
        <f t="shared" si="1"/>
        <v>221</v>
      </c>
      <c r="K52" s="59">
        <f t="shared" si="2"/>
        <v>47</v>
      </c>
    </row>
    <row r="53" spans="1:11">
      <c r="A53" s="51">
        <v>51</v>
      </c>
      <c r="B53" s="65" t="s">
        <v>142</v>
      </c>
      <c r="C53" s="58">
        <v>5971</v>
      </c>
      <c r="D53" s="58">
        <v>6370</v>
      </c>
      <c r="E53" s="58">
        <v>6431</v>
      </c>
      <c r="F53" s="58"/>
      <c r="G53" s="58"/>
      <c r="H53" s="58"/>
      <c r="I53" s="66">
        <f t="shared" si="0"/>
        <v>7.7039021939373634E-2</v>
      </c>
      <c r="J53" s="59">
        <f t="shared" si="1"/>
        <v>460</v>
      </c>
      <c r="K53" s="59">
        <f t="shared" si="2"/>
        <v>61</v>
      </c>
    </row>
    <row r="54" spans="1:11">
      <c r="A54" s="51">
        <v>52</v>
      </c>
      <c r="B54" s="65" t="s">
        <v>143</v>
      </c>
      <c r="C54" s="58">
        <v>12867</v>
      </c>
      <c r="D54" s="58">
        <v>13283</v>
      </c>
      <c r="E54" s="58">
        <v>13358</v>
      </c>
      <c r="F54" s="58"/>
      <c r="G54" s="58"/>
      <c r="H54" s="58"/>
      <c r="I54" s="66">
        <f t="shared" si="0"/>
        <v>3.8159633170125128E-2</v>
      </c>
      <c r="J54" s="59">
        <f t="shared" si="1"/>
        <v>491</v>
      </c>
      <c r="K54" s="59">
        <f t="shared" si="2"/>
        <v>75</v>
      </c>
    </row>
    <row r="55" spans="1:11">
      <c r="A55" s="51">
        <v>53</v>
      </c>
      <c r="B55" s="65" t="s">
        <v>144</v>
      </c>
      <c r="C55" s="58">
        <v>7319</v>
      </c>
      <c r="D55" s="58">
        <v>7554</v>
      </c>
      <c r="E55" s="58">
        <v>7699</v>
      </c>
      <c r="F55" s="58"/>
      <c r="G55" s="58"/>
      <c r="H55" s="58"/>
      <c r="I55" s="66">
        <f t="shared" si="0"/>
        <v>5.1919661155895615E-2</v>
      </c>
      <c r="J55" s="59">
        <f t="shared" si="1"/>
        <v>380</v>
      </c>
      <c r="K55" s="59">
        <f t="shared" si="2"/>
        <v>145</v>
      </c>
    </row>
    <row r="56" spans="1:11">
      <c r="A56" s="51">
        <v>54</v>
      </c>
      <c r="B56" s="65" t="s">
        <v>145</v>
      </c>
      <c r="C56" s="58">
        <v>21563</v>
      </c>
      <c r="D56" s="58">
        <v>22871</v>
      </c>
      <c r="E56" s="58">
        <v>23122</v>
      </c>
      <c r="F56" s="58"/>
      <c r="G56" s="58"/>
      <c r="H56" s="58"/>
      <c r="I56" s="66">
        <f t="shared" si="0"/>
        <v>7.2299772758892544E-2</v>
      </c>
      <c r="J56" s="59">
        <f t="shared" si="1"/>
        <v>1559</v>
      </c>
      <c r="K56" s="59">
        <f t="shared" si="2"/>
        <v>251</v>
      </c>
    </row>
    <row r="57" spans="1:11">
      <c r="A57" s="51">
        <v>55</v>
      </c>
      <c r="B57" s="65" t="s">
        <v>146</v>
      </c>
      <c r="C57" s="58">
        <v>24976</v>
      </c>
      <c r="D57" s="58">
        <v>26003</v>
      </c>
      <c r="E57" s="58">
        <v>26233</v>
      </c>
      <c r="F57" s="58"/>
      <c r="G57" s="58"/>
      <c r="H57" s="58"/>
      <c r="I57" s="66">
        <f t="shared" si="0"/>
        <v>5.0328315182575273E-2</v>
      </c>
      <c r="J57" s="59">
        <f t="shared" si="1"/>
        <v>1257</v>
      </c>
      <c r="K57" s="59">
        <f t="shared" si="2"/>
        <v>230</v>
      </c>
    </row>
    <row r="58" spans="1:11">
      <c r="A58" s="51">
        <v>56</v>
      </c>
      <c r="B58" s="65" t="s">
        <v>147</v>
      </c>
      <c r="C58" s="58">
        <v>2360</v>
      </c>
      <c r="D58" s="58">
        <v>2372</v>
      </c>
      <c r="E58" s="58">
        <v>2404</v>
      </c>
      <c r="F58" s="58"/>
      <c r="G58" s="58"/>
      <c r="H58" s="58"/>
      <c r="I58" s="66">
        <f t="shared" si="0"/>
        <v>1.864406779661017E-2</v>
      </c>
      <c r="J58" s="59">
        <f t="shared" si="1"/>
        <v>44</v>
      </c>
      <c r="K58" s="59">
        <f t="shared" si="2"/>
        <v>32</v>
      </c>
    </row>
    <row r="59" spans="1:11">
      <c r="A59" s="51">
        <v>57</v>
      </c>
      <c r="B59" s="65" t="s">
        <v>148</v>
      </c>
      <c r="C59" s="58">
        <v>4109</v>
      </c>
      <c r="D59" s="58">
        <v>4121</v>
      </c>
      <c r="E59" s="58">
        <v>4185</v>
      </c>
      <c r="F59" s="58"/>
      <c r="G59" s="58"/>
      <c r="H59" s="58"/>
      <c r="I59" s="66">
        <f t="shared" si="0"/>
        <v>1.8495984424434168E-2</v>
      </c>
      <c r="J59" s="59">
        <f t="shared" si="1"/>
        <v>76</v>
      </c>
      <c r="K59" s="59">
        <f t="shared" si="2"/>
        <v>64</v>
      </c>
    </row>
    <row r="60" spans="1:11">
      <c r="A60" s="51">
        <v>58</v>
      </c>
      <c r="B60" s="65" t="s">
        <v>149</v>
      </c>
      <c r="C60" s="58">
        <v>9910</v>
      </c>
      <c r="D60" s="58">
        <v>10195</v>
      </c>
      <c r="E60" s="58">
        <v>10326</v>
      </c>
      <c r="F60" s="58"/>
      <c r="G60" s="58"/>
      <c r="H60" s="58"/>
      <c r="I60" s="66">
        <f t="shared" si="0"/>
        <v>4.1977800201816344E-2</v>
      </c>
      <c r="J60" s="59">
        <f t="shared" si="1"/>
        <v>416</v>
      </c>
      <c r="K60" s="59">
        <f t="shared" si="2"/>
        <v>131</v>
      </c>
    </row>
    <row r="61" spans="1:11">
      <c r="A61" s="51">
        <v>59</v>
      </c>
      <c r="B61" s="65" t="s">
        <v>150</v>
      </c>
      <c r="C61" s="58">
        <v>23158</v>
      </c>
      <c r="D61" s="58">
        <v>24077</v>
      </c>
      <c r="E61" s="58">
        <v>24400</v>
      </c>
      <c r="F61" s="58"/>
      <c r="G61" s="58"/>
      <c r="H61" s="58"/>
      <c r="I61" s="66">
        <f t="shared" si="0"/>
        <v>5.3631574401934536E-2</v>
      </c>
      <c r="J61" s="59">
        <f t="shared" si="1"/>
        <v>1242</v>
      </c>
      <c r="K61" s="59">
        <f t="shared" si="2"/>
        <v>323</v>
      </c>
    </row>
    <row r="62" spans="1:11">
      <c r="A62" s="51">
        <v>60</v>
      </c>
      <c r="B62" s="65" t="s">
        <v>151</v>
      </c>
      <c r="C62" s="58">
        <v>8548</v>
      </c>
      <c r="D62" s="58">
        <v>8829</v>
      </c>
      <c r="E62" s="58">
        <v>9001</v>
      </c>
      <c r="F62" s="58"/>
      <c r="G62" s="58"/>
      <c r="H62" s="58"/>
      <c r="I62" s="66">
        <f t="shared" si="0"/>
        <v>5.2994852597098734E-2</v>
      </c>
      <c r="J62" s="59">
        <f t="shared" si="1"/>
        <v>453</v>
      </c>
      <c r="K62" s="59">
        <f t="shared" si="2"/>
        <v>172</v>
      </c>
    </row>
    <row r="63" spans="1:11">
      <c r="A63" s="51">
        <v>61</v>
      </c>
      <c r="B63" s="65" t="s">
        <v>152</v>
      </c>
      <c r="C63" s="58">
        <v>18940</v>
      </c>
      <c r="D63" s="58">
        <v>18906</v>
      </c>
      <c r="E63" s="58">
        <v>19109</v>
      </c>
      <c r="F63" s="58"/>
      <c r="G63" s="58"/>
      <c r="H63" s="58"/>
      <c r="I63" s="66">
        <f t="shared" si="0"/>
        <v>8.9229144667370645E-3</v>
      </c>
      <c r="J63" s="59">
        <f t="shared" si="1"/>
        <v>169</v>
      </c>
      <c r="K63" s="59">
        <f t="shared" si="2"/>
        <v>203</v>
      </c>
    </row>
    <row r="64" spans="1:11">
      <c r="A64" s="51">
        <v>62</v>
      </c>
      <c r="B64" s="65" t="s">
        <v>153</v>
      </c>
      <c r="C64" s="58">
        <v>1397</v>
      </c>
      <c r="D64" s="58">
        <v>1425</v>
      </c>
      <c r="E64" s="58">
        <v>1488</v>
      </c>
      <c r="F64" s="58"/>
      <c r="G64" s="58"/>
      <c r="H64" s="58"/>
      <c r="I64" s="66">
        <f t="shared" si="0"/>
        <v>6.5139584824624189E-2</v>
      </c>
      <c r="J64" s="59">
        <f t="shared" si="1"/>
        <v>91</v>
      </c>
      <c r="K64" s="59">
        <f t="shared" si="2"/>
        <v>63</v>
      </c>
    </row>
    <row r="65" spans="1:11">
      <c r="A65" s="51">
        <v>63</v>
      </c>
      <c r="B65" s="65" t="s">
        <v>154</v>
      </c>
      <c r="C65" s="58">
        <v>12967</v>
      </c>
      <c r="D65" s="58">
        <v>13797</v>
      </c>
      <c r="E65" s="58">
        <v>13947</v>
      </c>
      <c r="F65" s="58"/>
      <c r="G65" s="58"/>
      <c r="H65" s="58"/>
      <c r="I65" s="66">
        <f t="shared" si="0"/>
        <v>7.5576463329991517E-2</v>
      </c>
      <c r="J65" s="59">
        <f t="shared" si="1"/>
        <v>980</v>
      </c>
      <c r="K65" s="59">
        <f t="shared" si="2"/>
        <v>150</v>
      </c>
    </row>
    <row r="66" spans="1:11">
      <c r="A66" s="51">
        <v>64</v>
      </c>
      <c r="B66" s="65" t="s">
        <v>155</v>
      </c>
      <c r="C66" s="58">
        <v>8852</v>
      </c>
      <c r="D66" s="58">
        <v>9213</v>
      </c>
      <c r="E66" s="58">
        <v>9369</v>
      </c>
      <c r="F66" s="58"/>
      <c r="G66" s="58"/>
      <c r="H66" s="58"/>
      <c r="I66" s="66">
        <f t="shared" si="0"/>
        <v>5.8404880253050157E-2</v>
      </c>
      <c r="J66" s="59">
        <f t="shared" si="1"/>
        <v>517</v>
      </c>
      <c r="K66" s="59">
        <f t="shared" si="2"/>
        <v>156</v>
      </c>
    </row>
    <row r="67" spans="1:11">
      <c r="A67" s="51">
        <v>65</v>
      </c>
      <c r="B67" s="65" t="s">
        <v>156</v>
      </c>
      <c r="C67" s="58">
        <v>8938</v>
      </c>
      <c r="D67" s="58">
        <v>9360</v>
      </c>
      <c r="E67" s="58">
        <v>9458</v>
      </c>
      <c r="F67" s="58"/>
      <c r="G67" s="58"/>
      <c r="H67" s="58"/>
      <c r="I67" s="66">
        <f t="shared" si="0"/>
        <v>5.8178563437010514E-2</v>
      </c>
      <c r="J67" s="59">
        <f t="shared" si="1"/>
        <v>520</v>
      </c>
      <c r="K67" s="59">
        <f t="shared" si="2"/>
        <v>98</v>
      </c>
    </row>
    <row r="68" spans="1:11">
      <c r="A68" s="51">
        <v>66</v>
      </c>
      <c r="B68" s="65" t="s">
        <v>157</v>
      </c>
      <c r="C68" s="58">
        <v>5794</v>
      </c>
      <c r="D68" s="58">
        <v>5994</v>
      </c>
      <c r="E68" s="58">
        <v>6070</v>
      </c>
      <c r="F68" s="58"/>
      <c r="G68" s="58"/>
      <c r="H68" s="58"/>
      <c r="I68" s="66">
        <f t="shared" ref="I68:I84" si="3">(E68-C68)/C68</f>
        <v>4.7635484984466687E-2</v>
      </c>
      <c r="J68" s="59">
        <f t="shared" ref="J68:J84" si="4">E68-C68</f>
        <v>276</v>
      </c>
      <c r="K68" s="59">
        <f t="shared" ref="K68:K84" si="5">E68-D68</f>
        <v>76</v>
      </c>
    </row>
    <row r="69" spans="1:11">
      <c r="A69" s="51">
        <v>67</v>
      </c>
      <c r="B69" s="65" t="s">
        <v>158</v>
      </c>
      <c r="C69" s="58">
        <v>10723</v>
      </c>
      <c r="D69" s="58">
        <v>10895</v>
      </c>
      <c r="E69" s="58">
        <v>10997</v>
      </c>
      <c r="F69" s="58"/>
      <c r="G69" s="58"/>
      <c r="H69" s="58"/>
      <c r="I69" s="66">
        <f t="shared" si="3"/>
        <v>2.5552550592185024E-2</v>
      </c>
      <c r="J69" s="59">
        <f t="shared" si="4"/>
        <v>274</v>
      </c>
      <c r="K69" s="59">
        <f t="shared" si="5"/>
        <v>102</v>
      </c>
    </row>
    <row r="70" spans="1:11">
      <c r="A70" s="51">
        <v>68</v>
      </c>
      <c r="B70" s="65" t="s">
        <v>159</v>
      </c>
      <c r="C70" s="58">
        <v>7288</v>
      </c>
      <c r="D70" s="58">
        <v>7533</v>
      </c>
      <c r="E70" s="58">
        <v>7634</v>
      </c>
      <c r="F70" s="58"/>
      <c r="G70" s="58"/>
      <c r="H70" s="58"/>
      <c r="I70" s="66">
        <f t="shared" si="3"/>
        <v>4.7475301866081232E-2</v>
      </c>
      <c r="J70" s="59">
        <f t="shared" si="4"/>
        <v>346</v>
      </c>
      <c r="K70" s="59">
        <f t="shared" si="5"/>
        <v>101</v>
      </c>
    </row>
    <row r="71" spans="1:11">
      <c r="A71" s="51">
        <v>69</v>
      </c>
      <c r="B71" s="65" t="s">
        <v>160</v>
      </c>
      <c r="C71" s="58">
        <v>1197</v>
      </c>
      <c r="D71" s="58">
        <v>1233</v>
      </c>
      <c r="E71" s="58">
        <v>1254</v>
      </c>
      <c r="F71" s="58"/>
      <c r="G71" s="58"/>
      <c r="H71" s="58"/>
      <c r="I71" s="66">
        <f t="shared" si="3"/>
        <v>4.7619047619047616E-2</v>
      </c>
      <c r="J71" s="59">
        <f t="shared" si="4"/>
        <v>57</v>
      </c>
      <c r="K71" s="59">
        <f t="shared" si="5"/>
        <v>21</v>
      </c>
    </row>
    <row r="72" spans="1:11">
      <c r="A72" s="51">
        <v>70</v>
      </c>
      <c r="B72" s="65" t="s">
        <v>161</v>
      </c>
      <c r="C72" s="58">
        <v>4471</v>
      </c>
      <c r="D72" s="58">
        <v>4648</v>
      </c>
      <c r="E72" s="58">
        <v>4707</v>
      </c>
      <c r="F72" s="58"/>
      <c r="G72" s="58"/>
      <c r="H72" s="58"/>
      <c r="I72" s="66">
        <f t="shared" si="3"/>
        <v>5.2784611943636768E-2</v>
      </c>
      <c r="J72" s="59">
        <f t="shared" si="4"/>
        <v>236</v>
      </c>
      <c r="K72" s="59">
        <f t="shared" si="5"/>
        <v>59</v>
      </c>
    </row>
    <row r="73" spans="1:11">
      <c r="A73" s="51">
        <v>71</v>
      </c>
      <c r="B73" s="65" t="s">
        <v>162</v>
      </c>
      <c r="C73" s="58">
        <v>4527</v>
      </c>
      <c r="D73" s="58">
        <v>4588</v>
      </c>
      <c r="E73" s="58">
        <v>4644</v>
      </c>
      <c r="F73" s="58"/>
      <c r="G73" s="58"/>
      <c r="H73" s="58"/>
      <c r="I73" s="66">
        <f t="shared" si="3"/>
        <v>2.584493041749503E-2</v>
      </c>
      <c r="J73" s="59">
        <f t="shared" si="4"/>
        <v>117</v>
      </c>
      <c r="K73" s="59">
        <f t="shared" si="5"/>
        <v>56</v>
      </c>
    </row>
    <row r="74" spans="1:11">
      <c r="A74" s="51">
        <v>72</v>
      </c>
      <c r="B74" s="65" t="s">
        <v>163</v>
      </c>
      <c r="C74" s="58">
        <v>4842</v>
      </c>
      <c r="D74" s="58">
        <v>5305</v>
      </c>
      <c r="E74" s="58">
        <v>5386</v>
      </c>
      <c r="F74" s="58"/>
      <c r="G74" s="58"/>
      <c r="H74" s="58"/>
      <c r="I74" s="66">
        <f t="shared" si="3"/>
        <v>0.11235026848409747</v>
      </c>
      <c r="J74" s="59">
        <f t="shared" si="4"/>
        <v>544</v>
      </c>
      <c r="K74" s="59">
        <f t="shared" si="5"/>
        <v>81</v>
      </c>
    </row>
    <row r="75" spans="1:11">
      <c r="A75" s="51">
        <v>73</v>
      </c>
      <c r="B75" s="65" t="s">
        <v>164</v>
      </c>
      <c r="C75" s="58">
        <v>2861</v>
      </c>
      <c r="D75" s="58">
        <v>3082</v>
      </c>
      <c r="E75" s="58">
        <v>3120</v>
      </c>
      <c r="F75" s="58"/>
      <c r="G75" s="58"/>
      <c r="H75" s="58"/>
      <c r="I75" s="66">
        <f t="shared" si="3"/>
        <v>9.0527787486892691E-2</v>
      </c>
      <c r="J75" s="59">
        <f t="shared" si="4"/>
        <v>259</v>
      </c>
      <c r="K75" s="59">
        <f t="shared" si="5"/>
        <v>38</v>
      </c>
    </row>
    <row r="76" spans="1:11">
      <c r="A76" s="51">
        <v>74</v>
      </c>
      <c r="B76" s="65" t="s">
        <v>165</v>
      </c>
      <c r="C76" s="58">
        <v>4073</v>
      </c>
      <c r="D76" s="58">
        <v>4263</v>
      </c>
      <c r="E76" s="58">
        <v>4340</v>
      </c>
      <c r="F76" s="58"/>
      <c r="G76" s="58"/>
      <c r="H76" s="58"/>
      <c r="I76" s="66">
        <f t="shared" si="3"/>
        <v>6.5553645961207954E-2</v>
      </c>
      <c r="J76" s="59">
        <f t="shared" si="4"/>
        <v>267</v>
      </c>
      <c r="K76" s="59">
        <f t="shared" si="5"/>
        <v>77</v>
      </c>
    </row>
    <row r="77" spans="1:11">
      <c r="A77" s="51">
        <v>75</v>
      </c>
      <c r="B77" s="65" t="s">
        <v>166</v>
      </c>
      <c r="C77" s="58">
        <v>1204</v>
      </c>
      <c r="D77" s="58">
        <v>1185</v>
      </c>
      <c r="E77" s="58">
        <v>1207</v>
      </c>
      <c r="F77" s="58"/>
      <c r="G77" s="58"/>
      <c r="H77" s="58"/>
      <c r="I77" s="66">
        <f t="shared" si="3"/>
        <v>2.4916943521594683E-3</v>
      </c>
      <c r="J77" s="59">
        <f t="shared" si="4"/>
        <v>3</v>
      </c>
      <c r="K77" s="59">
        <f t="shared" si="5"/>
        <v>22</v>
      </c>
    </row>
    <row r="78" spans="1:11">
      <c r="A78" s="51">
        <v>76</v>
      </c>
      <c r="B78" s="65" t="s">
        <v>167</v>
      </c>
      <c r="C78" s="58">
        <v>2061</v>
      </c>
      <c r="D78" s="58">
        <v>2163</v>
      </c>
      <c r="E78" s="58">
        <v>2169</v>
      </c>
      <c r="F78" s="58"/>
      <c r="G78" s="58"/>
      <c r="H78" s="58"/>
      <c r="I78" s="66">
        <f t="shared" si="3"/>
        <v>5.2401746724890827E-2</v>
      </c>
      <c r="J78" s="59">
        <f t="shared" si="4"/>
        <v>108</v>
      </c>
      <c r="K78" s="59">
        <f t="shared" si="5"/>
        <v>6</v>
      </c>
    </row>
    <row r="79" spans="1:11">
      <c r="A79" s="51">
        <v>77</v>
      </c>
      <c r="B79" s="65" t="s">
        <v>168</v>
      </c>
      <c r="C79" s="58">
        <v>6941</v>
      </c>
      <c r="D79" s="58">
        <v>7208</v>
      </c>
      <c r="E79" s="58">
        <v>7357</v>
      </c>
      <c r="F79" s="58"/>
      <c r="G79" s="58"/>
      <c r="H79" s="58"/>
      <c r="I79" s="66">
        <f t="shared" si="3"/>
        <v>5.9933727128655814E-2</v>
      </c>
      <c r="J79" s="59">
        <f t="shared" si="4"/>
        <v>416</v>
      </c>
      <c r="K79" s="59">
        <f t="shared" si="5"/>
        <v>149</v>
      </c>
    </row>
    <row r="80" spans="1:11">
      <c r="A80" s="51">
        <v>78</v>
      </c>
      <c r="B80" s="65" t="s">
        <v>169</v>
      </c>
      <c r="C80" s="58">
        <v>4969</v>
      </c>
      <c r="D80" s="58">
        <v>4947</v>
      </c>
      <c r="E80" s="58">
        <v>5026</v>
      </c>
      <c r="F80" s="58"/>
      <c r="G80" s="58"/>
      <c r="H80" s="58"/>
      <c r="I80" s="66">
        <f t="shared" si="3"/>
        <v>1.1471120949889314E-2</v>
      </c>
      <c r="J80" s="59">
        <f t="shared" si="4"/>
        <v>57</v>
      </c>
      <c r="K80" s="59">
        <f t="shared" si="5"/>
        <v>79</v>
      </c>
    </row>
    <row r="81" spans="1:11">
      <c r="A81" s="51">
        <v>79</v>
      </c>
      <c r="B81" s="65" t="s">
        <v>170</v>
      </c>
      <c r="C81" s="58">
        <v>1520</v>
      </c>
      <c r="D81" s="58">
        <v>1590</v>
      </c>
      <c r="E81" s="58">
        <v>1625</v>
      </c>
      <c r="F81" s="58"/>
      <c r="G81" s="58"/>
      <c r="H81" s="58"/>
      <c r="I81" s="66">
        <f t="shared" si="3"/>
        <v>6.9078947368421059E-2</v>
      </c>
      <c r="J81" s="59">
        <f t="shared" si="4"/>
        <v>105</v>
      </c>
      <c r="K81" s="59">
        <f t="shared" si="5"/>
        <v>35</v>
      </c>
    </row>
    <row r="82" spans="1:11">
      <c r="A82" s="51">
        <v>80</v>
      </c>
      <c r="B82" s="65" t="s">
        <v>171</v>
      </c>
      <c r="C82" s="58">
        <v>6592</v>
      </c>
      <c r="D82" s="58">
        <v>6979</v>
      </c>
      <c r="E82" s="58">
        <v>7056</v>
      </c>
      <c r="F82" s="58"/>
      <c r="G82" s="58"/>
      <c r="H82" s="58"/>
      <c r="I82" s="66">
        <f t="shared" si="3"/>
        <v>7.0388349514563103E-2</v>
      </c>
      <c r="J82" s="59">
        <f t="shared" si="4"/>
        <v>464</v>
      </c>
      <c r="K82" s="59">
        <f t="shared" si="5"/>
        <v>77</v>
      </c>
    </row>
    <row r="83" spans="1:11">
      <c r="A83" s="51">
        <v>81</v>
      </c>
      <c r="B83" s="65" t="s">
        <v>172</v>
      </c>
      <c r="C83" s="58">
        <v>7753</v>
      </c>
      <c r="D83" s="58">
        <v>8236</v>
      </c>
      <c r="E83" s="58">
        <v>8315</v>
      </c>
      <c r="F83" s="58"/>
      <c r="G83" s="58"/>
      <c r="H83" s="58"/>
      <c r="I83" s="66">
        <f t="shared" si="3"/>
        <v>7.2488069134528571E-2</v>
      </c>
      <c r="J83" s="59">
        <f t="shared" si="4"/>
        <v>562</v>
      </c>
      <c r="K83" s="59">
        <f t="shared" si="5"/>
        <v>79</v>
      </c>
    </row>
    <row r="84" spans="1:11" s="91" customFormat="1">
      <c r="A84" s="159" t="s">
        <v>173</v>
      </c>
      <c r="B84" s="159"/>
      <c r="C84" s="93">
        <v>1827169</v>
      </c>
      <c r="D84" s="93">
        <v>1880682</v>
      </c>
      <c r="E84" s="93">
        <v>1902973</v>
      </c>
      <c r="F84" s="93"/>
      <c r="G84" s="93"/>
      <c r="H84" s="93"/>
      <c r="I84" s="88">
        <f t="shared" si="3"/>
        <v>4.1487131184909549E-2</v>
      </c>
      <c r="J84" s="94">
        <f t="shared" si="4"/>
        <v>75804</v>
      </c>
      <c r="K84" s="94">
        <f t="shared" si="5"/>
        <v>22291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7"/>
  <sheetViews>
    <sheetView zoomScale="80" zoomScaleNormal="80" workbookViewId="0">
      <selection activeCell="M33" sqref="M33"/>
    </sheetView>
  </sheetViews>
  <sheetFormatPr defaultRowHeight="14.4"/>
  <cols>
    <col min="2" max="2" width="34.5546875" customWidth="1"/>
    <col min="3" max="3" width="11.44140625" style="127" customWidth="1"/>
    <col min="4" max="4" width="11.44140625" style="126" customWidth="1"/>
    <col min="5" max="5" width="11.44140625" style="128" customWidth="1"/>
    <col min="6" max="8" width="11.44140625" style="132" customWidth="1"/>
    <col min="9" max="9" width="24.44140625" customWidth="1"/>
    <col min="10" max="10" width="23.5546875" customWidth="1"/>
    <col min="11" max="11" width="30.88671875" customWidth="1"/>
  </cols>
  <sheetData>
    <row r="1" spans="1:11" s="132" customFormat="1" ht="15" thickBot="1">
      <c r="C1" s="156" t="s">
        <v>274</v>
      </c>
      <c r="D1" s="156"/>
      <c r="E1" s="157"/>
      <c r="F1" s="158" t="s">
        <v>273</v>
      </c>
      <c r="G1" s="156"/>
      <c r="H1" s="157"/>
    </row>
    <row r="2" spans="1:11" ht="43.2">
      <c r="A2" s="71" t="s">
        <v>1</v>
      </c>
      <c r="B2" s="70" t="s">
        <v>90</v>
      </c>
      <c r="C2" s="69">
        <v>43678</v>
      </c>
      <c r="D2" s="69">
        <v>44013</v>
      </c>
      <c r="E2" s="69">
        <v>44044</v>
      </c>
      <c r="F2" s="69">
        <v>43678</v>
      </c>
      <c r="G2" s="69">
        <v>44013</v>
      </c>
      <c r="H2" s="69">
        <v>44044</v>
      </c>
      <c r="I2" s="68" t="s">
        <v>325</v>
      </c>
      <c r="J2" s="68" t="s">
        <v>326</v>
      </c>
      <c r="K2" s="1" t="s">
        <v>327</v>
      </c>
    </row>
    <row r="3" spans="1:11">
      <c r="A3" s="60">
        <v>1</v>
      </c>
      <c r="B3" s="61" t="s">
        <v>2</v>
      </c>
      <c r="C3" s="58">
        <v>17552</v>
      </c>
      <c r="D3" s="58">
        <v>17822</v>
      </c>
      <c r="E3" s="58">
        <v>17878</v>
      </c>
      <c r="F3" s="58"/>
      <c r="G3" s="58"/>
      <c r="H3" s="58"/>
      <c r="I3" s="66">
        <f>(E3-C3)/C3</f>
        <v>1.8573381950774841E-2</v>
      </c>
      <c r="J3" s="59">
        <f>E3-C3</f>
        <v>326</v>
      </c>
      <c r="K3" s="59">
        <f>E3-D3</f>
        <v>56</v>
      </c>
    </row>
    <row r="4" spans="1:11">
      <c r="A4" s="60">
        <v>2</v>
      </c>
      <c r="B4" s="61" t="s">
        <v>3</v>
      </c>
      <c r="C4" s="58">
        <v>3352</v>
      </c>
      <c r="D4" s="58">
        <v>3553</v>
      </c>
      <c r="E4" s="58">
        <v>3807</v>
      </c>
      <c r="F4" s="58"/>
      <c r="G4" s="58"/>
      <c r="H4" s="58"/>
      <c r="I4" s="66">
        <f t="shared" ref="I4:I67" si="0">(E4-C4)/C4</f>
        <v>0.13573985680190931</v>
      </c>
      <c r="J4" s="59">
        <f t="shared" ref="J4:J67" si="1">E4-C4</f>
        <v>455</v>
      </c>
      <c r="K4" s="59">
        <f t="shared" ref="K4:K67" si="2">E4-D4</f>
        <v>254</v>
      </c>
    </row>
    <row r="5" spans="1:11">
      <c r="A5" s="60">
        <v>3</v>
      </c>
      <c r="B5" s="61" t="s">
        <v>4</v>
      </c>
      <c r="C5" s="58">
        <v>1119</v>
      </c>
      <c r="D5" s="58">
        <v>1275</v>
      </c>
      <c r="E5" s="58">
        <v>1294</v>
      </c>
      <c r="F5" s="58"/>
      <c r="G5" s="58"/>
      <c r="H5" s="58"/>
      <c r="I5" s="66">
        <f t="shared" si="0"/>
        <v>0.15638963360142985</v>
      </c>
      <c r="J5" s="59">
        <f t="shared" si="1"/>
        <v>175</v>
      </c>
      <c r="K5" s="59">
        <f t="shared" si="2"/>
        <v>19</v>
      </c>
    </row>
    <row r="6" spans="1:11">
      <c r="A6" s="60">
        <v>5</v>
      </c>
      <c r="B6" s="61" t="s">
        <v>5</v>
      </c>
      <c r="C6" s="58">
        <v>414</v>
      </c>
      <c r="D6" s="58">
        <v>419</v>
      </c>
      <c r="E6" s="58">
        <v>428</v>
      </c>
      <c r="F6" s="58"/>
      <c r="G6" s="58"/>
      <c r="H6" s="58"/>
      <c r="I6" s="66">
        <f t="shared" si="0"/>
        <v>3.3816425120772944E-2</v>
      </c>
      <c r="J6" s="59">
        <f t="shared" si="1"/>
        <v>14</v>
      </c>
      <c r="K6" s="59">
        <f t="shared" si="2"/>
        <v>9</v>
      </c>
    </row>
    <row r="7" spans="1:11">
      <c r="A7" s="60">
        <v>6</v>
      </c>
      <c r="B7" s="61" t="s">
        <v>6</v>
      </c>
      <c r="C7" s="58">
        <v>30</v>
      </c>
      <c r="D7" s="58">
        <v>31</v>
      </c>
      <c r="E7" s="58">
        <v>33</v>
      </c>
      <c r="F7" s="58"/>
      <c r="G7" s="58"/>
      <c r="H7" s="58"/>
      <c r="I7" s="66">
        <f t="shared" si="0"/>
        <v>0.1</v>
      </c>
      <c r="J7" s="59">
        <f t="shared" si="1"/>
        <v>3</v>
      </c>
      <c r="K7" s="59">
        <f t="shared" si="2"/>
        <v>2</v>
      </c>
    </row>
    <row r="8" spans="1:11">
      <c r="A8" s="60">
        <v>7</v>
      </c>
      <c r="B8" s="61" t="s">
        <v>7</v>
      </c>
      <c r="C8" s="58">
        <v>762</v>
      </c>
      <c r="D8" s="58">
        <v>733</v>
      </c>
      <c r="E8" s="58">
        <v>740</v>
      </c>
      <c r="F8" s="58"/>
      <c r="G8" s="58"/>
      <c r="H8" s="58"/>
      <c r="I8" s="66">
        <f t="shared" si="0"/>
        <v>-2.8871391076115485E-2</v>
      </c>
      <c r="J8" s="59">
        <f t="shared" si="1"/>
        <v>-22</v>
      </c>
      <c r="K8" s="59">
        <f t="shared" si="2"/>
        <v>7</v>
      </c>
    </row>
    <row r="9" spans="1:11">
      <c r="A9" s="60">
        <v>8</v>
      </c>
      <c r="B9" s="61" t="s">
        <v>293</v>
      </c>
      <c r="C9" s="58">
        <v>4912</v>
      </c>
      <c r="D9" s="58">
        <v>4860</v>
      </c>
      <c r="E9" s="58">
        <v>4911</v>
      </c>
      <c r="F9" s="58"/>
      <c r="G9" s="58"/>
      <c r="H9" s="58"/>
      <c r="I9" s="66">
        <f t="shared" si="0"/>
        <v>-2.0358306188925082E-4</v>
      </c>
      <c r="J9" s="59">
        <f t="shared" si="1"/>
        <v>-1</v>
      </c>
      <c r="K9" s="59">
        <f t="shared" si="2"/>
        <v>51</v>
      </c>
    </row>
    <row r="10" spans="1:11">
      <c r="A10" s="60">
        <v>9</v>
      </c>
      <c r="B10" s="61" t="s">
        <v>8</v>
      </c>
      <c r="C10" s="58">
        <v>616</v>
      </c>
      <c r="D10" s="58">
        <v>617</v>
      </c>
      <c r="E10" s="58">
        <v>632</v>
      </c>
      <c r="F10" s="58"/>
      <c r="G10" s="58"/>
      <c r="H10" s="58"/>
      <c r="I10" s="66">
        <f t="shared" si="0"/>
        <v>2.5974025974025976E-2</v>
      </c>
      <c r="J10" s="59">
        <f t="shared" si="1"/>
        <v>16</v>
      </c>
      <c r="K10" s="59">
        <f t="shared" si="2"/>
        <v>15</v>
      </c>
    </row>
    <row r="11" spans="1:11">
      <c r="A11" s="62">
        <v>10</v>
      </c>
      <c r="B11" s="61" t="s">
        <v>9</v>
      </c>
      <c r="C11" s="58">
        <v>43405</v>
      </c>
      <c r="D11" s="58">
        <v>44809</v>
      </c>
      <c r="E11" s="58">
        <v>44973</v>
      </c>
      <c r="F11" s="58"/>
      <c r="G11" s="58"/>
      <c r="H11" s="58"/>
      <c r="I11" s="66">
        <f t="shared" si="0"/>
        <v>3.612487040663518E-2</v>
      </c>
      <c r="J11" s="59">
        <f t="shared" si="1"/>
        <v>1568</v>
      </c>
      <c r="K11" s="59">
        <f t="shared" si="2"/>
        <v>164</v>
      </c>
    </row>
    <row r="12" spans="1:11">
      <c r="A12" s="62">
        <v>11</v>
      </c>
      <c r="B12" s="61" t="s">
        <v>10</v>
      </c>
      <c r="C12" s="58">
        <v>678</v>
      </c>
      <c r="D12" s="58">
        <v>702</v>
      </c>
      <c r="E12" s="58">
        <v>700</v>
      </c>
      <c r="F12" s="58"/>
      <c r="G12" s="58"/>
      <c r="H12" s="58"/>
      <c r="I12" s="66">
        <f t="shared" si="0"/>
        <v>3.2448377581120944E-2</v>
      </c>
      <c r="J12" s="59">
        <f t="shared" si="1"/>
        <v>22</v>
      </c>
      <c r="K12" s="59">
        <f t="shared" si="2"/>
        <v>-2</v>
      </c>
    </row>
    <row r="13" spans="1:11">
      <c r="A13" s="62">
        <v>12</v>
      </c>
      <c r="B13" s="61" t="s">
        <v>11</v>
      </c>
      <c r="C13" s="58">
        <v>70</v>
      </c>
      <c r="D13" s="58">
        <v>74</v>
      </c>
      <c r="E13" s="58">
        <v>78</v>
      </c>
      <c r="F13" s="58"/>
      <c r="G13" s="58"/>
      <c r="H13" s="58"/>
      <c r="I13" s="66">
        <f t="shared" si="0"/>
        <v>0.11428571428571428</v>
      </c>
      <c r="J13" s="59">
        <f t="shared" si="1"/>
        <v>8</v>
      </c>
      <c r="K13" s="59">
        <f t="shared" si="2"/>
        <v>4</v>
      </c>
    </row>
    <row r="14" spans="1:11">
      <c r="A14" s="62">
        <v>13</v>
      </c>
      <c r="B14" s="61" t="s">
        <v>12</v>
      </c>
      <c r="C14" s="58">
        <v>16322</v>
      </c>
      <c r="D14" s="58">
        <v>16814</v>
      </c>
      <c r="E14" s="58">
        <v>16951</v>
      </c>
      <c r="F14" s="58"/>
      <c r="G14" s="58"/>
      <c r="H14" s="58"/>
      <c r="I14" s="66">
        <f t="shared" si="0"/>
        <v>3.8536944001960546E-2</v>
      </c>
      <c r="J14" s="59">
        <f t="shared" si="1"/>
        <v>629</v>
      </c>
      <c r="K14" s="59">
        <f t="shared" si="2"/>
        <v>137</v>
      </c>
    </row>
    <row r="15" spans="1:11">
      <c r="A15" s="62">
        <v>14</v>
      </c>
      <c r="B15" s="61" t="s">
        <v>13</v>
      </c>
      <c r="C15" s="58">
        <v>33287</v>
      </c>
      <c r="D15" s="58">
        <v>34524</v>
      </c>
      <c r="E15" s="58">
        <v>34873</v>
      </c>
      <c r="F15" s="58"/>
      <c r="G15" s="58"/>
      <c r="H15" s="58"/>
      <c r="I15" s="66">
        <f t="shared" si="0"/>
        <v>4.7646228257277615E-2</v>
      </c>
      <c r="J15" s="59">
        <f t="shared" si="1"/>
        <v>1586</v>
      </c>
      <c r="K15" s="59">
        <f t="shared" si="2"/>
        <v>349</v>
      </c>
    </row>
    <row r="16" spans="1:11">
      <c r="A16" s="62">
        <v>15</v>
      </c>
      <c r="B16" s="61" t="s">
        <v>14</v>
      </c>
      <c r="C16" s="58">
        <v>6325</v>
      </c>
      <c r="D16" s="58">
        <v>6450</v>
      </c>
      <c r="E16" s="58">
        <v>6465</v>
      </c>
      <c r="F16" s="58"/>
      <c r="G16" s="58"/>
      <c r="H16" s="58"/>
      <c r="I16" s="66">
        <f t="shared" si="0"/>
        <v>2.2134387351778657E-2</v>
      </c>
      <c r="J16" s="59">
        <f t="shared" si="1"/>
        <v>140</v>
      </c>
      <c r="K16" s="59">
        <f t="shared" si="2"/>
        <v>15</v>
      </c>
    </row>
    <row r="17" spans="1:11">
      <c r="A17" s="62">
        <v>16</v>
      </c>
      <c r="B17" s="61" t="s">
        <v>15</v>
      </c>
      <c r="C17" s="58">
        <v>9983</v>
      </c>
      <c r="D17" s="58">
        <v>10232</v>
      </c>
      <c r="E17" s="58">
        <v>10280</v>
      </c>
      <c r="F17" s="58"/>
      <c r="G17" s="58"/>
      <c r="H17" s="58"/>
      <c r="I17" s="66">
        <f t="shared" si="0"/>
        <v>2.9750575979164581E-2</v>
      </c>
      <c r="J17" s="59">
        <f t="shared" si="1"/>
        <v>297</v>
      </c>
      <c r="K17" s="59">
        <f t="shared" si="2"/>
        <v>48</v>
      </c>
    </row>
    <row r="18" spans="1:11">
      <c r="A18" s="62">
        <v>17</v>
      </c>
      <c r="B18" s="61" t="s">
        <v>16</v>
      </c>
      <c r="C18" s="58">
        <v>2709</v>
      </c>
      <c r="D18" s="58">
        <v>2933</v>
      </c>
      <c r="E18" s="58">
        <v>2951</v>
      </c>
      <c r="F18" s="58"/>
      <c r="G18" s="58"/>
      <c r="H18" s="58"/>
      <c r="I18" s="66">
        <f t="shared" si="0"/>
        <v>8.9331856773717244E-2</v>
      </c>
      <c r="J18" s="59">
        <f t="shared" si="1"/>
        <v>242</v>
      </c>
      <c r="K18" s="59">
        <f t="shared" si="2"/>
        <v>18</v>
      </c>
    </row>
    <row r="19" spans="1:11">
      <c r="A19" s="62">
        <v>18</v>
      </c>
      <c r="B19" s="61" t="s">
        <v>17</v>
      </c>
      <c r="C19" s="58">
        <v>7308</v>
      </c>
      <c r="D19" s="58">
        <v>7137</v>
      </c>
      <c r="E19" s="58">
        <v>7197</v>
      </c>
      <c r="F19" s="58"/>
      <c r="G19" s="58"/>
      <c r="H19" s="58"/>
      <c r="I19" s="66">
        <f t="shared" si="0"/>
        <v>-1.5188834154351396E-2</v>
      </c>
      <c r="J19" s="59">
        <f t="shared" si="1"/>
        <v>-111</v>
      </c>
      <c r="K19" s="59">
        <f t="shared" si="2"/>
        <v>60</v>
      </c>
    </row>
    <row r="20" spans="1:11">
      <c r="A20" s="62">
        <v>19</v>
      </c>
      <c r="B20" s="61" t="s">
        <v>18</v>
      </c>
      <c r="C20" s="58">
        <v>247</v>
      </c>
      <c r="D20" s="58">
        <v>247</v>
      </c>
      <c r="E20" s="58">
        <v>249</v>
      </c>
      <c r="F20" s="58"/>
      <c r="G20" s="58"/>
      <c r="H20" s="58"/>
      <c r="I20" s="66">
        <f t="shared" si="0"/>
        <v>8.0971659919028341E-3</v>
      </c>
      <c r="J20" s="59">
        <f t="shared" si="1"/>
        <v>2</v>
      </c>
      <c r="K20" s="59">
        <f t="shared" si="2"/>
        <v>2</v>
      </c>
    </row>
    <row r="21" spans="1:11">
      <c r="A21" s="62">
        <v>20</v>
      </c>
      <c r="B21" s="61" t="s">
        <v>19</v>
      </c>
      <c r="C21" s="58">
        <v>4918</v>
      </c>
      <c r="D21" s="58">
        <v>5364</v>
      </c>
      <c r="E21" s="58">
        <v>5462</v>
      </c>
      <c r="F21" s="58"/>
      <c r="G21" s="58"/>
      <c r="H21" s="58"/>
      <c r="I21" s="66">
        <f t="shared" si="0"/>
        <v>0.11061407076047174</v>
      </c>
      <c r="J21" s="59">
        <f t="shared" si="1"/>
        <v>544</v>
      </c>
      <c r="K21" s="59">
        <f t="shared" si="2"/>
        <v>98</v>
      </c>
    </row>
    <row r="22" spans="1:11">
      <c r="A22" s="62">
        <v>21</v>
      </c>
      <c r="B22" s="61" t="s">
        <v>20</v>
      </c>
      <c r="C22" s="58">
        <v>441</v>
      </c>
      <c r="D22" s="58">
        <v>564</v>
      </c>
      <c r="E22" s="58">
        <v>571</v>
      </c>
      <c r="F22" s="58"/>
      <c r="G22" s="58"/>
      <c r="H22" s="58"/>
      <c r="I22" s="66">
        <f t="shared" si="0"/>
        <v>0.29478458049886619</v>
      </c>
      <c r="J22" s="59">
        <f t="shared" si="1"/>
        <v>130</v>
      </c>
      <c r="K22" s="59">
        <f t="shared" si="2"/>
        <v>7</v>
      </c>
    </row>
    <row r="23" spans="1:11">
      <c r="A23" s="62">
        <v>22</v>
      </c>
      <c r="B23" s="61" t="s">
        <v>21</v>
      </c>
      <c r="C23" s="58">
        <v>13107</v>
      </c>
      <c r="D23" s="58">
        <v>13441</v>
      </c>
      <c r="E23" s="58">
        <v>13530</v>
      </c>
      <c r="F23" s="58"/>
      <c r="G23" s="58"/>
      <c r="H23" s="58"/>
      <c r="I23" s="66">
        <f t="shared" si="0"/>
        <v>3.2272831311512935E-2</v>
      </c>
      <c r="J23" s="59">
        <f t="shared" si="1"/>
        <v>423</v>
      </c>
      <c r="K23" s="59">
        <f t="shared" si="2"/>
        <v>89</v>
      </c>
    </row>
    <row r="24" spans="1:11">
      <c r="A24" s="62">
        <v>23</v>
      </c>
      <c r="B24" s="61" t="s">
        <v>22</v>
      </c>
      <c r="C24" s="58">
        <v>13681</v>
      </c>
      <c r="D24" s="58">
        <v>13639</v>
      </c>
      <c r="E24" s="58">
        <v>13727</v>
      </c>
      <c r="F24" s="58"/>
      <c r="G24" s="58"/>
      <c r="H24" s="58"/>
      <c r="I24" s="66">
        <f t="shared" si="0"/>
        <v>3.3623273152547329E-3</v>
      </c>
      <c r="J24" s="59">
        <f t="shared" si="1"/>
        <v>46</v>
      </c>
      <c r="K24" s="59">
        <f t="shared" si="2"/>
        <v>88</v>
      </c>
    </row>
    <row r="25" spans="1:11">
      <c r="A25" s="62">
        <v>24</v>
      </c>
      <c r="B25" s="61" t="s">
        <v>23</v>
      </c>
      <c r="C25" s="58">
        <v>6431</v>
      </c>
      <c r="D25" s="58">
        <v>6524</v>
      </c>
      <c r="E25" s="58">
        <v>6539</v>
      </c>
      <c r="F25" s="58"/>
      <c r="G25" s="58"/>
      <c r="H25" s="58"/>
      <c r="I25" s="66">
        <f t="shared" si="0"/>
        <v>1.6793655730057533E-2</v>
      </c>
      <c r="J25" s="59">
        <f t="shared" si="1"/>
        <v>108</v>
      </c>
      <c r="K25" s="59">
        <f t="shared" si="2"/>
        <v>15</v>
      </c>
    </row>
    <row r="26" spans="1:11">
      <c r="A26" s="62">
        <v>25</v>
      </c>
      <c r="B26" s="61" t="s">
        <v>24</v>
      </c>
      <c r="C26" s="58">
        <v>34307</v>
      </c>
      <c r="D26" s="58">
        <v>35184</v>
      </c>
      <c r="E26" s="58">
        <v>35398</v>
      </c>
      <c r="F26" s="58"/>
      <c r="G26" s="58"/>
      <c r="H26" s="58"/>
      <c r="I26" s="66">
        <f t="shared" si="0"/>
        <v>3.1801090156527823E-2</v>
      </c>
      <c r="J26" s="59">
        <f t="shared" si="1"/>
        <v>1091</v>
      </c>
      <c r="K26" s="59">
        <f t="shared" si="2"/>
        <v>214</v>
      </c>
    </row>
    <row r="27" spans="1:11">
      <c r="A27" s="62">
        <v>26</v>
      </c>
      <c r="B27" s="61" t="s">
        <v>25</v>
      </c>
      <c r="C27" s="58">
        <v>1865</v>
      </c>
      <c r="D27" s="58">
        <v>2029</v>
      </c>
      <c r="E27" s="58">
        <v>2042</v>
      </c>
      <c r="F27" s="58"/>
      <c r="G27" s="58"/>
      <c r="H27" s="58"/>
      <c r="I27" s="66">
        <f t="shared" si="0"/>
        <v>9.4906166219839147E-2</v>
      </c>
      <c r="J27" s="59">
        <f t="shared" si="1"/>
        <v>177</v>
      </c>
      <c r="K27" s="59">
        <f t="shared" si="2"/>
        <v>13</v>
      </c>
    </row>
    <row r="28" spans="1:11">
      <c r="A28" s="62">
        <v>27</v>
      </c>
      <c r="B28" s="61" t="s">
        <v>26</v>
      </c>
      <c r="C28" s="58">
        <v>6268</v>
      </c>
      <c r="D28" s="58">
        <v>6615</v>
      </c>
      <c r="E28" s="58">
        <v>6696</v>
      </c>
      <c r="F28" s="58"/>
      <c r="G28" s="58"/>
      <c r="H28" s="58"/>
      <c r="I28" s="66">
        <f t="shared" si="0"/>
        <v>6.8283343969368221E-2</v>
      </c>
      <c r="J28" s="59">
        <f t="shared" si="1"/>
        <v>428</v>
      </c>
      <c r="K28" s="59">
        <f t="shared" si="2"/>
        <v>81</v>
      </c>
    </row>
    <row r="29" spans="1:11">
      <c r="A29" s="62">
        <v>28</v>
      </c>
      <c r="B29" s="61" t="s">
        <v>27</v>
      </c>
      <c r="C29" s="58">
        <v>11987</v>
      </c>
      <c r="D29" s="58">
        <v>12871</v>
      </c>
      <c r="E29" s="58">
        <v>12977</v>
      </c>
      <c r="F29" s="58"/>
      <c r="G29" s="58"/>
      <c r="H29" s="58"/>
      <c r="I29" s="66">
        <f t="shared" si="0"/>
        <v>8.2589471927921917E-2</v>
      </c>
      <c r="J29" s="59">
        <f t="shared" si="1"/>
        <v>990</v>
      </c>
      <c r="K29" s="59">
        <f t="shared" si="2"/>
        <v>106</v>
      </c>
    </row>
    <row r="30" spans="1:11">
      <c r="A30" s="62">
        <v>29</v>
      </c>
      <c r="B30" s="61" t="s">
        <v>28</v>
      </c>
      <c r="C30" s="58">
        <v>3649</v>
      </c>
      <c r="D30" s="58">
        <v>3937</v>
      </c>
      <c r="E30" s="58">
        <v>3971</v>
      </c>
      <c r="F30" s="58"/>
      <c r="G30" s="58"/>
      <c r="H30" s="58"/>
      <c r="I30" s="66">
        <f t="shared" si="0"/>
        <v>8.8243354343655794E-2</v>
      </c>
      <c r="J30" s="59">
        <f t="shared" si="1"/>
        <v>322</v>
      </c>
      <c r="K30" s="59">
        <f t="shared" si="2"/>
        <v>34</v>
      </c>
    </row>
    <row r="31" spans="1:11">
      <c r="A31" s="62">
        <v>30</v>
      </c>
      <c r="B31" s="61" t="s">
        <v>29</v>
      </c>
      <c r="C31" s="58">
        <v>1136</v>
      </c>
      <c r="D31" s="58">
        <v>1267</v>
      </c>
      <c r="E31" s="58">
        <v>1296</v>
      </c>
      <c r="F31" s="58"/>
      <c r="G31" s="58"/>
      <c r="H31" s="58"/>
      <c r="I31" s="66">
        <f t="shared" si="0"/>
        <v>0.14084507042253522</v>
      </c>
      <c r="J31" s="59">
        <f t="shared" si="1"/>
        <v>160</v>
      </c>
      <c r="K31" s="59">
        <f t="shared" si="2"/>
        <v>29</v>
      </c>
    </row>
    <row r="32" spans="1:11">
      <c r="A32" s="62">
        <v>31</v>
      </c>
      <c r="B32" s="61" t="s">
        <v>30</v>
      </c>
      <c r="C32" s="58">
        <v>21187</v>
      </c>
      <c r="D32" s="58">
        <v>22012</v>
      </c>
      <c r="E32" s="58">
        <v>22216</v>
      </c>
      <c r="F32" s="58"/>
      <c r="G32" s="58"/>
      <c r="H32" s="58"/>
      <c r="I32" s="66">
        <f t="shared" si="0"/>
        <v>4.8567517817529618E-2</v>
      </c>
      <c r="J32" s="59">
        <f t="shared" si="1"/>
        <v>1029</v>
      </c>
      <c r="K32" s="59">
        <f t="shared" si="2"/>
        <v>204</v>
      </c>
    </row>
    <row r="33" spans="1:11">
      <c r="A33" s="62">
        <v>32</v>
      </c>
      <c r="B33" s="61" t="s">
        <v>31</v>
      </c>
      <c r="C33" s="58">
        <v>7106</v>
      </c>
      <c r="D33" s="58">
        <v>7707</v>
      </c>
      <c r="E33" s="58">
        <v>7802</v>
      </c>
      <c r="F33" s="58"/>
      <c r="G33" s="58"/>
      <c r="H33" s="58"/>
      <c r="I33" s="66">
        <f t="shared" si="0"/>
        <v>9.7945398254995777E-2</v>
      </c>
      <c r="J33" s="59">
        <f t="shared" si="1"/>
        <v>696</v>
      </c>
      <c r="K33" s="59">
        <f t="shared" si="2"/>
        <v>95</v>
      </c>
    </row>
    <row r="34" spans="1:11">
      <c r="A34" s="62">
        <v>33</v>
      </c>
      <c r="B34" s="61" t="s">
        <v>32</v>
      </c>
      <c r="C34" s="58">
        <v>18685</v>
      </c>
      <c r="D34" s="58">
        <v>19045</v>
      </c>
      <c r="E34" s="58">
        <v>19210</v>
      </c>
      <c r="F34" s="58"/>
      <c r="G34" s="58"/>
      <c r="H34" s="58"/>
      <c r="I34" s="66">
        <f t="shared" si="0"/>
        <v>2.8097404335028098E-2</v>
      </c>
      <c r="J34" s="59">
        <f t="shared" si="1"/>
        <v>525</v>
      </c>
      <c r="K34" s="59">
        <f t="shared" si="2"/>
        <v>165</v>
      </c>
    </row>
    <row r="35" spans="1:11">
      <c r="A35" s="62">
        <v>35</v>
      </c>
      <c r="B35" s="61" t="s">
        <v>33</v>
      </c>
      <c r="C35" s="58">
        <v>12612</v>
      </c>
      <c r="D35" s="58">
        <v>10164</v>
      </c>
      <c r="E35" s="58">
        <v>10289</v>
      </c>
      <c r="F35" s="58"/>
      <c r="G35" s="58"/>
      <c r="H35" s="58"/>
      <c r="I35" s="66">
        <f t="shared" si="0"/>
        <v>-0.1841896606406597</v>
      </c>
      <c r="J35" s="59">
        <f t="shared" si="1"/>
        <v>-2323</v>
      </c>
      <c r="K35" s="59">
        <f t="shared" si="2"/>
        <v>125</v>
      </c>
    </row>
    <row r="36" spans="1:11">
      <c r="A36" s="62">
        <v>36</v>
      </c>
      <c r="B36" s="61" t="s">
        <v>34</v>
      </c>
      <c r="C36" s="58">
        <v>821</v>
      </c>
      <c r="D36" s="58">
        <v>782</v>
      </c>
      <c r="E36" s="58">
        <v>797</v>
      </c>
      <c r="F36" s="58"/>
      <c r="G36" s="58"/>
      <c r="H36" s="58"/>
      <c r="I36" s="66">
        <f t="shared" si="0"/>
        <v>-2.9232643118148598E-2</v>
      </c>
      <c r="J36" s="59">
        <f t="shared" si="1"/>
        <v>-24</v>
      </c>
      <c r="K36" s="59">
        <f t="shared" si="2"/>
        <v>15</v>
      </c>
    </row>
    <row r="37" spans="1:11">
      <c r="A37" s="62">
        <v>37</v>
      </c>
      <c r="B37" s="61" t="s">
        <v>35</v>
      </c>
      <c r="C37" s="58">
        <v>512</v>
      </c>
      <c r="D37" s="58">
        <v>512</v>
      </c>
      <c r="E37" s="58">
        <v>515</v>
      </c>
      <c r="F37" s="58"/>
      <c r="G37" s="58"/>
      <c r="H37" s="58"/>
      <c r="I37" s="66">
        <f t="shared" si="0"/>
        <v>5.859375E-3</v>
      </c>
      <c r="J37" s="59">
        <f t="shared" si="1"/>
        <v>3</v>
      </c>
      <c r="K37" s="59">
        <f t="shared" si="2"/>
        <v>3</v>
      </c>
    </row>
    <row r="38" spans="1:11">
      <c r="A38" s="62">
        <v>38</v>
      </c>
      <c r="B38" s="61" t="s">
        <v>36</v>
      </c>
      <c r="C38" s="58">
        <v>3751</v>
      </c>
      <c r="D38" s="58">
        <v>3865</v>
      </c>
      <c r="E38" s="58">
        <v>3908</v>
      </c>
      <c r="F38" s="58"/>
      <c r="G38" s="58"/>
      <c r="H38" s="58"/>
      <c r="I38" s="66">
        <f t="shared" si="0"/>
        <v>4.1855505198613703E-2</v>
      </c>
      <c r="J38" s="59">
        <f t="shared" si="1"/>
        <v>157</v>
      </c>
      <c r="K38" s="59">
        <f t="shared" si="2"/>
        <v>43</v>
      </c>
    </row>
    <row r="39" spans="1:11">
      <c r="A39" s="62">
        <v>39</v>
      </c>
      <c r="B39" s="61" t="s">
        <v>37</v>
      </c>
      <c r="C39" s="58">
        <v>102</v>
      </c>
      <c r="D39" s="58">
        <v>97</v>
      </c>
      <c r="E39" s="58">
        <v>97</v>
      </c>
      <c r="F39" s="58"/>
      <c r="G39" s="58"/>
      <c r="H39" s="58"/>
      <c r="I39" s="66">
        <f t="shared" si="0"/>
        <v>-4.9019607843137254E-2</v>
      </c>
      <c r="J39" s="59">
        <f t="shared" si="1"/>
        <v>-5</v>
      </c>
      <c r="K39" s="59">
        <f t="shared" si="2"/>
        <v>0</v>
      </c>
    </row>
    <row r="40" spans="1:11">
      <c r="A40" s="62">
        <v>41</v>
      </c>
      <c r="B40" s="61" t="s">
        <v>38</v>
      </c>
      <c r="C40" s="58">
        <v>90945</v>
      </c>
      <c r="D40" s="58">
        <v>96574</v>
      </c>
      <c r="E40" s="58">
        <v>100086</v>
      </c>
      <c r="F40" s="58"/>
      <c r="G40" s="58"/>
      <c r="H40" s="58"/>
      <c r="I40" s="66">
        <f t="shared" si="0"/>
        <v>0.10051129803727528</v>
      </c>
      <c r="J40" s="59">
        <f t="shared" si="1"/>
        <v>9141</v>
      </c>
      <c r="K40" s="59">
        <f t="shared" si="2"/>
        <v>3512</v>
      </c>
    </row>
    <row r="41" spans="1:11">
      <c r="A41" s="62">
        <v>42</v>
      </c>
      <c r="B41" s="61" t="s">
        <v>39</v>
      </c>
      <c r="C41" s="58">
        <v>12495</v>
      </c>
      <c r="D41" s="58">
        <v>11809</v>
      </c>
      <c r="E41" s="58">
        <v>12114</v>
      </c>
      <c r="F41" s="58"/>
      <c r="G41" s="58"/>
      <c r="H41" s="58"/>
      <c r="I41" s="66">
        <f t="shared" si="0"/>
        <v>-3.0492196878751501E-2</v>
      </c>
      <c r="J41" s="59">
        <f t="shared" si="1"/>
        <v>-381</v>
      </c>
      <c r="K41" s="59">
        <f t="shared" si="2"/>
        <v>305</v>
      </c>
    </row>
    <row r="42" spans="1:11">
      <c r="A42" s="62">
        <v>43</v>
      </c>
      <c r="B42" s="61" t="s">
        <v>40</v>
      </c>
      <c r="C42" s="58">
        <v>53428</v>
      </c>
      <c r="D42" s="58">
        <v>54091</v>
      </c>
      <c r="E42" s="58">
        <v>54797</v>
      </c>
      <c r="F42" s="58"/>
      <c r="G42" s="58"/>
      <c r="H42" s="58"/>
      <c r="I42" s="66">
        <f t="shared" si="0"/>
        <v>2.5623268698060944E-2</v>
      </c>
      <c r="J42" s="59">
        <f t="shared" si="1"/>
        <v>1369</v>
      </c>
      <c r="K42" s="59">
        <f t="shared" si="2"/>
        <v>706</v>
      </c>
    </row>
    <row r="43" spans="1:11">
      <c r="A43" s="62">
        <v>45</v>
      </c>
      <c r="B43" s="61" t="s">
        <v>41</v>
      </c>
      <c r="C43" s="58">
        <v>56606</v>
      </c>
      <c r="D43" s="58">
        <v>61676</v>
      </c>
      <c r="E43" s="58">
        <v>62409</v>
      </c>
      <c r="F43" s="58"/>
      <c r="G43" s="58"/>
      <c r="H43" s="58"/>
      <c r="I43" s="66">
        <f t="shared" si="0"/>
        <v>0.10251563438504752</v>
      </c>
      <c r="J43" s="59">
        <f t="shared" si="1"/>
        <v>5803</v>
      </c>
      <c r="K43" s="59">
        <f t="shared" si="2"/>
        <v>733</v>
      </c>
    </row>
    <row r="44" spans="1:11">
      <c r="A44" s="62">
        <v>46</v>
      </c>
      <c r="B44" s="61" t="s">
        <v>42</v>
      </c>
      <c r="C44" s="58">
        <v>140944</v>
      </c>
      <c r="D44" s="58">
        <v>146045</v>
      </c>
      <c r="E44" s="58">
        <v>147245</v>
      </c>
      <c r="F44" s="58"/>
      <c r="G44" s="58"/>
      <c r="H44" s="58"/>
      <c r="I44" s="66">
        <f t="shared" si="0"/>
        <v>4.4705698717221021E-2</v>
      </c>
      <c r="J44" s="59">
        <f t="shared" si="1"/>
        <v>6301</v>
      </c>
      <c r="K44" s="59">
        <f t="shared" si="2"/>
        <v>1200</v>
      </c>
    </row>
    <row r="45" spans="1:11">
      <c r="A45" s="62">
        <v>47</v>
      </c>
      <c r="B45" s="61" t="s">
        <v>43</v>
      </c>
      <c r="C45" s="58">
        <v>322954</v>
      </c>
      <c r="D45" s="58">
        <v>333938</v>
      </c>
      <c r="E45" s="58">
        <v>336337</v>
      </c>
      <c r="F45" s="58"/>
      <c r="G45" s="58"/>
      <c r="H45" s="58"/>
      <c r="I45" s="66">
        <f t="shared" si="0"/>
        <v>4.1439338110071403E-2</v>
      </c>
      <c r="J45" s="59">
        <f t="shared" si="1"/>
        <v>13383</v>
      </c>
      <c r="K45" s="59">
        <f t="shared" si="2"/>
        <v>2399</v>
      </c>
    </row>
    <row r="46" spans="1:11">
      <c r="A46" s="62">
        <v>49</v>
      </c>
      <c r="B46" s="61" t="s">
        <v>44</v>
      </c>
      <c r="C46" s="58">
        <v>126780</v>
      </c>
      <c r="D46" s="58">
        <v>134545</v>
      </c>
      <c r="E46" s="58">
        <v>135782</v>
      </c>
      <c r="F46" s="58"/>
      <c r="G46" s="58"/>
      <c r="H46" s="58"/>
      <c r="I46" s="66">
        <f t="shared" si="0"/>
        <v>7.1004890361255721E-2</v>
      </c>
      <c r="J46" s="59">
        <f t="shared" si="1"/>
        <v>9002</v>
      </c>
      <c r="K46" s="59">
        <f t="shared" si="2"/>
        <v>1237</v>
      </c>
    </row>
    <row r="47" spans="1:11">
      <c r="A47" s="62">
        <v>50</v>
      </c>
      <c r="B47" s="61" t="s">
        <v>45</v>
      </c>
      <c r="C47" s="58">
        <v>3328</v>
      </c>
      <c r="D47" s="58">
        <v>3241</v>
      </c>
      <c r="E47" s="58">
        <v>3343</v>
      </c>
      <c r="F47" s="58"/>
      <c r="G47" s="58"/>
      <c r="H47" s="58"/>
      <c r="I47" s="66">
        <f t="shared" si="0"/>
        <v>4.5072115384615381E-3</v>
      </c>
      <c r="J47" s="59">
        <f t="shared" si="1"/>
        <v>15</v>
      </c>
      <c r="K47" s="59">
        <f t="shared" si="2"/>
        <v>102</v>
      </c>
    </row>
    <row r="48" spans="1:11">
      <c r="A48" s="62">
        <v>51</v>
      </c>
      <c r="B48" s="61" t="s">
        <v>46</v>
      </c>
      <c r="C48" s="58">
        <v>297</v>
      </c>
      <c r="D48" s="58">
        <v>306</v>
      </c>
      <c r="E48" s="58">
        <v>310</v>
      </c>
      <c r="F48" s="58"/>
      <c r="G48" s="58"/>
      <c r="H48" s="58"/>
      <c r="I48" s="66">
        <f t="shared" si="0"/>
        <v>4.3771043771043773E-2</v>
      </c>
      <c r="J48" s="59">
        <f t="shared" si="1"/>
        <v>13</v>
      </c>
      <c r="K48" s="59">
        <f t="shared" si="2"/>
        <v>4</v>
      </c>
    </row>
    <row r="49" spans="1:11">
      <c r="A49" s="62">
        <v>52</v>
      </c>
      <c r="B49" s="61" t="s">
        <v>47</v>
      </c>
      <c r="C49" s="58">
        <v>18423</v>
      </c>
      <c r="D49" s="58">
        <v>18721</v>
      </c>
      <c r="E49" s="58">
        <v>18848</v>
      </c>
      <c r="F49" s="58"/>
      <c r="G49" s="58"/>
      <c r="H49" s="58"/>
      <c r="I49" s="66">
        <f t="shared" si="0"/>
        <v>2.3068989849644467E-2</v>
      </c>
      <c r="J49" s="59">
        <f t="shared" si="1"/>
        <v>425</v>
      </c>
      <c r="K49" s="59">
        <f t="shared" si="2"/>
        <v>127</v>
      </c>
    </row>
    <row r="50" spans="1:11">
      <c r="A50" s="62">
        <v>53</v>
      </c>
      <c r="B50" s="61" t="s">
        <v>48</v>
      </c>
      <c r="C50" s="58">
        <v>3129</v>
      </c>
      <c r="D50" s="58">
        <v>3864</v>
      </c>
      <c r="E50" s="58">
        <v>4100</v>
      </c>
      <c r="F50" s="58"/>
      <c r="G50" s="58"/>
      <c r="H50" s="58"/>
      <c r="I50" s="66">
        <f t="shared" si="0"/>
        <v>0.31032278683285397</v>
      </c>
      <c r="J50" s="59">
        <f t="shared" si="1"/>
        <v>971</v>
      </c>
      <c r="K50" s="59">
        <f t="shared" si="2"/>
        <v>236</v>
      </c>
    </row>
    <row r="51" spans="1:11">
      <c r="A51" s="62">
        <v>55</v>
      </c>
      <c r="B51" s="61" t="s">
        <v>49</v>
      </c>
      <c r="C51" s="58">
        <v>20271</v>
      </c>
      <c r="D51" s="58">
        <v>20294</v>
      </c>
      <c r="E51" s="58">
        <v>20445</v>
      </c>
      <c r="F51" s="58"/>
      <c r="G51" s="58"/>
      <c r="H51" s="58"/>
      <c r="I51" s="66">
        <f t="shared" si="0"/>
        <v>8.5836909871244635E-3</v>
      </c>
      <c r="J51" s="59">
        <f t="shared" si="1"/>
        <v>174</v>
      </c>
      <c r="K51" s="59">
        <f t="shared" si="2"/>
        <v>151</v>
      </c>
    </row>
    <row r="52" spans="1:11">
      <c r="A52" s="62">
        <v>56</v>
      </c>
      <c r="B52" s="61" t="s">
        <v>50</v>
      </c>
      <c r="C52" s="58">
        <v>118571</v>
      </c>
      <c r="D52" s="58">
        <v>122206</v>
      </c>
      <c r="E52" s="58">
        <v>123412</v>
      </c>
      <c r="F52" s="58"/>
      <c r="G52" s="58"/>
      <c r="H52" s="58"/>
      <c r="I52" s="66">
        <f t="shared" si="0"/>
        <v>4.0827858413946073E-2</v>
      </c>
      <c r="J52" s="59">
        <f t="shared" si="1"/>
        <v>4841</v>
      </c>
      <c r="K52" s="59">
        <f t="shared" si="2"/>
        <v>1206</v>
      </c>
    </row>
    <row r="53" spans="1:11">
      <c r="A53" s="62">
        <v>58</v>
      </c>
      <c r="B53" s="61" t="s">
        <v>51</v>
      </c>
      <c r="C53" s="58">
        <v>2693</v>
      </c>
      <c r="D53" s="58">
        <v>2747</v>
      </c>
      <c r="E53" s="58">
        <v>2765</v>
      </c>
      <c r="F53" s="58"/>
      <c r="G53" s="58"/>
      <c r="H53" s="58"/>
      <c r="I53" s="66">
        <f t="shared" si="0"/>
        <v>2.6735982176011884E-2</v>
      </c>
      <c r="J53" s="59">
        <f t="shared" si="1"/>
        <v>72</v>
      </c>
      <c r="K53" s="59">
        <f t="shared" si="2"/>
        <v>18</v>
      </c>
    </row>
    <row r="54" spans="1:11">
      <c r="A54" s="62">
        <v>59</v>
      </c>
      <c r="B54" s="61" t="s">
        <v>52</v>
      </c>
      <c r="C54" s="58">
        <v>2120</v>
      </c>
      <c r="D54" s="58">
        <v>2164</v>
      </c>
      <c r="E54" s="58">
        <v>2197</v>
      </c>
      <c r="F54" s="58"/>
      <c r="G54" s="58"/>
      <c r="H54" s="58"/>
      <c r="I54" s="66">
        <f t="shared" si="0"/>
        <v>3.6320754716981131E-2</v>
      </c>
      <c r="J54" s="59">
        <f t="shared" si="1"/>
        <v>77</v>
      </c>
      <c r="K54" s="59">
        <f t="shared" si="2"/>
        <v>33</v>
      </c>
    </row>
    <row r="55" spans="1:11">
      <c r="A55" s="62">
        <v>60</v>
      </c>
      <c r="B55" s="61" t="s">
        <v>53</v>
      </c>
      <c r="C55" s="58">
        <v>724</v>
      </c>
      <c r="D55" s="58">
        <v>699</v>
      </c>
      <c r="E55" s="58">
        <v>697</v>
      </c>
      <c r="F55" s="58"/>
      <c r="G55" s="58"/>
      <c r="H55" s="58"/>
      <c r="I55" s="66">
        <f t="shared" si="0"/>
        <v>-3.7292817679558013E-2</v>
      </c>
      <c r="J55" s="59">
        <f t="shared" si="1"/>
        <v>-27</v>
      </c>
      <c r="K55" s="59">
        <f t="shared" si="2"/>
        <v>-2</v>
      </c>
    </row>
    <row r="56" spans="1:11">
      <c r="A56" s="62">
        <v>61</v>
      </c>
      <c r="B56" s="61" t="s">
        <v>54</v>
      </c>
      <c r="C56" s="58">
        <v>2939</v>
      </c>
      <c r="D56" s="58">
        <v>2957</v>
      </c>
      <c r="E56" s="58">
        <v>2971</v>
      </c>
      <c r="F56" s="58"/>
      <c r="G56" s="58"/>
      <c r="H56" s="58"/>
      <c r="I56" s="66">
        <f t="shared" si="0"/>
        <v>1.0888057162300102E-2</v>
      </c>
      <c r="J56" s="59">
        <f t="shared" si="1"/>
        <v>32</v>
      </c>
      <c r="K56" s="59">
        <f t="shared" si="2"/>
        <v>14</v>
      </c>
    </row>
    <row r="57" spans="1:11">
      <c r="A57" s="62">
        <v>62</v>
      </c>
      <c r="B57" s="61" t="s">
        <v>55</v>
      </c>
      <c r="C57" s="58">
        <v>10094</v>
      </c>
      <c r="D57" s="58">
        <v>11291</v>
      </c>
      <c r="E57" s="58">
        <v>11451</v>
      </c>
      <c r="F57" s="58"/>
      <c r="G57" s="58"/>
      <c r="H57" s="58"/>
      <c r="I57" s="66">
        <f t="shared" si="0"/>
        <v>0.13443629879136121</v>
      </c>
      <c r="J57" s="59">
        <f t="shared" si="1"/>
        <v>1357</v>
      </c>
      <c r="K57" s="59">
        <f t="shared" si="2"/>
        <v>160</v>
      </c>
    </row>
    <row r="58" spans="1:11">
      <c r="A58" s="62">
        <v>63</v>
      </c>
      <c r="B58" s="61" t="s">
        <v>56</v>
      </c>
      <c r="C58" s="58">
        <v>1837</v>
      </c>
      <c r="D58" s="58">
        <v>1933</v>
      </c>
      <c r="E58" s="58">
        <v>1940</v>
      </c>
      <c r="F58" s="58"/>
      <c r="G58" s="58"/>
      <c r="H58" s="58"/>
      <c r="I58" s="66">
        <f t="shared" si="0"/>
        <v>5.6069678824169841E-2</v>
      </c>
      <c r="J58" s="59">
        <f t="shared" si="1"/>
        <v>103</v>
      </c>
      <c r="K58" s="59">
        <f t="shared" si="2"/>
        <v>7</v>
      </c>
    </row>
    <row r="59" spans="1:11">
      <c r="A59" s="62">
        <v>64</v>
      </c>
      <c r="B59" s="61" t="s">
        <v>57</v>
      </c>
      <c r="C59" s="58">
        <v>7059</v>
      </c>
      <c r="D59" s="58">
        <v>6986</v>
      </c>
      <c r="E59" s="58">
        <v>6994</v>
      </c>
      <c r="F59" s="58"/>
      <c r="G59" s="58"/>
      <c r="H59" s="58"/>
      <c r="I59" s="66">
        <f t="shared" si="0"/>
        <v>-9.2081031307550652E-3</v>
      </c>
      <c r="J59" s="59">
        <f t="shared" si="1"/>
        <v>-65</v>
      </c>
      <c r="K59" s="59">
        <f t="shared" si="2"/>
        <v>8</v>
      </c>
    </row>
    <row r="60" spans="1:11">
      <c r="A60" s="62">
        <v>65</v>
      </c>
      <c r="B60" s="61" t="s">
        <v>58</v>
      </c>
      <c r="C60" s="58">
        <v>3516</v>
      </c>
      <c r="D60" s="58">
        <v>3466</v>
      </c>
      <c r="E60" s="58">
        <v>3470</v>
      </c>
      <c r="F60" s="58"/>
      <c r="G60" s="58"/>
      <c r="H60" s="58"/>
      <c r="I60" s="66">
        <f t="shared" si="0"/>
        <v>-1.3083048919226393E-2</v>
      </c>
      <c r="J60" s="59">
        <f t="shared" si="1"/>
        <v>-46</v>
      </c>
      <c r="K60" s="59">
        <f t="shared" si="2"/>
        <v>4</v>
      </c>
    </row>
    <row r="61" spans="1:11">
      <c r="A61" s="62">
        <v>66</v>
      </c>
      <c r="B61" s="61" t="s">
        <v>59</v>
      </c>
      <c r="C61" s="58">
        <v>12278</v>
      </c>
      <c r="D61" s="58">
        <v>12734</v>
      </c>
      <c r="E61" s="58">
        <v>12824</v>
      </c>
      <c r="F61" s="58"/>
      <c r="G61" s="58"/>
      <c r="H61" s="58"/>
      <c r="I61" s="66">
        <f t="shared" si="0"/>
        <v>4.4469783352337512E-2</v>
      </c>
      <c r="J61" s="59">
        <f t="shared" si="1"/>
        <v>546</v>
      </c>
      <c r="K61" s="59">
        <f t="shared" si="2"/>
        <v>90</v>
      </c>
    </row>
    <row r="62" spans="1:11">
      <c r="A62" s="62">
        <v>68</v>
      </c>
      <c r="B62" s="61" t="s">
        <v>60</v>
      </c>
      <c r="C62" s="58">
        <v>62512</v>
      </c>
      <c r="D62" s="58">
        <v>69065</v>
      </c>
      <c r="E62" s="58">
        <v>70757</v>
      </c>
      <c r="F62" s="58"/>
      <c r="G62" s="58"/>
      <c r="H62" s="58"/>
      <c r="I62" s="66">
        <f t="shared" si="0"/>
        <v>0.13189467622216536</v>
      </c>
      <c r="J62" s="59">
        <f t="shared" si="1"/>
        <v>8245</v>
      </c>
      <c r="K62" s="59">
        <f t="shared" si="2"/>
        <v>1692</v>
      </c>
    </row>
    <row r="63" spans="1:11">
      <c r="A63" s="62">
        <v>69</v>
      </c>
      <c r="B63" s="61" t="s">
        <v>61</v>
      </c>
      <c r="C63" s="58">
        <v>51733</v>
      </c>
      <c r="D63" s="58">
        <v>52891</v>
      </c>
      <c r="E63" s="58">
        <v>53164</v>
      </c>
      <c r="F63" s="58"/>
      <c r="G63" s="58"/>
      <c r="H63" s="58"/>
      <c r="I63" s="66">
        <f t="shared" si="0"/>
        <v>2.7661260703999383E-2</v>
      </c>
      <c r="J63" s="59">
        <f t="shared" si="1"/>
        <v>1431</v>
      </c>
      <c r="K63" s="59">
        <f t="shared" si="2"/>
        <v>273</v>
      </c>
    </row>
    <row r="64" spans="1:11">
      <c r="A64" s="62">
        <v>70</v>
      </c>
      <c r="B64" s="61" t="s">
        <v>62</v>
      </c>
      <c r="C64" s="58">
        <v>19204</v>
      </c>
      <c r="D64" s="58">
        <v>18761</v>
      </c>
      <c r="E64" s="58">
        <v>18794</v>
      </c>
      <c r="F64" s="58"/>
      <c r="G64" s="58"/>
      <c r="H64" s="58"/>
      <c r="I64" s="66">
        <f t="shared" si="0"/>
        <v>-2.1349718808581546E-2</v>
      </c>
      <c r="J64" s="59">
        <f t="shared" si="1"/>
        <v>-410</v>
      </c>
      <c r="K64" s="59">
        <f t="shared" si="2"/>
        <v>33</v>
      </c>
    </row>
    <row r="65" spans="1:11">
      <c r="A65" s="62">
        <v>71</v>
      </c>
      <c r="B65" s="61" t="s">
        <v>63</v>
      </c>
      <c r="C65" s="58">
        <v>24348</v>
      </c>
      <c r="D65" s="58">
        <v>24663</v>
      </c>
      <c r="E65" s="58">
        <v>24947</v>
      </c>
      <c r="F65" s="58"/>
      <c r="G65" s="58"/>
      <c r="H65" s="58"/>
      <c r="I65" s="66">
        <f t="shared" si="0"/>
        <v>2.4601609988500084E-2</v>
      </c>
      <c r="J65" s="59">
        <f t="shared" si="1"/>
        <v>599</v>
      </c>
      <c r="K65" s="59">
        <f t="shared" si="2"/>
        <v>284</v>
      </c>
    </row>
    <row r="66" spans="1:11">
      <c r="A66" s="62">
        <v>72</v>
      </c>
      <c r="B66" s="61" t="s">
        <v>64</v>
      </c>
      <c r="C66" s="58">
        <v>994</v>
      </c>
      <c r="D66" s="58">
        <v>1016</v>
      </c>
      <c r="E66" s="58">
        <v>1029</v>
      </c>
      <c r="F66" s="58"/>
      <c r="G66" s="58"/>
      <c r="H66" s="58"/>
      <c r="I66" s="66">
        <f t="shared" si="0"/>
        <v>3.5211267605633804E-2</v>
      </c>
      <c r="J66" s="59">
        <f t="shared" si="1"/>
        <v>35</v>
      </c>
      <c r="K66" s="59">
        <f t="shared" si="2"/>
        <v>13</v>
      </c>
    </row>
    <row r="67" spans="1:11">
      <c r="A67" s="62">
        <v>73</v>
      </c>
      <c r="B67" s="61" t="s">
        <v>65</v>
      </c>
      <c r="C67" s="58">
        <v>7119</v>
      </c>
      <c r="D67" s="58">
        <v>6948</v>
      </c>
      <c r="E67" s="58">
        <v>7041</v>
      </c>
      <c r="F67" s="58"/>
      <c r="G67" s="58"/>
      <c r="H67" s="58"/>
      <c r="I67" s="66">
        <f t="shared" si="0"/>
        <v>-1.0956595027391488E-2</v>
      </c>
      <c r="J67" s="59">
        <f t="shared" si="1"/>
        <v>-78</v>
      </c>
      <c r="K67" s="59">
        <f t="shared" si="2"/>
        <v>93</v>
      </c>
    </row>
    <row r="68" spans="1:11">
      <c r="A68" s="62">
        <v>74</v>
      </c>
      <c r="B68" s="61" t="s">
        <v>66</v>
      </c>
      <c r="C68" s="58">
        <v>9134</v>
      </c>
      <c r="D68" s="58">
        <v>8970</v>
      </c>
      <c r="E68" s="58">
        <v>9094</v>
      </c>
      <c r="F68" s="58"/>
      <c r="G68" s="58"/>
      <c r="H68" s="58"/>
      <c r="I68" s="66">
        <f t="shared" ref="I68:I92" si="3">(E68-C68)/C68</f>
        <v>-4.3792423910663453E-3</v>
      </c>
      <c r="J68" s="59">
        <f t="shared" ref="J68:J92" si="4">E68-C68</f>
        <v>-40</v>
      </c>
      <c r="K68" s="59">
        <f t="shared" ref="K68:K92" si="5">E68-D68</f>
        <v>124</v>
      </c>
    </row>
    <row r="69" spans="1:11">
      <c r="A69" s="62">
        <v>75</v>
      </c>
      <c r="B69" s="61" t="s">
        <v>67</v>
      </c>
      <c r="C69" s="58">
        <v>2840</v>
      </c>
      <c r="D69" s="58">
        <v>3104</v>
      </c>
      <c r="E69" s="58">
        <v>3130</v>
      </c>
      <c r="F69" s="58"/>
      <c r="G69" s="58"/>
      <c r="H69" s="58"/>
      <c r="I69" s="66">
        <f t="shared" si="3"/>
        <v>0.10211267605633803</v>
      </c>
      <c r="J69" s="59">
        <f t="shared" si="4"/>
        <v>290</v>
      </c>
      <c r="K69" s="59">
        <f t="shared" si="5"/>
        <v>26</v>
      </c>
    </row>
    <row r="70" spans="1:11">
      <c r="A70" s="62">
        <v>77</v>
      </c>
      <c r="B70" s="61" t="s">
        <v>68</v>
      </c>
      <c r="C70" s="58">
        <v>5709</v>
      </c>
      <c r="D70" s="58">
        <v>5906</v>
      </c>
      <c r="E70" s="58">
        <v>6001</v>
      </c>
      <c r="F70" s="58"/>
      <c r="G70" s="58"/>
      <c r="H70" s="58"/>
      <c r="I70" s="66">
        <f t="shared" si="3"/>
        <v>5.1147311262918202E-2</v>
      </c>
      <c r="J70" s="59">
        <f t="shared" si="4"/>
        <v>292</v>
      </c>
      <c r="K70" s="59">
        <f t="shared" si="5"/>
        <v>95</v>
      </c>
    </row>
    <row r="71" spans="1:11">
      <c r="A71" s="62">
        <v>78</v>
      </c>
      <c r="B71" s="61" t="s">
        <v>69</v>
      </c>
      <c r="C71" s="58">
        <v>2118</v>
      </c>
      <c r="D71" s="58">
        <v>2139</v>
      </c>
      <c r="E71" s="58">
        <v>2129</v>
      </c>
      <c r="F71" s="58"/>
      <c r="G71" s="58"/>
      <c r="H71" s="58"/>
      <c r="I71" s="66">
        <f t="shared" si="3"/>
        <v>5.1935788479697828E-3</v>
      </c>
      <c r="J71" s="59">
        <f t="shared" si="4"/>
        <v>11</v>
      </c>
      <c r="K71" s="59">
        <f t="shared" si="5"/>
        <v>-10</v>
      </c>
    </row>
    <row r="72" spans="1:11">
      <c r="A72" s="62">
        <v>79</v>
      </c>
      <c r="B72" s="61" t="s">
        <v>70</v>
      </c>
      <c r="C72" s="58">
        <v>8919</v>
      </c>
      <c r="D72" s="58">
        <v>8735</v>
      </c>
      <c r="E72" s="58">
        <v>8762</v>
      </c>
      <c r="F72" s="58"/>
      <c r="G72" s="58"/>
      <c r="H72" s="58"/>
      <c r="I72" s="66">
        <f t="shared" si="3"/>
        <v>-1.7602870276936876E-2</v>
      </c>
      <c r="J72" s="59">
        <f t="shared" si="4"/>
        <v>-157</v>
      </c>
      <c r="K72" s="59">
        <f t="shared" si="5"/>
        <v>27</v>
      </c>
    </row>
    <row r="73" spans="1:11">
      <c r="A73" s="62">
        <v>80</v>
      </c>
      <c r="B73" s="61" t="s">
        <v>71</v>
      </c>
      <c r="C73" s="58">
        <v>22186</v>
      </c>
      <c r="D73" s="58">
        <v>21980</v>
      </c>
      <c r="E73" s="58">
        <v>22039</v>
      </c>
      <c r="F73" s="58"/>
      <c r="G73" s="58"/>
      <c r="H73" s="58"/>
      <c r="I73" s="66">
        <f t="shared" si="3"/>
        <v>-6.6258000540881639E-3</v>
      </c>
      <c r="J73" s="59">
        <f t="shared" si="4"/>
        <v>-147</v>
      </c>
      <c r="K73" s="59">
        <f t="shared" si="5"/>
        <v>59</v>
      </c>
    </row>
    <row r="74" spans="1:11">
      <c r="A74" s="62">
        <v>81</v>
      </c>
      <c r="B74" s="61" t="s">
        <v>72</v>
      </c>
      <c r="C74" s="58">
        <v>44313</v>
      </c>
      <c r="D74" s="58">
        <v>38693</v>
      </c>
      <c r="E74" s="58">
        <v>38912</v>
      </c>
      <c r="F74" s="58"/>
      <c r="G74" s="58"/>
      <c r="H74" s="58"/>
      <c r="I74" s="66">
        <f t="shared" si="3"/>
        <v>-0.12188296888046397</v>
      </c>
      <c r="J74" s="59">
        <f t="shared" si="4"/>
        <v>-5401</v>
      </c>
      <c r="K74" s="59">
        <f t="shared" si="5"/>
        <v>219</v>
      </c>
    </row>
    <row r="75" spans="1:11">
      <c r="A75" s="62">
        <v>82</v>
      </c>
      <c r="B75" s="61" t="s">
        <v>73</v>
      </c>
      <c r="C75" s="58">
        <v>46341</v>
      </c>
      <c r="D75" s="58">
        <v>43586</v>
      </c>
      <c r="E75" s="58">
        <v>43640</v>
      </c>
      <c r="F75" s="58"/>
      <c r="G75" s="58"/>
      <c r="H75" s="58"/>
      <c r="I75" s="66">
        <f t="shared" si="3"/>
        <v>-5.8285319695302214E-2</v>
      </c>
      <c r="J75" s="59">
        <f t="shared" si="4"/>
        <v>-2701</v>
      </c>
      <c r="K75" s="59">
        <f t="shared" si="5"/>
        <v>54</v>
      </c>
    </row>
    <row r="76" spans="1:11">
      <c r="A76" s="62">
        <v>84</v>
      </c>
      <c r="B76" s="61" t="s">
        <v>74</v>
      </c>
      <c r="C76" s="58">
        <v>4527</v>
      </c>
      <c r="D76" s="58">
        <v>4717</v>
      </c>
      <c r="E76" s="58">
        <v>4755</v>
      </c>
      <c r="F76" s="58"/>
      <c r="G76" s="58"/>
      <c r="H76" s="58"/>
      <c r="I76" s="66">
        <f t="shared" si="3"/>
        <v>5.036447978793903E-2</v>
      </c>
      <c r="J76" s="59">
        <f t="shared" si="4"/>
        <v>228</v>
      </c>
      <c r="K76" s="59">
        <f t="shared" si="5"/>
        <v>38</v>
      </c>
    </row>
    <row r="77" spans="1:11">
      <c r="A77" s="62">
        <v>85</v>
      </c>
      <c r="B77" s="61" t="s">
        <v>75</v>
      </c>
      <c r="C77" s="58">
        <v>30162</v>
      </c>
      <c r="D77" s="58">
        <v>29879</v>
      </c>
      <c r="E77" s="58">
        <v>30126</v>
      </c>
      <c r="F77" s="58"/>
      <c r="G77" s="58"/>
      <c r="H77" s="58"/>
      <c r="I77" s="66">
        <f t="shared" si="3"/>
        <v>-1.1935548040580863E-3</v>
      </c>
      <c r="J77" s="59">
        <f t="shared" si="4"/>
        <v>-36</v>
      </c>
      <c r="K77" s="59">
        <f t="shared" si="5"/>
        <v>247</v>
      </c>
    </row>
    <row r="78" spans="1:11">
      <c r="A78" s="62">
        <v>86</v>
      </c>
      <c r="B78" s="61" t="s">
        <v>76</v>
      </c>
      <c r="C78" s="58">
        <v>27607</v>
      </c>
      <c r="D78" s="58">
        <v>29893</v>
      </c>
      <c r="E78" s="58">
        <v>30167</v>
      </c>
      <c r="F78" s="58"/>
      <c r="G78" s="58"/>
      <c r="H78" s="58"/>
      <c r="I78" s="66">
        <f t="shared" si="3"/>
        <v>9.2730104683594744E-2</v>
      </c>
      <c r="J78" s="59">
        <f t="shared" si="4"/>
        <v>2560</v>
      </c>
      <c r="K78" s="59">
        <f t="shared" si="5"/>
        <v>274</v>
      </c>
    </row>
    <row r="79" spans="1:11">
      <c r="A79" s="62">
        <v>87</v>
      </c>
      <c r="B79" s="61" t="s">
        <v>77</v>
      </c>
      <c r="C79" s="58">
        <v>1664</v>
      </c>
      <c r="D79" s="58">
        <v>1828</v>
      </c>
      <c r="E79" s="58">
        <v>1868</v>
      </c>
      <c r="F79" s="58"/>
      <c r="G79" s="58"/>
      <c r="H79" s="58"/>
      <c r="I79" s="66">
        <f t="shared" si="3"/>
        <v>0.12259615384615384</v>
      </c>
      <c r="J79" s="59">
        <f t="shared" si="4"/>
        <v>204</v>
      </c>
      <c r="K79" s="59">
        <f t="shared" si="5"/>
        <v>40</v>
      </c>
    </row>
    <row r="80" spans="1:11">
      <c r="A80" s="62">
        <v>88</v>
      </c>
      <c r="B80" s="61" t="s">
        <v>78</v>
      </c>
      <c r="C80" s="58">
        <v>5232</v>
      </c>
      <c r="D80" s="58">
        <v>5470</v>
      </c>
      <c r="E80" s="58">
        <v>5478</v>
      </c>
      <c r="F80" s="58"/>
      <c r="G80" s="58"/>
      <c r="H80" s="58"/>
      <c r="I80" s="66">
        <f t="shared" si="3"/>
        <v>4.7018348623853214E-2</v>
      </c>
      <c r="J80" s="59">
        <f t="shared" si="4"/>
        <v>246</v>
      </c>
      <c r="K80" s="59">
        <f t="shared" si="5"/>
        <v>8</v>
      </c>
    </row>
    <row r="81" spans="1:11">
      <c r="A81" s="62">
        <v>90</v>
      </c>
      <c r="B81" s="61" t="s">
        <v>79</v>
      </c>
      <c r="C81" s="58">
        <v>1439</v>
      </c>
      <c r="D81" s="58">
        <v>1412</v>
      </c>
      <c r="E81" s="58">
        <v>1441</v>
      </c>
      <c r="F81" s="58"/>
      <c r="G81" s="58"/>
      <c r="H81" s="58"/>
      <c r="I81" s="66">
        <f t="shared" si="3"/>
        <v>1.389854065323141E-3</v>
      </c>
      <c r="J81" s="59">
        <f t="shared" si="4"/>
        <v>2</v>
      </c>
      <c r="K81" s="59">
        <f t="shared" si="5"/>
        <v>29</v>
      </c>
    </row>
    <row r="82" spans="1:11">
      <c r="A82" s="62">
        <v>91</v>
      </c>
      <c r="B82" s="61" t="s">
        <v>80</v>
      </c>
      <c r="C82" s="58">
        <v>613</v>
      </c>
      <c r="D82" s="58">
        <v>877</v>
      </c>
      <c r="E82" s="58">
        <v>892</v>
      </c>
      <c r="F82" s="58"/>
      <c r="G82" s="58"/>
      <c r="H82" s="58"/>
      <c r="I82" s="66">
        <f t="shared" si="3"/>
        <v>0.45513866231647637</v>
      </c>
      <c r="J82" s="59">
        <f t="shared" si="4"/>
        <v>279</v>
      </c>
      <c r="K82" s="59">
        <f t="shared" si="5"/>
        <v>15</v>
      </c>
    </row>
    <row r="83" spans="1:11">
      <c r="A83" s="62">
        <v>92</v>
      </c>
      <c r="B83" s="61" t="s">
        <v>81</v>
      </c>
      <c r="C83" s="58">
        <v>2837</v>
      </c>
      <c r="D83" s="58">
        <v>2540</v>
      </c>
      <c r="E83" s="58">
        <v>2551</v>
      </c>
      <c r="F83" s="58"/>
      <c r="G83" s="58"/>
      <c r="H83" s="58"/>
      <c r="I83" s="66">
        <f t="shared" si="3"/>
        <v>-0.10081071554458935</v>
      </c>
      <c r="J83" s="59">
        <f t="shared" si="4"/>
        <v>-286</v>
      </c>
      <c r="K83" s="59">
        <f t="shared" si="5"/>
        <v>11</v>
      </c>
    </row>
    <row r="84" spans="1:11">
      <c r="A84" s="62">
        <v>93</v>
      </c>
      <c r="B84" s="61" t="s">
        <v>82</v>
      </c>
      <c r="C84" s="58">
        <v>9342</v>
      </c>
      <c r="D84" s="58">
        <v>9149</v>
      </c>
      <c r="E84" s="58">
        <v>9467</v>
      </c>
      <c r="F84" s="58"/>
      <c r="G84" s="58"/>
      <c r="H84" s="58"/>
      <c r="I84" s="66">
        <f t="shared" si="3"/>
        <v>1.3380432455576964E-2</v>
      </c>
      <c r="J84" s="59">
        <f t="shared" si="4"/>
        <v>125</v>
      </c>
      <c r="K84" s="59">
        <f t="shared" si="5"/>
        <v>318</v>
      </c>
    </row>
    <row r="85" spans="1:11">
      <c r="A85" s="62">
        <v>94</v>
      </c>
      <c r="B85" s="61" t="s">
        <v>83</v>
      </c>
      <c r="C85" s="58">
        <v>10993</v>
      </c>
      <c r="D85" s="58">
        <v>11238</v>
      </c>
      <c r="E85" s="58">
        <v>11242</v>
      </c>
      <c r="F85" s="58"/>
      <c r="G85" s="58"/>
      <c r="H85" s="58"/>
      <c r="I85" s="66">
        <f t="shared" si="3"/>
        <v>2.2650777767670334E-2</v>
      </c>
      <c r="J85" s="59">
        <f t="shared" si="4"/>
        <v>249</v>
      </c>
      <c r="K85" s="59">
        <f t="shared" si="5"/>
        <v>4</v>
      </c>
    </row>
    <row r="86" spans="1:11">
      <c r="A86" s="62">
        <v>95</v>
      </c>
      <c r="B86" s="61" t="s">
        <v>84</v>
      </c>
      <c r="C86" s="58">
        <v>11588</v>
      </c>
      <c r="D86" s="58">
        <v>11939</v>
      </c>
      <c r="E86" s="58">
        <v>12037</v>
      </c>
      <c r="F86" s="58"/>
      <c r="G86" s="58"/>
      <c r="H86" s="58"/>
      <c r="I86" s="66">
        <f t="shared" si="3"/>
        <v>3.8746979634104249E-2</v>
      </c>
      <c r="J86" s="59">
        <f t="shared" si="4"/>
        <v>449</v>
      </c>
      <c r="K86" s="59">
        <f t="shared" si="5"/>
        <v>98</v>
      </c>
    </row>
    <row r="87" spans="1:11">
      <c r="A87" s="62">
        <v>96</v>
      </c>
      <c r="B87" s="61" t="s">
        <v>85</v>
      </c>
      <c r="C87" s="58">
        <v>33455</v>
      </c>
      <c r="D87" s="58">
        <v>34134</v>
      </c>
      <c r="E87" s="58">
        <v>34641</v>
      </c>
      <c r="F87" s="58"/>
      <c r="G87" s="58"/>
      <c r="H87" s="58"/>
      <c r="I87" s="66">
        <f t="shared" si="3"/>
        <v>3.5450605290688983E-2</v>
      </c>
      <c r="J87" s="59">
        <f t="shared" si="4"/>
        <v>1186</v>
      </c>
      <c r="K87" s="59">
        <f t="shared" si="5"/>
        <v>507</v>
      </c>
    </row>
    <row r="88" spans="1:11">
      <c r="A88" s="62">
        <v>97</v>
      </c>
      <c r="B88" s="61" t="s">
        <v>86</v>
      </c>
      <c r="C88" s="58">
        <v>10204</v>
      </c>
      <c r="D88" s="58">
        <v>4677</v>
      </c>
      <c r="E88" s="58">
        <v>4599</v>
      </c>
      <c r="F88" s="58"/>
      <c r="G88" s="58"/>
      <c r="H88" s="58"/>
      <c r="I88" s="66">
        <f t="shared" si="3"/>
        <v>-0.54929439435515481</v>
      </c>
      <c r="J88" s="59">
        <f t="shared" si="4"/>
        <v>-5605</v>
      </c>
      <c r="K88" s="59">
        <f t="shared" si="5"/>
        <v>-78</v>
      </c>
    </row>
    <row r="89" spans="1:11">
      <c r="A89" s="62">
        <v>98</v>
      </c>
      <c r="B89" s="61" t="s">
        <v>87</v>
      </c>
      <c r="C89" s="58">
        <v>359</v>
      </c>
      <c r="D89" s="58">
        <v>248</v>
      </c>
      <c r="E89" s="58">
        <v>253</v>
      </c>
      <c r="F89" s="58"/>
      <c r="G89" s="58"/>
      <c r="H89" s="58"/>
      <c r="I89" s="66">
        <f t="shared" si="3"/>
        <v>-0.29526462395543174</v>
      </c>
      <c r="J89" s="59">
        <f t="shared" si="4"/>
        <v>-106</v>
      </c>
      <c r="K89" s="59">
        <f t="shared" si="5"/>
        <v>5</v>
      </c>
    </row>
    <row r="90" spans="1:11">
      <c r="A90" s="62">
        <v>99</v>
      </c>
      <c r="B90" s="61" t="s">
        <v>88</v>
      </c>
      <c r="C90" s="58">
        <v>440</v>
      </c>
      <c r="D90" s="58">
        <v>437</v>
      </c>
      <c r="E90" s="58">
        <v>439</v>
      </c>
      <c r="F90" s="58"/>
      <c r="G90" s="58"/>
      <c r="H90" s="58"/>
      <c r="I90" s="66">
        <f t="shared" si="3"/>
        <v>-2.2727272727272726E-3</v>
      </c>
      <c r="J90" s="59">
        <f t="shared" si="4"/>
        <v>-1</v>
      </c>
      <c r="K90" s="59">
        <f t="shared" si="5"/>
        <v>2</v>
      </c>
    </row>
    <row r="91" spans="1:11" s="132" customFormat="1">
      <c r="A91" s="62"/>
      <c r="B91" s="61" t="s">
        <v>277</v>
      </c>
      <c r="C91" s="58">
        <v>46149</v>
      </c>
      <c r="D91" s="58">
        <v>54649</v>
      </c>
      <c r="E91" s="58">
        <v>57558</v>
      </c>
      <c r="F91" s="58"/>
      <c r="G91" s="58"/>
      <c r="H91" s="58"/>
      <c r="I91" s="66">
        <f>(E91-C91)/C91</f>
        <v>0.24722095820061107</v>
      </c>
      <c r="J91" s="59">
        <f>E91-C91</f>
        <v>11409</v>
      </c>
      <c r="K91" s="59">
        <f>E91-D91</f>
        <v>2909</v>
      </c>
    </row>
    <row r="92" spans="1:11" s="91" customFormat="1" ht="14.4" customHeight="1">
      <c r="A92" s="161" t="s">
        <v>89</v>
      </c>
      <c r="B92" s="161"/>
      <c r="C92" s="93">
        <v>1827169</v>
      </c>
      <c r="D92" s="93">
        <v>1880682</v>
      </c>
      <c r="E92" s="93">
        <v>1902973</v>
      </c>
      <c r="F92" s="93"/>
      <c r="G92" s="93"/>
      <c r="H92" s="93"/>
      <c r="I92" s="88">
        <f t="shared" si="3"/>
        <v>4.1487131184909549E-2</v>
      </c>
      <c r="J92" s="94">
        <f t="shared" si="4"/>
        <v>75804</v>
      </c>
      <c r="K92" s="94">
        <f t="shared" si="5"/>
        <v>22291</v>
      </c>
    </row>
    <row r="93" spans="1:11">
      <c r="A93" s="4"/>
      <c r="B93" s="4"/>
    </row>
    <row r="94" spans="1:11">
      <c r="E94" s="136"/>
      <c r="F94" s="136"/>
    </row>
    <row r="95" spans="1:11">
      <c r="E95" s="136"/>
      <c r="F95" s="136"/>
    </row>
    <row r="97" spans="3:8">
      <c r="C97" s="140"/>
      <c r="D97" s="140"/>
      <c r="E97" s="140"/>
      <c r="F97" s="140"/>
      <c r="G97" s="140"/>
      <c r="H97" s="140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7"/>
  <sheetViews>
    <sheetView zoomScale="80" zoomScaleNormal="80" workbookViewId="0">
      <selection activeCell="N2" sqref="N2"/>
    </sheetView>
  </sheetViews>
  <sheetFormatPr defaultRowHeight="14.4"/>
  <cols>
    <col min="2" max="2" width="19.109375" customWidth="1"/>
    <col min="3" max="3" width="13.109375" style="129" customWidth="1"/>
    <col min="4" max="4" width="13.109375" style="128" customWidth="1"/>
    <col min="5" max="5" width="13.109375" style="130" customWidth="1"/>
    <col min="6" max="8" width="13.109375" style="132" customWidth="1"/>
    <col min="9" max="9" width="34.88671875" customWidth="1"/>
    <col min="10" max="10" width="34.5546875" customWidth="1"/>
    <col min="11" max="11" width="31" customWidth="1"/>
  </cols>
  <sheetData>
    <row r="1" spans="1:11" s="132" customFormat="1" ht="15" thickBot="1">
      <c r="C1" s="156" t="s">
        <v>274</v>
      </c>
      <c r="D1" s="156"/>
      <c r="E1" s="157"/>
      <c r="F1" s="158" t="s">
        <v>273</v>
      </c>
      <c r="G1" s="156"/>
      <c r="H1" s="157"/>
    </row>
    <row r="2" spans="1:11" ht="43.5" customHeight="1">
      <c r="A2" s="68" t="s">
        <v>91</v>
      </c>
      <c r="B2" s="68" t="s">
        <v>174</v>
      </c>
      <c r="C2" s="69">
        <v>43678</v>
      </c>
      <c r="D2" s="69">
        <v>44013</v>
      </c>
      <c r="E2" s="69">
        <v>44044</v>
      </c>
      <c r="F2" s="69">
        <v>43678</v>
      </c>
      <c r="G2" s="69">
        <v>44013</v>
      </c>
      <c r="H2" s="69">
        <v>44044</v>
      </c>
      <c r="I2" s="68" t="s">
        <v>328</v>
      </c>
      <c r="J2" s="68" t="s">
        <v>329</v>
      </c>
      <c r="K2" s="1" t="s">
        <v>330</v>
      </c>
    </row>
    <row r="3" spans="1:11">
      <c r="A3" s="51">
        <v>1</v>
      </c>
      <c r="B3" s="65" t="s">
        <v>92</v>
      </c>
      <c r="C3" s="20">
        <v>229865</v>
      </c>
      <c r="D3" s="20">
        <v>239260</v>
      </c>
      <c r="E3" s="20">
        <v>243239</v>
      </c>
      <c r="F3" s="20"/>
      <c r="G3" s="20"/>
      <c r="H3" s="20"/>
      <c r="I3" s="66">
        <f>(E3-C3)/C3</f>
        <v>5.8181976377438931E-2</v>
      </c>
      <c r="J3" s="20">
        <f>E3-C3</f>
        <v>13374</v>
      </c>
      <c r="K3" s="20">
        <f>E3-D3</f>
        <v>3979</v>
      </c>
    </row>
    <row r="4" spans="1:11">
      <c r="A4" s="51">
        <v>2</v>
      </c>
      <c r="B4" s="65" t="s">
        <v>93</v>
      </c>
      <c r="C4" s="20">
        <v>45780</v>
      </c>
      <c r="D4" s="20">
        <v>48261</v>
      </c>
      <c r="E4" s="20">
        <v>48247</v>
      </c>
      <c r="F4" s="20"/>
      <c r="G4" s="20"/>
      <c r="H4" s="20"/>
      <c r="I4" s="66">
        <f t="shared" ref="I4:I67" si="0">(E4-C4)/C4</f>
        <v>5.3888160768894716E-2</v>
      </c>
      <c r="J4" s="20">
        <f t="shared" ref="J4:J67" si="1">E4-C4</f>
        <v>2467</v>
      </c>
      <c r="K4" s="20">
        <f t="shared" ref="K4:K67" si="2">E4-D4</f>
        <v>-14</v>
      </c>
    </row>
    <row r="5" spans="1:11">
      <c r="A5" s="51">
        <v>3</v>
      </c>
      <c r="B5" s="65" t="s">
        <v>94</v>
      </c>
      <c r="C5" s="20">
        <v>79654</v>
      </c>
      <c r="D5" s="20">
        <v>81225</v>
      </c>
      <c r="E5" s="20">
        <v>82991</v>
      </c>
      <c r="F5" s="20"/>
      <c r="G5" s="20"/>
      <c r="H5" s="20"/>
      <c r="I5" s="66">
        <f t="shared" si="0"/>
        <v>4.1893690210158936E-2</v>
      </c>
      <c r="J5" s="20">
        <f t="shared" si="1"/>
        <v>3337</v>
      </c>
      <c r="K5" s="20">
        <f t="shared" si="2"/>
        <v>1766</v>
      </c>
    </row>
    <row r="6" spans="1:11">
      <c r="A6" s="51">
        <v>4</v>
      </c>
      <c r="B6" s="65" t="s">
        <v>95</v>
      </c>
      <c r="C6" s="20">
        <v>21963</v>
      </c>
      <c r="D6" s="20">
        <v>23914</v>
      </c>
      <c r="E6" s="20">
        <v>23823</v>
      </c>
      <c r="F6" s="20"/>
      <c r="G6" s="20"/>
      <c r="H6" s="20"/>
      <c r="I6" s="66">
        <f t="shared" si="0"/>
        <v>8.46878841688294E-2</v>
      </c>
      <c r="J6" s="20">
        <f t="shared" si="1"/>
        <v>1860</v>
      </c>
      <c r="K6" s="20">
        <f t="shared" si="2"/>
        <v>-91</v>
      </c>
    </row>
    <row r="7" spans="1:11">
      <c r="A7" s="51">
        <v>5</v>
      </c>
      <c r="B7" s="65" t="s">
        <v>96</v>
      </c>
      <c r="C7" s="20">
        <v>32976</v>
      </c>
      <c r="D7" s="20">
        <v>34894</v>
      </c>
      <c r="E7" s="20">
        <v>35006</v>
      </c>
      <c r="F7" s="20"/>
      <c r="G7" s="20"/>
      <c r="H7" s="20"/>
      <c r="I7" s="66">
        <f t="shared" si="0"/>
        <v>6.1559922367782627E-2</v>
      </c>
      <c r="J7" s="20">
        <f t="shared" si="1"/>
        <v>2030</v>
      </c>
      <c r="K7" s="20">
        <f t="shared" si="2"/>
        <v>112</v>
      </c>
    </row>
    <row r="8" spans="1:11">
      <c r="A8" s="51">
        <v>6</v>
      </c>
      <c r="B8" s="65" t="s">
        <v>97</v>
      </c>
      <c r="C8" s="20">
        <v>853618</v>
      </c>
      <c r="D8" s="20">
        <v>869977</v>
      </c>
      <c r="E8" s="20">
        <v>883504</v>
      </c>
      <c r="F8" s="20"/>
      <c r="G8" s="20"/>
      <c r="H8" s="20"/>
      <c r="I8" s="66">
        <f t="shared" si="0"/>
        <v>3.5010976806955807E-2</v>
      </c>
      <c r="J8" s="20">
        <f t="shared" si="1"/>
        <v>29886</v>
      </c>
      <c r="K8" s="20">
        <f t="shared" si="2"/>
        <v>13527</v>
      </c>
    </row>
    <row r="9" spans="1:11">
      <c r="A9" s="51">
        <v>7</v>
      </c>
      <c r="B9" s="65" t="s">
        <v>98</v>
      </c>
      <c r="C9" s="20">
        <v>457736</v>
      </c>
      <c r="D9" s="20">
        <v>429620</v>
      </c>
      <c r="E9" s="20">
        <v>445748</v>
      </c>
      <c r="F9" s="20"/>
      <c r="G9" s="20"/>
      <c r="H9" s="20"/>
      <c r="I9" s="66">
        <f t="shared" si="0"/>
        <v>-2.6189768775014419E-2</v>
      </c>
      <c r="J9" s="20">
        <f t="shared" si="1"/>
        <v>-11988</v>
      </c>
      <c r="K9" s="20">
        <f t="shared" si="2"/>
        <v>16128</v>
      </c>
    </row>
    <row r="10" spans="1:11">
      <c r="A10" s="51">
        <v>8</v>
      </c>
      <c r="B10" s="65" t="s">
        <v>99</v>
      </c>
      <c r="C10" s="20">
        <v>21906</v>
      </c>
      <c r="D10" s="20">
        <v>21815</v>
      </c>
      <c r="E10" s="20">
        <v>22793</v>
      </c>
      <c r="F10" s="20"/>
      <c r="G10" s="20"/>
      <c r="H10" s="20"/>
      <c r="I10" s="66">
        <f t="shared" si="0"/>
        <v>4.0491189628412305E-2</v>
      </c>
      <c r="J10" s="20">
        <f t="shared" si="1"/>
        <v>887</v>
      </c>
      <c r="K10" s="20">
        <f t="shared" si="2"/>
        <v>978</v>
      </c>
    </row>
    <row r="11" spans="1:11">
      <c r="A11" s="51">
        <v>9</v>
      </c>
      <c r="B11" s="65" t="s">
        <v>100</v>
      </c>
      <c r="C11" s="20">
        <v>135739</v>
      </c>
      <c r="D11" s="20">
        <v>137515</v>
      </c>
      <c r="E11" s="20">
        <v>139528</v>
      </c>
      <c r="F11" s="20"/>
      <c r="G11" s="20"/>
      <c r="H11" s="20"/>
      <c r="I11" s="66">
        <f t="shared" si="0"/>
        <v>2.7913864106852121E-2</v>
      </c>
      <c r="J11" s="20">
        <f t="shared" si="1"/>
        <v>3789</v>
      </c>
      <c r="K11" s="20">
        <f t="shared" si="2"/>
        <v>2013</v>
      </c>
    </row>
    <row r="12" spans="1:11">
      <c r="A12" s="51">
        <v>10</v>
      </c>
      <c r="B12" s="65" t="s">
        <v>101</v>
      </c>
      <c r="C12" s="20">
        <v>150750</v>
      </c>
      <c r="D12" s="20">
        <v>158103</v>
      </c>
      <c r="E12" s="20">
        <v>160365</v>
      </c>
      <c r="F12" s="20"/>
      <c r="G12" s="20"/>
      <c r="H12" s="20"/>
      <c r="I12" s="66">
        <f t="shared" si="0"/>
        <v>6.3781094527363177E-2</v>
      </c>
      <c r="J12" s="20">
        <f t="shared" si="1"/>
        <v>9615</v>
      </c>
      <c r="K12" s="20">
        <f t="shared" si="2"/>
        <v>2262</v>
      </c>
    </row>
    <row r="13" spans="1:11">
      <c r="A13" s="51">
        <v>11</v>
      </c>
      <c r="B13" s="65" t="s">
        <v>102</v>
      </c>
      <c r="C13" s="20">
        <v>28963</v>
      </c>
      <c r="D13" s="20">
        <v>29778</v>
      </c>
      <c r="E13" s="20">
        <v>30498</v>
      </c>
      <c r="F13" s="20"/>
      <c r="G13" s="20"/>
      <c r="H13" s="20"/>
      <c r="I13" s="66">
        <f t="shared" si="0"/>
        <v>5.2998653454407345E-2</v>
      </c>
      <c r="J13" s="20">
        <f t="shared" si="1"/>
        <v>1535</v>
      </c>
      <c r="K13" s="20">
        <f t="shared" si="2"/>
        <v>720</v>
      </c>
    </row>
    <row r="14" spans="1:11">
      <c r="A14" s="51">
        <v>12</v>
      </c>
      <c r="B14" s="65" t="s">
        <v>103</v>
      </c>
      <c r="C14" s="20">
        <v>22278</v>
      </c>
      <c r="D14" s="20">
        <v>22801</v>
      </c>
      <c r="E14" s="20">
        <v>23205</v>
      </c>
      <c r="F14" s="20"/>
      <c r="G14" s="20"/>
      <c r="H14" s="20"/>
      <c r="I14" s="66">
        <f t="shared" si="0"/>
        <v>4.1610557500673308E-2</v>
      </c>
      <c r="J14" s="20">
        <f t="shared" si="1"/>
        <v>927</v>
      </c>
      <c r="K14" s="20">
        <f t="shared" si="2"/>
        <v>404</v>
      </c>
    </row>
    <row r="15" spans="1:11">
      <c r="A15" s="51">
        <v>13</v>
      </c>
      <c r="B15" s="65" t="s">
        <v>104</v>
      </c>
      <c r="C15" s="20">
        <v>22757</v>
      </c>
      <c r="D15" s="20">
        <v>24198</v>
      </c>
      <c r="E15" s="20">
        <v>25126</v>
      </c>
      <c r="F15" s="20"/>
      <c r="G15" s="20"/>
      <c r="H15" s="20"/>
      <c r="I15" s="66">
        <f t="shared" si="0"/>
        <v>0.10409983741266424</v>
      </c>
      <c r="J15" s="20">
        <f t="shared" si="1"/>
        <v>2369</v>
      </c>
      <c r="K15" s="20">
        <f t="shared" si="2"/>
        <v>928</v>
      </c>
    </row>
    <row r="16" spans="1:11">
      <c r="A16" s="51">
        <v>14</v>
      </c>
      <c r="B16" s="65" t="s">
        <v>105</v>
      </c>
      <c r="C16" s="20">
        <v>44908</v>
      </c>
      <c r="D16" s="20">
        <v>46983</v>
      </c>
      <c r="E16" s="20">
        <v>48431</v>
      </c>
      <c r="F16" s="20"/>
      <c r="G16" s="20"/>
      <c r="H16" s="20"/>
      <c r="I16" s="66">
        <f t="shared" si="0"/>
        <v>7.8449274071434927E-2</v>
      </c>
      <c r="J16" s="20">
        <f t="shared" si="1"/>
        <v>3523</v>
      </c>
      <c r="K16" s="20">
        <f t="shared" si="2"/>
        <v>1448</v>
      </c>
    </row>
    <row r="17" spans="1:11">
      <c r="A17" s="51">
        <v>15</v>
      </c>
      <c r="B17" s="65" t="s">
        <v>106</v>
      </c>
      <c r="C17" s="20">
        <v>30929</v>
      </c>
      <c r="D17" s="20">
        <v>31233</v>
      </c>
      <c r="E17" s="20">
        <v>31655</v>
      </c>
      <c r="F17" s="20"/>
      <c r="G17" s="20"/>
      <c r="H17" s="20"/>
      <c r="I17" s="66">
        <f t="shared" si="0"/>
        <v>2.34731158459698E-2</v>
      </c>
      <c r="J17" s="20">
        <f t="shared" si="1"/>
        <v>726</v>
      </c>
      <c r="K17" s="20">
        <f t="shared" si="2"/>
        <v>422</v>
      </c>
    </row>
    <row r="18" spans="1:11">
      <c r="A18" s="51">
        <v>16</v>
      </c>
      <c r="B18" s="65" t="s">
        <v>107</v>
      </c>
      <c r="C18" s="20">
        <v>497804</v>
      </c>
      <c r="D18" s="20">
        <v>520115</v>
      </c>
      <c r="E18" s="20">
        <v>527497</v>
      </c>
      <c r="F18" s="20"/>
      <c r="G18" s="20"/>
      <c r="H18" s="20"/>
      <c r="I18" s="66">
        <f t="shared" si="0"/>
        <v>5.9647973901374836E-2</v>
      </c>
      <c r="J18" s="20">
        <f t="shared" si="1"/>
        <v>29693</v>
      </c>
      <c r="K18" s="20">
        <f t="shared" si="2"/>
        <v>7382</v>
      </c>
    </row>
    <row r="19" spans="1:11">
      <c r="A19" s="51">
        <v>17</v>
      </c>
      <c r="B19" s="65" t="s">
        <v>108</v>
      </c>
      <c r="C19" s="20">
        <v>68725</v>
      </c>
      <c r="D19" s="20">
        <v>70460</v>
      </c>
      <c r="E19" s="20">
        <v>72039</v>
      </c>
      <c r="F19" s="20"/>
      <c r="G19" s="20"/>
      <c r="H19" s="20"/>
      <c r="I19" s="66">
        <f t="shared" si="0"/>
        <v>4.822117133503092E-2</v>
      </c>
      <c r="J19" s="20">
        <f t="shared" si="1"/>
        <v>3314</v>
      </c>
      <c r="K19" s="20">
        <f t="shared" si="2"/>
        <v>1579</v>
      </c>
    </row>
    <row r="20" spans="1:11">
      <c r="A20" s="51">
        <v>18</v>
      </c>
      <c r="B20" s="65" t="s">
        <v>109</v>
      </c>
      <c r="C20" s="20">
        <v>18681</v>
      </c>
      <c r="D20" s="20">
        <v>18715</v>
      </c>
      <c r="E20" s="20">
        <v>18871</v>
      </c>
      <c r="F20" s="20"/>
      <c r="G20" s="20"/>
      <c r="H20" s="20"/>
      <c r="I20" s="66">
        <f t="shared" si="0"/>
        <v>1.017076173652374E-2</v>
      </c>
      <c r="J20" s="20">
        <f t="shared" si="1"/>
        <v>190</v>
      </c>
      <c r="K20" s="20">
        <f t="shared" si="2"/>
        <v>156</v>
      </c>
    </row>
    <row r="21" spans="1:11">
      <c r="A21" s="51">
        <v>19</v>
      </c>
      <c r="B21" s="65" t="s">
        <v>110</v>
      </c>
      <c r="C21" s="20">
        <v>48035</v>
      </c>
      <c r="D21" s="20">
        <v>51693</v>
      </c>
      <c r="E21" s="20">
        <v>52959</v>
      </c>
      <c r="F21" s="20"/>
      <c r="G21" s="20"/>
      <c r="H21" s="20"/>
      <c r="I21" s="66">
        <f t="shared" si="0"/>
        <v>0.10250858748828978</v>
      </c>
      <c r="J21" s="20">
        <f t="shared" si="1"/>
        <v>4924</v>
      </c>
      <c r="K21" s="20">
        <f t="shared" si="2"/>
        <v>1266</v>
      </c>
    </row>
    <row r="22" spans="1:11">
      <c r="A22" s="51">
        <v>20</v>
      </c>
      <c r="B22" s="65" t="s">
        <v>111</v>
      </c>
      <c r="C22" s="20">
        <v>153089</v>
      </c>
      <c r="D22" s="20">
        <v>160519</v>
      </c>
      <c r="E22" s="20">
        <v>164041</v>
      </c>
      <c r="F22" s="20"/>
      <c r="G22" s="20"/>
      <c r="H22" s="20"/>
      <c r="I22" s="66">
        <f t="shared" si="0"/>
        <v>7.1540084525994682E-2</v>
      </c>
      <c r="J22" s="20">
        <f t="shared" si="1"/>
        <v>10952</v>
      </c>
      <c r="K22" s="20">
        <f t="shared" si="2"/>
        <v>3522</v>
      </c>
    </row>
    <row r="23" spans="1:11">
      <c r="A23" s="51">
        <v>21</v>
      </c>
      <c r="B23" s="65" t="s">
        <v>112</v>
      </c>
      <c r="C23" s="20">
        <v>115941</v>
      </c>
      <c r="D23" s="20">
        <v>122306</v>
      </c>
      <c r="E23" s="20">
        <v>124284</v>
      </c>
      <c r="F23" s="20"/>
      <c r="G23" s="20"/>
      <c r="H23" s="20"/>
      <c r="I23" s="66">
        <f t="shared" si="0"/>
        <v>7.1959013636246016E-2</v>
      </c>
      <c r="J23" s="20">
        <f t="shared" si="1"/>
        <v>8343</v>
      </c>
      <c r="K23" s="20">
        <f t="shared" si="2"/>
        <v>1978</v>
      </c>
    </row>
    <row r="24" spans="1:11">
      <c r="A24" s="51">
        <v>22</v>
      </c>
      <c r="B24" s="65" t="s">
        <v>113</v>
      </c>
      <c r="C24" s="20">
        <v>50132</v>
      </c>
      <c r="D24" s="20">
        <v>50343</v>
      </c>
      <c r="E24" s="20">
        <v>50473</v>
      </c>
      <c r="F24" s="20"/>
      <c r="G24" s="20"/>
      <c r="H24" s="20"/>
      <c r="I24" s="66">
        <f t="shared" si="0"/>
        <v>6.8020426075161575E-3</v>
      </c>
      <c r="J24" s="20">
        <f t="shared" si="1"/>
        <v>341</v>
      </c>
      <c r="K24" s="20">
        <f t="shared" si="2"/>
        <v>130</v>
      </c>
    </row>
    <row r="25" spans="1:11">
      <c r="A25" s="51">
        <v>23</v>
      </c>
      <c r="B25" s="65" t="s">
        <v>114</v>
      </c>
      <c r="C25" s="20">
        <v>54869</v>
      </c>
      <c r="D25" s="20">
        <v>59415</v>
      </c>
      <c r="E25" s="20">
        <v>61164</v>
      </c>
      <c r="F25" s="20"/>
      <c r="G25" s="20"/>
      <c r="H25" s="20"/>
      <c r="I25" s="66">
        <f t="shared" si="0"/>
        <v>0.11472780622938271</v>
      </c>
      <c r="J25" s="20">
        <f t="shared" si="1"/>
        <v>6295</v>
      </c>
      <c r="K25" s="20">
        <f t="shared" si="2"/>
        <v>1749</v>
      </c>
    </row>
    <row r="26" spans="1:11">
      <c r="A26" s="51">
        <v>24</v>
      </c>
      <c r="B26" s="65" t="s">
        <v>115</v>
      </c>
      <c r="C26" s="20">
        <v>25241</v>
      </c>
      <c r="D26" s="20">
        <v>27498</v>
      </c>
      <c r="E26" s="20">
        <v>27439</v>
      </c>
      <c r="F26" s="20"/>
      <c r="G26" s="20"/>
      <c r="H26" s="20"/>
      <c r="I26" s="66">
        <f t="shared" si="0"/>
        <v>8.7080543560080825E-2</v>
      </c>
      <c r="J26" s="20">
        <f t="shared" si="1"/>
        <v>2198</v>
      </c>
      <c r="K26" s="20">
        <f t="shared" si="2"/>
        <v>-59</v>
      </c>
    </row>
    <row r="27" spans="1:11">
      <c r="A27" s="51">
        <v>25</v>
      </c>
      <c r="B27" s="65" t="s">
        <v>116</v>
      </c>
      <c r="C27" s="20">
        <v>67347</v>
      </c>
      <c r="D27" s="20">
        <v>69112</v>
      </c>
      <c r="E27" s="20">
        <v>70974</v>
      </c>
      <c r="F27" s="20"/>
      <c r="G27" s="20"/>
      <c r="H27" s="20"/>
      <c r="I27" s="66">
        <f t="shared" si="0"/>
        <v>5.3855405585994921E-2</v>
      </c>
      <c r="J27" s="20">
        <f t="shared" si="1"/>
        <v>3627</v>
      </c>
      <c r="K27" s="20">
        <f t="shared" si="2"/>
        <v>1862</v>
      </c>
    </row>
    <row r="28" spans="1:11">
      <c r="A28" s="51">
        <v>26</v>
      </c>
      <c r="B28" s="65" t="s">
        <v>117</v>
      </c>
      <c r="C28" s="20">
        <v>116601</v>
      </c>
      <c r="D28" s="20">
        <v>119489</v>
      </c>
      <c r="E28" s="20">
        <v>121105</v>
      </c>
      <c r="F28" s="20"/>
      <c r="G28" s="20"/>
      <c r="H28" s="20"/>
      <c r="I28" s="66">
        <f t="shared" si="0"/>
        <v>3.8627456025248495E-2</v>
      </c>
      <c r="J28" s="20">
        <f t="shared" si="1"/>
        <v>4504</v>
      </c>
      <c r="K28" s="20">
        <f t="shared" si="2"/>
        <v>1616</v>
      </c>
    </row>
    <row r="29" spans="1:11">
      <c r="A29" s="51">
        <v>27</v>
      </c>
      <c r="B29" s="65" t="s">
        <v>118</v>
      </c>
      <c r="C29" s="20">
        <v>212178</v>
      </c>
      <c r="D29" s="20">
        <v>227858</v>
      </c>
      <c r="E29" s="20">
        <v>229387</v>
      </c>
      <c r="F29" s="20"/>
      <c r="G29" s="20"/>
      <c r="H29" s="20"/>
      <c r="I29" s="66">
        <f t="shared" si="0"/>
        <v>8.1106429507300473E-2</v>
      </c>
      <c r="J29" s="20">
        <f t="shared" si="1"/>
        <v>17209</v>
      </c>
      <c r="K29" s="20">
        <f t="shared" si="2"/>
        <v>1529</v>
      </c>
    </row>
    <row r="30" spans="1:11">
      <c r="A30" s="51">
        <v>28</v>
      </c>
      <c r="B30" s="65" t="s">
        <v>119</v>
      </c>
      <c r="C30" s="20">
        <v>43777</v>
      </c>
      <c r="D30" s="20">
        <v>45976</v>
      </c>
      <c r="E30" s="20">
        <v>45361</v>
      </c>
      <c r="F30" s="20"/>
      <c r="G30" s="20"/>
      <c r="H30" s="20"/>
      <c r="I30" s="66">
        <f t="shared" si="0"/>
        <v>3.6183383968750711E-2</v>
      </c>
      <c r="J30" s="20">
        <f t="shared" si="1"/>
        <v>1584</v>
      </c>
      <c r="K30" s="20">
        <f t="shared" si="2"/>
        <v>-615</v>
      </c>
    </row>
    <row r="31" spans="1:11">
      <c r="A31" s="51">
        <v>29</v>
      </c>
      <c r="B31" s="65" t="s">
        <v>120</v>
      </c>
      <c r="C31" s="20">
        <v>14097</v>
      </c>
      <c r="D31" s="20">
        <v>14257</v>
      </c>
      <c r="E31" s="20">
        <v>14828</v>
      </c>
      <c r="F31" s="20"/>
      <c r="G31" s="20"/>
      <c r="H31" s="20"/>
      <c r="I31" s="66">
        <f t="shared" si="0"/>
        <v>5.1855004610910124E-2</v>
      </c>
      <c r="J31" s="20">
        <f t="shared" si="1"/>
        <v>731</v>
      </c>
      <c r="K31" s="20">
        <f t="shared" si="2"/>
        <v>571</v>
      </c>
    </row>
    <row r="32" spans="1:11">
      <c r="A32" s="51">
        <v>30</v>
      </c>
      <c r="B32" s="65" t="s">
        <v>121</v>
      </c>
      <c r="C32" s="20">
        <v>14126</v>
      </c>
      <c r="D32" s="20">
        <v>13843</v>
      </c>
      <c r="E32" s="20">
        <v>14290</v>
      </c>
      <c r="F32" s="20"/>
      <c r="G32" s="20"/>
      <c r="H32" s="20"/>
      <c r="I32" s="66">
        <f t="shared" si="0"/>
        <v>1.1609797536457595E-2</v>
      </c>
      <c r="J32" s="20">
        <f t="shared" si="1"/>
        <v>164</v>
      </c>
      <c r="K32" s="20">
        <f t="shared" si="2"/>
        <v>447</v>
      </c>
    </row>
    <row r="33" spans="1:11">
      <c r="A33" s="51">
        <v>31</v>
      </c>
      <c r="B33" s="65" t="s">
        <v>122</v>
      </c>
      <c r="C33" s="20">
        <v>131779</v>
      </c>
      <c r="D33" s="20">
        <v>137522</v>
      </c>
      <c r="E33" s="20">
        <v>139037</v>
      </c>
      <c r="F33" s="20"/>
      <c r="G33" s="20"/>
      <c r="H33" s="20"/>
      <c r="I33" s="66">
        <f t="shared" si="0"/>
        <v>5.5077060836703877E-2</v>
      </c>
      <c r="J33" s="20">
        <f t="shared" si="1"/>
        <v>7258</v>
      </c>
      <c r="K33" s="20">
        <f t="shared" si="2"/>
        <v>1515</v>
      </c>
    </row>
    <row r="34" spans="1:11">
      <c r="A34" s="51">
        <v>32</v>
      </c>
      <c r="B34" s="65" t="s">
        <v>123</v>
      </c>
      <c r="C34" s="20">
        <v>49381</v>
      </c>
      <c r="D34" s="20">
        <v>51280</v>
      </c>
      <c r="E34" s="20">
        <v>51564</v>
      </c>
      <c r="F34" s="20"/>
      <c r="G34" s="20"/>
      <c r="H34" s="20"/>
      <c r="I34" s="66">
        <f t="shared" si="0"/>
        <v>4.4207286203195563E-2</v>
      </c>
      <c r="J34" s="20">
        <f t="shared" si="1"/>
        <v>2183</v>
      </c>
      <c r="K34" s="20">
        <f t="shared" si="2"/>
        <v>284</v>
      </c>
    </row>
    <row r="35" spans="1:11">
      <c r="A35" s="51">
        <v>33</v>
      </c>
      <c r="B35" s="65" t="s">
        <v>124</v>
      </c>
      <c r="C35" s="20">
        <v>206413</v>
      </c>
      <c r="D35" s="20">
        <v>215034</v>
      </c>
      <c r="E35" s="20">
        <v>217666</v>
      </c>
      <c r="F35" s="20"/>
      <c r="G35" s="20"/>
      <c r="H35" s="20"/>
      <c r="I35" s="66">
        <f t="shared" si="0"/>
        <v>5.4516915116780439E-2</v>
      </c>
      <c r="J35" s="20">
        <f t="shared" si="1"/>
        <v>11253</v>
      </c>
      <c r="K35" s="20">
        <f t="shared" si="2"/>
        <v>2632</v>
      </c>
    </row>
    <row r="36" spans="1:11">
      <c r="A36" s="51">
        <v>34</v>
      </c>
      <c r="B36" s="65" t="s">
        <v>125</v>
      </c>
      <c r="C36" s="20">
        <v>3154840</v>
      </c>
      <c r="D36" s="20">
        <v>3222271</v>
      </c>
      <c r="E36" s="20">
        <v>3260926</v>
      </c>
      <c r="F36" s="20"/>
      <c r="G36" s="20"/>
      <c r="H36" s="20"/>
      <c r="I36" s="66">
        <f t="shared" si="0"/>
        <v>3.3626427964651137E-2</v>
      </c>
      <c r="J36" s="20">
        <f t="shared" si="1"/>
        <v>106086</v>
      </c>
      <c r="K36" s="20">
        <f t="shared" si="2"/>
        <v>38655</v>
      </c>
    </row>
    <row r="37" spans="1:11">
      <c r="A37" s="51">
        <v>35</v>
      </c>
      <c r="B37" s="65" t="s">
        <v>126</v>
      </c>
      <c r="C37" s="20">
        <v>725071</v>
      </c>
      <c r="D37" s="20">
        <v>744807</v>
      </c>
      <c r="E37" s="20">
        <v>756525</v>
      </c>
      <c r="F37" s="20"/>
      <c r="G37" s="20"/>
      <c r="H37" s="20"/>
      <c r="I37" s="66">
        <f t="shared" si="0"/>
        <v>4.3380579281201426E-2</v>
      </c>
      <c r="J37" s="20">
        <f t="shared" si="1"/>
        <v>31454</v>
      </c>
      <c r="K37" s="20">
        <f t="shared" si="2"/>
        <v>11718</v>
      </c>
    </row>
    <row r="38" spans="1:11">
      <c r="A38" s="51">
        <v>36</v>
      </c>
      <c r="B38" s="65" t="s">
        <v>127</v>
      </c>
      <c r="C38" s="20">
        <v>21120</v>
      </c>
      <c r="D38" s="20">
        <v>22341</v>
      </c>
      <c r="E38" s="20">
        <v>23056</v>
      </c>
      <c r="F38" s="20"/>
      <c r="G38" s="20"/>
      <c r="H38" s="20"/>
      <c r="I38" s="66">
        <f t="shared" si="0"/>
        <v>9.166666666666666E-2</v>
      </c>
      <c r="J38" s="20">
        <f t="shared" si="1"/>
        <v>1936</v>
      </c>
      <c r="K38" s="20">
        <f t="shared" si="2"/>
        <v>715</v>
      </c>
    </row>
    <row r="39" spans="1:11">
      <c r="A39" s="51">
        <v>37</v>
      </c>
      <c r="B39" s="65" t="s">
        <v>128</v>
      </c>
      <c r="C39" s="20">
        <v>42953</v>
      </c>
      <c r="D39" s="20">
        <v>44909</v>
      </c>
      <c r="E39" s="20">
        <v>45241</v>
      </c>
      <c r="F39" s="20"/>
      <c r="G39" s="20"/>
      <c r="H39" s="20"/>
      <c r="I39" s="66">
        <f t="shared" si="0"/>
        <v>5.3267524969152331E-2</v>
      </c>
      <c r="J39" s="20">
        <f t="shared" si="1"/>
        <v>2288</v>
      </c>
      <c r="K39" s="20">
        <f t="shared" si="2"/>
        <v>332</v>
      </c>
    </row>
    <row r="40" spans="1:11">
      <c r="A40" s="51">
        <v>38</v>
      </c>
      <c r="B40" s="65" t="s">
        <v>129</v>
      </c>
      <c r="C40" s="20">
        <v>172616</v>
      </c>
      <c r="D40" s="20">
        <v>178875</v>
      </c>
      <c r="E40" s="20">
        <v>181537</v>
      </c>
      <c r="F40" s="20"/>
      <c r="G40" s="20"/>
      <c r="H40" s="20"/>
      <c r="I40" s="66">
        <f t="shared" si="0"/>
        <v>5.1681188302358995E-2</v>
      </c>
      <c r="J40" s="20">
        <f t="shared" si="1"/>
        <v>8921</v>
      </c>
      <c r="K40" s="20">
        <f t="shared" si="2"/>
        <v>2662</v>
      </c>
    </row>
    <row r="41" spans="1:11">
      <c r="A41" s="51">
        <v>39</v>
      </c>
      <c r="B41" s="65" t="s">
        <v>130</v>
      </c>
      <c r="C41" s="20">
        <v>46978</v>
      </c>
      <c r="D41" s="20">
        <v>49935</v>
      </c>
      <c r="E41" s="20">
        <v>51337</v>
      </c>
      <c r="F41" s="20"/>
      <c r="G41" s="20"/>
      <c r="H41" s="20"/>
      <c r="I41" s="66">
        <f t="shared" si="0"/>
        <v>9.2788113585082377E-2</v>
      </c>
      <c r="J41" s="20">
        <f t="shared" si="1"/>
        <v>4359</v>
      </c>
      <c r="K41" s="20">
        <f t="shared" si="2"/>
        <v>1402</v>
      </c>
    </row>
    <row r="42" spans="1:11">
      <c r="A42" s="51">
        <v>40</v>
      </c>
      <c r="B42" s="65" t="s">
        <v>131</v>
      </c>
      <c r="C42" s="20">
        <v>18822</v>
      </c>
      <c r="D42" s="20">
        <v>19819</v>
      </c>
      <c r="E42" s="20">
        <v>20074</v>
      </c>
      <c r="F42" s="20"/>
      <c r="G42" s="20"/>
      <c r="H42" s="20"/>
      <c r="I42" s="66">
        <f t="shared" si="0"/>
        <v>6.65179045797471E-2</v>
      </c>
      <c r="J42" s="20">
        <f t="shared" si="1"/>
        <v>1252</v>
      </c>
      <c r="K42" s="20">
        <f t="shared" si="2"/>
        <v>255</v>
      </c>
    </row>
    <row r="43" spans="1:11">
      <c r="A43" s="51">
        <v>41</v>
      </c>
      <c r="B43" s="65" t="s">
        <v>132</v>
      </c>
      <c r="C43" s="20">
        <v>342311</v>
      </c>
      <c r="D43" s="20">
        <v>360515</v>
      </c>
      <c r="E43" s="20">
        <v>368792</v>
      </c>
      <c r="F43" s="20"/>
      <c r="G43" s="20"/>
      <c r="H43" s="20"/>
      <c r="I43" s="66">
        <f t="shared" si="0"/>
        <v>7.7359477200557386E-2</v>
      </c>
      <c r="J43" s="20">
        <f t="shared" si="1"/>
        <v>26481</v>
      </c>
      <c r="K43" s="20">
        <f t="shared" si="2"/>
        <v>8277</v>
      </c>
    </row>
    <row r="44" spans="1:11">
      <c r="A44" s="51">
        <v>42</v>
      </c>
      <c r="B44" s="65" t="s">
        <v>133</v>
      </c>
      <c r="C44" s="20">
        <v>250805</v>
      </c>
      <c r="D44" s="20">
        <v>264798</v>
      </c>
      <c r="E44" s="20">
        <v>268234</v>
      </c>
      <c r="F44" s="20"/>
      <c r="G44" s="20"/>
      <c r="H44" s="20"/>
      <c r="I44" s="66">
        <f t="shared" si="0"/>
        <v>6.949223500328941E-2</v>
      </c>
      <c r="J44" s="20">
        <f t="shared" si="1"/>
        <v>17429</v>
      </c>
      <c r="K44" s="20">
        <f t="shared" si="2"/>
        <v>3436</v>
      </c>
    </row>
    <row r="45" spans="1:11">
      <c r="A45" s="51">
        <v>43</v>
      </c>
      <c r="B45" s="65" t="s">
        <v>134</v>
      </c>
      <c r="C45" s="20">
        <v>60248</v>
      </c>
      <c r="D45" s="20">
        <v>62272</v>
      </c>
      <c r="E45" s="20">
        <v>63549</v>
      </c>
      <c r="F45" s="20"/>
      <c r="G45" s="20"/>
      <c r="H45" s="20"/>
      <c r="I45" s="66">
        <f t="shared" si="0"/>
        <v>5.4790200504581062E-2</v>
      </c>
      <c r="J45" s="20">
        <f t="shared" si="1"/>
        <v>3301</v>
      </c>
      <c r="K45" s="20">
        <f t="shared" si="2"/>
        <v>1277</v>
      </c>
    </row>
    <row r="46" spans="1:11">
      <c r="A46" s="51">
        <v>44</v>
      </c>
      <c r="B46" s="65" t="s">
        <v>135</v>
      </c>
      <c r="C46" s="20">
        <v>75300</v>
      </c>
      <c r="D46" s="20">
        <v>81986</v>
      </c>
      <c r="E46" s="20">
        <v>82919</v>
      </c>
      <c r="F46" s="20"/>
      <c r="G46" s="20"/>
      <c r="H46" s="20"/>
      <c r="I46" s="66">
        <f t="shared" si="0"/>
        <v>0.10118193891102258</v>
      </c>
      <c r="J46" s="20">
        <f t="shared" si="1"/>
        <v>7619</v>
      </c>
      <c r="K46" s="20">
        <f t="shared" si="2"/>
        <v>933</v>
      </c>
    </row>
    <row r="47" spans="1:11">
      <c r="A47" s="51">
        <v>45</v>
      </c>
      <c r="B47" s="65" t="s">
        <v>136</v>
      </c>
      <c r="C47" s="20">
        <v>163228</v>
      </c>
      <c r="D47" s="20">
        <v>168767</v>
      </c>
      <c r="E47" s="20">
        <v>170700</v>
      </c>
      <c r="F47" s="20"/>
      <c r="G47" s="20"/>
      <c r="H47" s="20"/>
      <c r="I47" s="66">
        <f t="shared" si="0"/>
        <v>4.5776459921091972E-2</v>
      </c>
      <c r="J47" s="20">
        <f t="shared" si="1"/>
        <v>7472</v>
      </c>
      <c r="K47" s="20">
        <f t="shared" si="2"/>
        <v>1933</v>
      </c>
    </row>
    <row r="48" spans="1:11">
      <c r="A48" s="51">
        <v>46</v>
      </c>
      <c r="B48" s="65" t="s">
        <v>137</v>
      </c>
      <c r="C48" s="20">
        <v>99964</v>
      </c>
      <c r="D48" s="20">
        <v>107121</v>
      </c>
      <c r="E48" s="20">
        <v>108081</v>
      </c>
      <c r="F48" s="20"/>
      <c r="G48" s="20"/>
      <c r="H48" s="20"/>
      <c r="I48" s="66">
        <f t="shared" si="0"/>
        <v>8.1199231723420431E-2</v>
      </c>
      <c r="J48" s="20">
        <f t="shared" si="1"/>
        <v>8117</v>
      </c>
      <c r="K48" s="20">
        <f t="shared" si="2"/>
        <v>960</v>
      </c>
    </row>
    <row r="49" spans="1:11">
      <c r="A49" s="51">
        <v>47</v>
      </c>
      <c r="B49" s="65" t="s">
        <v>138</v>
      </c>
      <c r="C49" s="20">
        <v>63342</v>
      </c>
      <c r="D49" s="20">
        <v>69740</v>
      </c>
      <c r="E49" s="20">
        <v>70979</v>
      </c>
      <c r="F49" s="20"/>
      <c r="G49" s="20"/>
      <c r="H49" s="20"/>
      <c r="I49" s="66">
        <f t="shared" si="0"/>
        <v>0.12056771178680813</v>
      </c>
      <c r="J49" s="20">
        <f t="shared" si="1"/>
        <v>7637</v>
      </c>
      <c r="K49" s="20">
        <f t="shared" si="2"/>
        <v>1239</v>
      </c>
    </row>
    <row r="50" spans="1:11">
      <c r="A50" s="51">
        <v>48</v>
      </c>
      <c r="B50" s="65" t="s">
        <v>139</v>
      </c>
      <c r="C50" s="20">
        <v>212350</v>
      </c>
      <c r="D50" s="20">
        <v>197151</v>
      </c>
      <c r="E50" s="20">
        <v>202496</v>
      </c>
      <c r="F50" s="20"/>
      <c r="G50" s="20"/>
      <c r="H50" s="20"/>
      <c r="I50" s="66">
        <f t="shared" si="0"/>
        <v>-4.6404520838238754E-2</v>
      </c>
      <c r="J50" s="20">
        <f t="shared" si="1"/>
        <v>-9854</v>
      </c>
      <c r="K50" s="20">
        <f t="shared" si="2"/>
        <v>5345</v>
      </c>
    </row>
    <row r="51" spans="1:11">
      <c r="A51" s="51">
        <v>49</v>
      </c>
      <c r="B51" s="65" t="s">
        <v>140</v>
      </c>
      <c r="C51" s="20">
        <v>20631</v>
      </c>
      <c r="D51" s="20">
        <v>21127</v>
      </c>
      <c r="E51" s="20">
        <v>21276</v>
      </c>
      <c r="F51" s="20"/>
      <c r="G51" s="20"/>
      <c r="H51" s="20"/>
      <c r="I51" s="66">
        <f t="shared" si="0"/>
        <v>3.12636323978479E-2</v>
      </c>
      <c r="J51" s="20">
        <f t="shared" si="1"/>
        <v>645</v>
      </c>
      <c r="K51" s="20">
        <f t="shared" si="2"/>
        <v>149</v>
      </c>
    </row>
    <row r="52" spans="1:11">
      <c r="A52" s="51">
        <v>50</v>
      </c>
      <c r="B52" s="65" t="s">
        <v>141</v>
      </c>
      <c r="C52" s="20">
        <v>38688</v>
      </c>
      <c r="D52" s="20">
        <v>38964</v>
      </c>
      <c r="E52" s="20">
        <v>39275</v>
      </c>
      <c r="F52" s="20"/>
      <c r="G52" s="20"/>
      <c r="H52" s="20"/>
      <c r="I52" s="66">
        <f t="shared" si="0"/>
        <v>1.5172663358147228E-2</v>
      </c>
      <c r="J52" s="20">
        <f t="shared" si="1"/>
        <v>587</v>
      </c>
      <c r="K52" s="20">
        <f t="shared" si="2"/>
        <v>311</v>
      </c>
    </row>
    <row r="53" spans="1:11">
      <c r="A53" s="51">
        <v>51</v>
      </c>
      <c r="B53" s="65" t="s">
        <v>142</v>
      </c>
      <c r="C53" s="20">
        <v>33323</v>
      </c>
      <c r="D53" s="20">
        <v>35211</v>
      </c>
      <c r="E53" s="20">
        <v>35474</v>
      </c>
      <c r="F53" s="20"/>
      <c r="G53" s="20"/>
      <c r="H53" s="20"/>
      <c r="I53" s="66">
        <f t="shared" si="0"/>
        <v>6.4550010503256011E-2</v>
      </c>
      <c r="J53" s="20">
        <f t="shared" si="1"/>
        <v>2151</v>
      </c>
      <c r="K53" s="20">
        <f t="shared" si="2"/>
        <v>263</v>
      </c>
    </row>
    <row r="54" spans="1:11">
      <c r="A54" s="51">
        <v>52</v>
      </c>
      <c r="B54" s="65" t="s">
        <v>143</v>
      </c>
      <c r="C54" s="20">
        <v>68025</v>
      </c>
      <c r="D54" s="20">
        <v>73188</v>
      </c>
      <c r="E54" s="20">
        <v>72951</v>
      </c>
      <c r="F54" s="20"/>
      <c r="G54" s="20"/>
      <c r="H54" s="20"/>
      <c r="I54" s="66">
        <f t="shared" si="0"/>
        <v>7.2414553472987878E-2</v>
      </c>
      <c r="J54" s="20">
        <f t="shared" si="1"/>
        <v>4926</v>
      </c>
      <c r="K54" s="20">
        <f t="shared" si="2"/>
        <v>-237</v>
      </c>
    </row>
    <row r="55" spans="1:11">
      <c r="A55" s="51">
        <v>53</v>
      </c>
      <c r="B55" s="65" t="s">
        <v>144</v>
      </c>
      <c r="C55" s="20">
        <v>45880</v>
      </c>
      <c r="D55" s="20">
        <v>47308</v>
      </c>
      <c r="E55" s="20">
        <v>47884</v>
      </c>
      <c r="F55" s="20"/>
      <c r="G55" s="20"/>
      <c r="H55" s="20"/>
      <c r="I55" s="66">
        <f t="shared" si="0"/>
        <v>4.3679163034001746E-2</v>
      </c>
      <c r="J55" s="20">
        <f t="shared" si="1"/>
        <v>2004</v>
      </c>
      <c r="K55" s="20">
        <f t="shared" si="2"/>
        <v>576</v>
      </c>
    </row>
    <row r="56" spans="1:11">
      <c r="A56" s="51">
        <v>54</v>
      </c>
      <c r="B56" s="65" t="s">
        <v>145</v>
      </c>
      <c r="C56" s="20">
        <v>127453</v>
      </c>
      <c r="D56" s="20">
        <v>133796</v>
      </c>
      <c r="E56" s="20">
        <v>136505</v>
      </c>
      <c r="F56" s="20"/>
      <c r="G56" s="20"/>
      <c r="H56" s="20"/>
      <c r="I56" s="66">
        <f t="shared" si="0"/>
        <v>7.1022259185739053E-2</v>
      </c>
      <c r="J56" s="20">
        <f t="shared" si="1"/>
        <v>9052</v>
      </c>
      <c r="K56" s="20">
        <f t="shared" si="2"/>
        <v>2709</v>
      </c>
    </row>
    <row r="57" spans="1:11">
      <c r="A57" s="51">
        <v>55</v>
      </c>
      <c r="B57" s="65" t="s">
        <v>146</v>
      </c>
      <c r="C57" s="20">
        <v>137820</v>
      </c>
      <c r="D57" s="20">
        <v>145777</v>
      </c>
      <c r="E57" s="20">
        <v>148153</v>
      </c>
      <c r="F57" s="20"/>
      <c r="G57" s="20"/>
      <c r="H57" s="20"/>
      <c r="I57" s="66">
        <f t="shared" si="0"/>
        <v>7.4974604556668115E-2</v>
      </c>
      <c r="J57" s="20">
        <f t="shared" si="1"/>
        <v>10333</v>
      </c>
      <c r="K57" s="20">
        <f t="shared" si="2"/>
        <v>2376</v>
      </c>
    </row>
    <row r="58" spans="1:11">
      <c r="A58" s="51">
        <v>56</v>
      </c>
      <c r="B58" s="65" t="s">
        <v>147</v>
      </c>
      <c r="C58" s="20">
        <v>20819</v>
      </c>
      <c r="D58" s="20">
        <v>20080</v>
      </c>
      <c r="E58" s="20">
        <v>20542</v>
      </c>
      <c r="F58" s="20"/>
      <c r="G58" s="20"/>
      <c r="H58" s="20"/>
      <c r="I58" s="66">
        <f t="shared" si="0"/>
        <v>-1.3305153945914789E-2</v>
      </c>
      <c r="J58" s="20">
        <f t="shared" si="1"/>
        <v>-277</v>
      </c>
      <c r="K58" s="20">
        <f t="shared" si="2"/>
        <v>462</v>
      </c>
    </row>
    <row r="59" spans="1:11">
      <c r="A59" s="51">
        <v>57</v>
      </c>
      <c r="B59" s="65" t="s">
        <v>148</v>
      </c>
      <c r="C59" s="20">
        <v>22259</v>
      </c>
      <c r="D59" s="20">
        <v>23545</v>
      </c>
      <c r="E59" s="20">
        <v>24086</v>
      </c>
      <c r="F59" s="20"/>
      <c r="G59" s="20"/>
      <c r="H59" s="20"/>
      <c r="I59" s="66">
        <f t="shared" si="0"/>
        <v>8.2079158991868462E-2</v>
      </c>
      <c r="J59" s="20">
        <f t="shared" si="1"/>
        <v>1827</v>
      </c>
      <c r="K59" s="20">
        <f t="shared" si="2"/>
        <v>541</v>
      </c>
    </row>
    <row r="60" spans="1:11">
      <c r="A60" s="51">
        <v>58</v>
      </c>
      <c r="B60" s="65" t="s">
        <v>149</v>
      </c>
      <c r="C60" s="20">
        <v>61204</v>
      </c>
      <c r="D60" s="20">
        <v>63275</v>
      </c>
      <c r="E60" s="20">
        <v>64379</v>
      </c>
      <c r="F60" s="20"/>
      <c r="G60" s="20"/>
      <c r="H60" s="20"/>
      <c r="I60" s="66">
        <f t="shared" si="0"/>
        <v>5.1875694399058883E-2</v>
      </c>
      <c r="J60" s="20">
        <f t="shared" si="1"/>
        <v>3175</v>
      </c>
      <c r="K60" s="20">
        <f t="shared" si="2"/>
        <v>1104</v>
      </c>
    </row>
    <row r="61" spans="1:11">
      <c r="A61" s="51">
        <v>59</v>
      </c>
      <c r="B61" s="65" t="s">
        <v>150</v>
      </c>
      <c r="C61" s="20">
        <v>182305</v>
      </c>
      <c r="D61" s="20">
        <v>190311</v>
      </c>
      <c r="E61" s="20">
        <v>194299</v>
      </c>
      <c r="F61" s="20"/>
      <c r="G61" s="20"/>
      <c r="H61" s="20"/>
      <c r="I61" s="66">
        <f t="shared" si="0"/>
        <v>6.5790845012479088E-2</v>
      </c>
      <c r="J61" s="20">
        <f t="shared" si="1"/>
        <v>11994</v>
      </c>
      <c r="K61" s="20">
        <f t="shared" si="2"/>
        <v>3988</v>
      </c>
    </row>
    <row r="62" spans="1:11">
      <c r="A62" s="51">
        <v>60</v>
      </c>
      <c r="B62" s="65" t="s">
        <v>151</v>
      </c>
      <c r="C62" s="20">
        <v>47595</v>
      </c>
      <c r="D62" s="20">
        <v>48567</v>
      </c>
      <c r="E62" s="20">
        <v>49786</v>
      </c>
      <c r="F62" s="20"/>
      <c r="G62" s="20"/>
      <c r="H62" s="20"/>
      <c r="I62" s="66">
        <f t="shared" si="0"/>
        <v>4.6034247294883916E-2</v>
      </c>
      <c r="J62" s="20">
        <f t="shared" si="1"/>
        <v>2191</v>
      </c>
      <c r="K62" s="20">
        <f t="shared" si="2"/>
        <v>1219</v>
      </c>
    </row>
    <row r="63" spans="1:11">
      <c r="A63" s="51">
        <v>61</v>
      </c>
      <c r="B63" s="65" t="s">
        <v>152</v>
      </c>
      <c r="C63" s="20">
        <v>102701</v>
      </c>
      <c r="D63" s="20">
        <v>103114</v>
      </c>
      <c r="E63" s="20">
        <v>104103</v>
      </c>
      <c r="F63" s="20"/>
      <c r="G63" s="20"/>
      <c r="H63" s="20"/>
      <c r="I63" s="66">
        <f t="shared" si="0"/>
        <v>1.3651278955414261E-2</v>
      </c>
      <c r="J63" s="20">
        <f t="shared" si="1"/>
        <v>1402</v>
      </c>
      <c r="K63" s="20">
        <f t="shared" si="2"/>
        <v>989</v>
      </c>
    </row>
    <row r="64" spans="1:11">
      <c r="A64" s="51">
        <v>62</v>
      </c>
      <c r="B64" s="65" t="s">
        <v>153</v>
      </c>
      <c r="C64" s="20">
        <v>9091</v>
      </c>
      <c r="D64" s="20">
        <v>8787</v>
      </c>
      <c r="E64" s="20">
        <v>9272</v>
      </c>
      <c r="F64" s="20"/>
      <c r="G64" s="20"/>
      <c r="H64" s="20"/>
      <c r="I64" s="66">
        <f t="shared" si="0"/>
        <v>1.990980090199098E-2</v>
      </c>
      <c r="J64" s="20">
        <f t="shared" si="1"/>
        <v>181</v>
      </c>
      <c r="K64" s="20">
        <f t="shared" si="2"/>
        <v>485</v>
      </c>
    </row>
    <row r="65" spans="1:11">
      <c r="A65" s="51">
        <v>63</v>
      </c>
      <c r="B65" s="65" t="s">
        <v>154</v>
      </c>
      <c r="C65" s="20">
        <v>94040</v>
      </c>
      <c r="D65" s="20">
        <v>95786</v>
      </c>
      <c r="E65" s="20">
        <v>98141</v>
      </c>
      <c r="F65" s="20"/>
      <c r="G65" s="20"/>
      <c r="H65" s="20"/>
      <c r="I65" s="66">
        <f t="shared" si="0"/>
        <v>4.3609102509570397E-2</v>
      </c>
      <c r="J65" s="20">
        <f t="shared" si="1"/>
        <v>4101</v>
      </c>
      <c r="K65" s="20">
        <f t="shared" si="2"/>
        <v>2355</v>
      </c>
    </row>
    <row r="66" spans="1:11">
      <c r="A66" s="51">
        <v>64</v>
      </c>
      <c r="B66" s="65" t="s">
        <v>155</v>
      </c>
      <c r="C66" s="20">
        <v>48815</v>
      </c>
      <c r="D66" s="20">
        <v>50322</v>
      </c>
      <c r="E66" s="20">
        <v>51373</v>
      </c>
      <c r="F66" s="20"/>
      <c r="G66" s="20"/>
      <c r="H66" s="20"/>
      <c r="I66" s="66">
        <f t="shared" si="0"/>
        <v>5.2401925637611389E-2</v>
      </c>
      <c r="J66" s="20">
        <f t="shared" si="1"/>
        <v>2558</v>
      </c>
      <c r="K66" s="20">
        <f t="shared" si="2"/>
        <v>1051</v>
      </c>
    </row>
    <row r="67" spans="1:11">
      <c r="A67" s="51">
        <v>65</v>
      </c>
      <c r="B67" s="65" t="s">
        <v>156</v>
      </c>
      <c r="C67" s="20">
        <v>65565</v>
      </c>
      <c r="D67" s="20">
        <v>66760</v>
      </c>
      <c r="E67" s="20">
        <v>68929</v>
      </c>
      <c r="F67" s="20"/>
      <c r="G67" s="20"/>
      <c r="H67" s="20"/>
      <c r="I67" s="66">
        <f t="shared" si="0"/>
        <v>5.1307862426599557E-2</v>
      </c>
      <c r="J67" s="20">
        <f t="shared" si="1"/>
        <v>3364</v>
      </c>
      <c r="K67" s="20">
        <f t="shared" si="2"/>
        <v>2169</v>
      </c>
    </row>
    <row r="68" spans="1:11">
      <c r="A68" s="51">
        <v>66</v>
      </c>
      <c r="B68" s="65" t="s">
        <v>157</v>
      </c>
      <c r="C68" s="20">
        <v>32576</v>
      </c>
      <c r="D68" s="20">
        <v>34379</v>
      </c>
      <c r="E68" s="20">
        <v>35300</v>
      </c>
      <c r="F68" s="20"/>
      <c r="G68" s="20"/>
      <c r="H68" s="20"/>
      <c r="I68" s="66">
        <f t="shared" ref="I68:I84" si="3">(E68-C68)/C68</f>
        <v>8.3619842829076627E-2</v>
      </c>
      <c r="J68" s="20">
        <f t="shared" ref="J68:J84" si="4">E68-C68</f>
        <v>2724</v>
      </c>
      <c r="K68" s="20">
        <f t="shared" ref="K68:K84" si="5">E68-D68</f>
        <v>921</v>
      </c>
    </row>
    <row r="69" spans="1:11">
      <c r="A69" s="51">
        <v>67</v>
      </c>
      <c r="B69" s="65" t="s">
        <v>158</v>
      </c>
      <c r="C69" s="20">
        <v>60498</v>
      </c>
      <c r="D69" s="20">
        <v>62722</v>
      </c>
      <c r="E69" s="20">
        <v>64008</v>
      </c>
      <c r="F69" s="20"/>
      <c r="G69" s="20"/>
      <c r="H69" s="20"/>
      <c r="I69" s="66">
        <f t="shared" si="3"/>
        <v>5.8018446890806305E-2</v>
      </c>
      <c r="J69" s="20">
        <f t="shared" si="4"/>
        <v>3510</v>
      </c>
      <c r="K69" s="20">
        <f t="shared" si="5"/>
        <v>1286</v>
      </c>
    </row>
    <row r="70" spans="1:11">
      <c r="A70" s="51">
        <v>68</v>
      </c>
      <c r="B70" s="65" t="s">
        <v>159</v>
      </c>
      <c r="C70" s="20">
        <v>41546</v>
      </c>
      <c r="D70" s="20">
        <v>43151</v>
      </c>
      <c r="E70" s="20">
        <v>43680</v>
      </c>
      <c r="F70" s="20"/>
      <c r="G70" s="20"/>
      <c r="H70" s="20"/>
      <c r="I70" s="66">
        <f t="shared" si="3"/>
        <v>5.1364752322726616E-2</v>
      </c>
      <c r="J70" s="20">
        <f t="shared" si="4"/>
        <v>2134</v>
      </c>
      <c r="K70" s="20">
        <f t="shared" si="5"/>
        <v>529</v>
      </c>
    </row>
    <row r="71" spans="1:11">
      <c r="A71" s="51">
        <v>69</v>
      </c>
      <c r="B71" s="65" t="s">
        <v>160</v>
      </c>
      <c r="C71" s="20">
        <v>8874</v>
      </c>
      <c r="D71" s="20">
        <v>8369</v>
      </c>
      <c r="E71" s="20">
        <v>8773</v>
      </c>
      <c r="F71" s="20"/>
      <c r="G71" s="20"/>
      <c r="H71" s="20"/>
      <c r="I71" s="66">
        <f t="shared" si="3"/>
        <v>-1.1381564119900834E-2</v>
      </c>
      <c r="J71" s="20">
        <f t="shared" si="4"/>
        <v>-101</v>
      </c>
      <c r="K71" s="20">
        <f t="shared" si="5"/>
        <v>404</v>
      </c>
    </row>
    <row r="72" spans="1:11">
      <c r="A72" s="51">
        <v>70</v>
      </c>
      <c r="B72" s="65" t="s">
        <v>161</v>
      </c>
      <c r="C72" s="20">
        <v>27147</v>
      </c>
      <c r="D72" s="20">
        <v>29140</v>
      </c>
      <c r="E72" s="20">
        <v>29768</v>
      </c>
      <c r="F72" s="20"/>
      <c r="G72" s="20"/>
      <c r="H72" s="20"/>
      <c r="I72" s="66">
        <f t="shared" si="3"/>
        <v>9.6548421556709771E-2</v>
      </c>
      <c r="J72" s="20">
        <f t="shared" si="4"/>
        <v>2621</v>
      </c>
      <c r="K72" s="20">
        <f t="shared" si="5"/>
        <v>628</v>
      </c>
    </row>
    <row r="73" spans="1:11">
      <c r="A73" s="51">
        <v>71</v>
      </c>
      <c r="B73" s="65" t="s">
        <v>162</v>
      </c>
      <c r="C73" s="20">
        <v>27226</v>
      </c>
      <c r="D73" s="20">
        <v>28174</v>
      </c>
      <c r="E73" s="20">
        <v>28733</v>
      </c>
      <c r="F73" s="20"/>
      <c r="G73" s="20"/>
      <c r="H73" s="20"/>
      <c r="I73" s="66">
        <f t="shared" si="3"/>
        <v>5.5351502240505397E-2</v>
      </c>
      <c r="J73" s="20">
        <f t="shared" si="4"/>
        <v>1507</v>
      </c>
      <c r="K73" s="20">
        <f t="shared" si="5"/>
        <v>559</v>
      </c>
    </row>
    <row r="74" spans="1:11">
      <c r="A74" s="51">
        <v>72</v>
      </c>
      <c r="B74" s="65" t="s">
        <v>163</v>
      </c>
      <c r="C74" s="20">
        <v>49994</v>
      </c>
      <c r="D74" s="20">
        <v>57837</v>
      </c>
      <c r="E74" s="20">
        <v>58318</v>
      </c>
      <c r="F74" s="20"/>
      <c r="G74" s="20"/>
      <c r="H74" s="20"/>
      <c r="I74" s="66">
        <f t="shared" si="3"/>
        <v>0.16649997999759972</v>
      </c>
      <c r="J74" s="20">
        <f t="shared" si="4"/>
        <v>8324</v>
      </c>
      <c r="K74" s="20">
        <f t="shared" si="5"/>
        <v>481</v>
      </c>
    </row>
    <row r="75" spans="1:11">
      <c r="A75" s="51">
        <v>73</v>
      </c>
      <c r="B75" s="65" t="s">
        <v>164</v>
      </c>
      <c r="C75" s="20">
        <v>32102</v>
      </c>
      <c r="D75" s="20">
        <v>31272</v>
      </c>
      <c r="E75" s="20">
        <v>32108</v>
      </c>
      <c r="F75" s="20"/>
      <c r="G75" s="20"/>
      <c r="H75" s="20"/>
      <c r="I75" s="66">
        <f t="shared" si="3"/>
        <v>1.8690424272630989E-4</v>
      </c>
      <c r="J75" s="20">
        <f t="shared" si="4"/>
        <v>6</v>
      </c>
      <c r="K75" s="20">
        <f t="shared" si="5"/>
        <v>836</v>
      </c>
    </row>
    <row r="76" spans="1:11">
      <c r="A76" s="51">
        <v>74</v>
      </c>
      <c r="B76" s="65" t="s">
        <v>165</v>
      </c>
      <c r="C76" s="20">
        <v>22120</v>
      </c>
      <c r="D76" s="20">
        <v>22826</v>
      </c>
      <c r="E76" s="20">
        <v>22793</v>
      </c>
      <c r="F76" s="20"/>
      <c r="G76" s="20"/>
      <c r="H76" s="20"/>
      <c r="I76" s="66">
        <f t="shared" si="3"/>
        <v>3.04249547920434E-2</v>
      </c>
      <c r="J76" s="20">
        <f t="shared" si="4"/>
        <v>673</v>
      </c>
      <c r="K76" s="20">
        <f t="shared" si="5"/>
        <v>-33</v>
      </c>
    </row>
    <row r="77" spans="1:11">
      <c r="A77" s="51">
        <v>75</v>
      </c>
      <c r="B77" s="65" t="s">
        <v>166</v>
      </c>
      <c r="C77" s="20">
        <v>9080</v>
      </c>
      <c r="D77" s="20">
        <v>8189</v>
      </c>
      <c r="E77" s="20">
        <v>8511</v>
      </c>
      <c r="F77" s="20"/>
      <c r="G77" s="20"/>
      <c r="H77" s="20"/>
      <c r="I77" s="66">
        <f t="shared" si="3"/>
        <v>-6.2665198237885467E-2</v>
      </c>
      <c r="J77" s="20">
        <f t="shared" si="4"/>
        <v>-569</v>
      </c>
      <c r="K77" s="20">
        <f t="shared" si="5"/>
        <v>322</v>
      </c>
    </row>
    <row r="78" spans="1:11">
      <c r="A78" s="51">
        <v>76</v>
      </c>
      <c r="B78" s="65" t="s">
        <v>167</v>
      </c>
      <c r="C78" s="20">
        <v>14745</v>
      </c>
      <c r="D78" s="20">
        <v>15588</v>
      </c>
      <c r="E78" s="20">
        <v>15937</v>
      </c>
      <c r="F78" s="20"/>
      <c r="G78" s="20"/>
      <c r="H78" s="20"/>
      <c r="I78" s="66">
        <f t="shared" si="3"/>
        <v>8.0840963038318073E-2</v>
      </c>
      <c r="J78" s="20">
        <f t="shared" si="4"/>
        <v>1192</v>
      </c>
      <c r="K78" s="20">
        <f t="shared" si="5"/>
        <v>349</v>
      </c>
    </row>
    <row r="79" spans="1:11">
      <c r="A79" s="51">
        <v>77</v>
      </c>
      <c r="B79" s="65" t="s">
        <v>168</v>
      </c>
      <c r="C79" s="20">
        <v>38660</v>
      </c>
      <c r="D79" s="20">
        <v>39123</v>
      </c>
      <c r="E79" s="20">
        <v>40977</v>
      </c>
      <c r="F79" s="20"/>
      <c r="G79" s="20"/>
      <c r="H79" s="20"/>
      <c r="I79" s="66">
        <f t="shared" si="3"/>
        <v>5.9932747025349196E-2</v>
      </c>
      <c r="J79" s="20">
        <f t="shared" si="4"/>
        <v>2317</v>
      </c>
      <c r="K79" s="20">
        <f t="shared" si="5"/>
        <v>1854</v>
      </c>
    </row>
    <row r="80" spans="1:11">
      <c r="A80" s="51">
        <v>78</v>
      </c>
      <c r="B80" s="65" t="s">
        <v>169</v>
      </c>
      <c r="C80" s="20">
        <v>28582</v>
      </c>
      <c r="D80" s="20">
        <v>27955</v>
      </c>
      <c r="E80" s="20">
        <v>28290</v>
      </c>
      <c r="F80" s="20"/>
      <c r="G80" s="20"/>
      <c r="H80" s="20"/>
      <c r="I80" s="66">
        <f t="shared" si="3"/>
        <v>-1.0216219998600519E-2</v>
      </c>
      <c r="J80" s="20">
        <f t="shared" si="4"/>
        <v>-292</v>
      </c>
      <c r="K80" s="20">
        <f t="shared" si="5"/>
        <v>335</v>
      </c>
    </row>
    <row r="81" spans="1:11">
      <c r="A81" s="51">
        <v>79</v>
      </c>
      <c r="B81" s="65" t="s">
        <v>170</v>
      </c>
      <c r="C81" s="20">
        <v>12163</v>
      </c>
      <c r="D81" s="20">
        <v>11772</v>
      </c>
      <c r="E81" s="20">
        <v>12043</v>
      </c>
      <c r="F81" s="20"/>
      <c r="G81" s="20"/>
      <c r="H81" s="20"/>
      <c r="I81" s="66">
        <f t="shared" si="3"/>
        <v>-9.8659870097837707E-3</v>
      </c>
      <c r="J81" s="20">
        <f t="shared" si="4"/>
        <v>-120</v>
      </c>
      <c r="K81" s="20">
        <f t="shared" si="5"/>
        <v>271</v>
      </c>
    </row>
    <row r="82" spans="1:11">
      <c r="A82" s="51">
        <v>80</v>
      </c>
      <c r="B82" s="65" t="s">
        <v>171</v>
      </c>
      <c r="C82" s="20">
        <v>38048</v>
      </c>
      <c r="D82" s="20">
        <v>40180</v>
      </c>
      <c r="E82" s="20">
        <v>39998</v>
      </c>
      <c r="F82" s="20"/>
      <c r="G82" s="20"/>
      <c r="H82" s="20"/>
      <c r="I82" s="66">
        <f t="shared" si="3"/>
        <v>5.1251051303616485E-2</v>
      </c>
      <c r="J82" s="20">
        <f t="shared" si="4"/>
        <v>1950</v>
      </c>
      <c r="K82" s="20">
        <f t="shared" si="5"/>
        <v>-182</v>
      </c>
    </row>
    <row r="83" spans="1:11">
      <c r="A83" s="51">
        <v>81</v>
      </c>
      <c r="B83" s="65" t="s">
        <v>172</v>
      </c>
      <c r="C83" s="20">
        <v>53803</v>
      </c>
      <c r="D83" s="20">
        <v>57557</v>
      </c>
      <c r="E83" s="20">
        <v>58936</v>
      </c>
      <c r="F83" s="20"/>
      <c r="G83" s="20"/>
      <c r="H83" s="20"/>
      <c r="I83" s="66">
        <f t="shared" si="3"/>
        <v>9.5403602029626597E-2</v>
      </c>
      <c r="J83" s="20">
        <f t="shared" si="4"/>
        <v>5133</v>
      </c>
      <c r="K83" s="20">
        <f t="shared" si="5"/>
        <v>1379</v>
      </c>
    </row>
    <row r="84" spans="1:11" s="91" customFormat="1">
      <c r="A84" s="159" t="s">
        <v>173</v>
      </c>
      <c r="B84" s="159"/>
      <c r="C84" s="95">
        <v>11141364</v>
      </c>
      <c r="D84" s="95">
        <v>11454471</v>
      </c>
      <c r="E84" s="95">
        <v>11636185</v>
      </c>
      <c r="F84" s="95"/>
      <c r="G84" s="95"/>
      <c r="H84" s="95"/>
      <c r="I84" s="88">
        <f t="shared" si="3"/>
        <v>4.4412964157709955E-2</v>
      </c>
      <c r="J84" s="96">
        <f t="shared" si="4"/>
        <v>494821</v>
      </c>
      <c r="K84" s="96">
        <f t="shared" si="5"/>
        <v>181714</v>
      </c>
    </row>
    <row r="86" spans="1:11">
      <c r="E86" s="133"/>
      <c r="F86" s="133"/>
    </row>
    <row r="87" spans="1:11">
      <c r="E87" s="133"/>
      <c r="F87" s="133"/>
      <c r="G87" s="133"/>
      <c r="H87" s="133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4"/>
  <sheetViews>
    <sheetView zoomScale="70" zoomScaleNormal="70" workbookViewId="0">
      <selection activeCell="M8" sqref="M8"/>
    </sheetView>
  </sheetViews>
  <sheetFormatPr defaultRowHeight="14.4"/>
  <cols>
    <col min="2" max="2" width="39.5546875" customWidth="1"/>
    <col min="3" max="3" width="12.6640625" style="132" customWidth="1"/>
    <col min="4" max="4" width="12.6640625" style="130" customWidth="1"/>
    <col min="5" max="5" width="12.6640625" style="131" customWidth="1"/>
    <col min="6" max="8" width="12.6640625" style="132" customWidth="1"/>
    <col min="9" max="9" width="24.88671875" customWidth="1"/>
    <col min="10" max="10" width="29.109375" customWidth="1"/>
    <col min="11" max="11" width="23.44140625" customWidth="1"/>
  </cols>
  <sheetData>
    <row r="1" spans="1:11" s="132" customFormat="1" ht="15" thickBot="1">
      <c r="C1" s="156" t="s">
        <v>274</v>
      </c>
      <c r="D1" s="156"/>
      <c r="E1" s="157"/>
      <c r="F1" s="158" t="s">
        <v>273</v>
      </c>
      <c r="G1" s="156"/>
      <c r="H1" s="157"/>
    </row>
    <row r="2" spans="1:11" ht="62.1" customHeight="1">
      <c r="A2" s="71" t="s">
        <v>1</v>
      </c>
      <c r="B2" s="70" t="s">
        <v>90</v>
      </c>
      <c r="C2" s="69">
        <v>43678</v>
      </c>
      <c r="D2" s="69">
        <v>44013</v>
      </c>
      <c r="E2" s="69">
        <v>44044</v>
      </c>
      <c r="F2" s="69">
        <v>43678</v>
      </c>
      <c r="G2" s="69">
        <v>44013</v>
      </c>
      <c r="H2" s="69">
        <v>44044</v>
      </c>
      <c r="I2" s="68" t="s">
        <v>331</v>
      </c>
      <c r="J2" s="68" t="s">
        <v>332</v>
      </c>
      <c r="K2" s="1" t="s">
        <v>333</v>
      </c>
    </row>
    <row r="3" spans="1:11">
      <c r="A3" s="60">
        <v>1</v>
      </c>
      <c r="B3" s="61" t="s">
        <v>2</v>
      </c>
      <c r="C3" s="20">
        <v>99221</v>
      </c>
      <c r="D3" s="20">
        <v>102541</v>
      </c>
      <c r="E3" s="20">
        <v>103123</v>
      </c>
      <c r="F3" s="20"/>
      <c r="G3" s="20"/>
      <c r="H3" s="20"/>
      <c r="I3" s="66">
        <f>(E3-C3)/C3</f>
        <v>3.9326352284294652E-2</v>
      </c>
      <c r="J3" s="20">
        <f>E3-C3</f>
        <v>3902</v>
      </c>
      <c r="K3" s="20">
        <f>E3-D3</f>
        <v>582</v>
      </c>
    </row>
    <row r="4" spans="1:11">
      <c r="A4" s="60">
        <v>2</v>
      </c>
      <c r="B4" s="61" t="s">
        <v>3</v>
      </c>
      <c r="C4" s="20">
        <v>34954</v>
      </c>
      <c r="D4" s="20">
        <v>31589</v>
      </c>
      <c r="E4" s="20">
        <v>32380</v>
      </c>
      <c r="F4" s="20"/>
      <c r="G4" s="20"/>
      <c r="H4" s="20"/>
      <c r="I4" s="66">
        <f t="shared" ref="I4:I67" si="0">(E4-C4)/C4</f>
        <v>-7.3639640670595641E-2</v>
      </c>
      <c r="J4" s="20">
        <f t="shared" ref="J4:J67" si="1">E4-C4</f>
        <v>-2574</v>
      </c>
      <c r="K4" s="20">
        <f t="shared" ref="K4:K67" si="2">E4-D4</f>
        <v>791</v>
      </c>
    </row>
    <row r="5" spans="1:11">
      <c r="A5" s="60">
        <v>3</v>
      </c>
      <c r="B5" s="61" t="s">
        <v>4</v>
      </c>
      <c r="C5" s="20">
        <v>8042</v>
      </c>
      <c r="D5" s="20">
        <v>9015</v>
      </c>
      <c r="E5" s="20">
        <v>9100</v>
      </c>
      <c r="F5" s="20"/>
      <c r="G5" s="20"/>
      <c r="H5" s="20"/>
      <c r="I5" s="66">
        <f t="shared" si="0"/>
        <v>0.1315593136035812</v>
      </c>
      <c r="J5" s="20">
        <f t="shared" si="1"/>
        <v>1058</v>
      </c>
      <c r="K5" s="20">
        <f t="shared" si="2"/>
        <v>85</v>
      </c>
    </row>
    <row r="6" spans="1:11">
      <c r="A6" s="60">
        <v>5</v>
      </c>
      <c r="B6" s="61" t="s">
        <v>5</v>
      </c>
      <c r="C6" s="20">
        <v>12354</v>
      </c>
      <c r="D6" s="20">
        <v>12141</v>
      </c>
      <c r="E6" s="20">
        <v>12607</v>
      </c>
      <c r="F6" s="20"/>
      <c r="G6" s="20"/>
      <c r="H6" s="20"/>
      <c r="I6" s="66">
        <f t="shared" si="0"/>
        <v>2.0479197021207707E-2</v>
      </c>
      <c r="J6" s="20">
        <f t="shared" si="1"/>
        <v>253</v>
      </c>
      <c r="K6" s="20">
        <f t="shared" si="2"/>
        <v>466</v>
      </c>
    </row>
    <row r="7" spans="1:11">
      <c r="A7" s="60">
        <v>6</v>
      </c>
      <c r="B7" s="61" t="s">
        <v>6</v>
      </c>
      <c r="C7" s="20">
        <v>1248</v>
      </c>
      <c r="D7" s="20">
        <v>989</v>
      </c>
      <c r="E7" s="20">
        <v>987</v>
      </c>
      <c r="F7" s="20"/>
      <c r="G7" s="20"/>
      <c r="H7" s="20"/>
      <c r="I7" s="66">
        <f t="shared" si="0"/>
        <v>-0.20913461538461539</v>
      </c>
      <c r="J7" s="20">
        <f t="shared" si="1"/>
        <v>-261</v>
      </c>
      <c r="K7" s="20">
        <f t="shared" si="2"/>
        <v>-2</v>
      </c>
    </row>
    <row r="8" spans="1:11">
      <c r="A8" s="60">
        <v>7</v>
      </c>
      <c r="B8" s="61" t="s">
        <v>7</v>
      </c>
      <c r="C8" s="20">
        <v>17290</v>
      </c>
      <c r="D8" s="20">
        <v>15562</v>
      </c>
      <c r="E8" s="20">
        <v>15443</v>
      </c>
      <c r="F8" s="20"/>
      <c r="G8" s="20"/>
      <c r="H8" s="20"/>
      <c r="I8" s="66">
        <f t="shared" si="0"/>
        <v>-0.10682475419317525</v>
      </c>
      <c r="J8" s="20">
        <f t="shared" si="1"/>
        <v>-1847</v>
      </c>
      <c r="K8" s="20">
        <f t="shared" si="2"/>
        <v>-119</v>
      </c>
    </row>
    <row r="9" spans="1:11">
      <c r="A9" s="60">
        <v>8</v>
      </c>
      <c r="B9" s="61" t="s">
        <v>293</v>
      </c>
      <c r="C9" s="20">
        <v>56120</v>
      </c>
      <c r="D9" s="20">
        <v>55217</v>
      </c>
      <c r="E9" s="20">
        <v>57356</v>
      </c>
      <c r="F9" s="20"/>
      <c r="G9" s="20"/>
      <c r="H9" s="20"/>
      <c r="I9" s="66">
        <f t="shared" si="0"/>
        <v>2.2024233784746969E-2</v>
      </c>
      <c r="J9" s="20">
        <f t="shared" si="1"/>
        <v>1236</v>
      </c>
      <c r="K9" s="20">
        <f t="shared" si="2"/>
        <v>2139</v>
      </c>
    </row>
    <row r="10" spans="1:11">
      <c r="A10" s="60">
        <v>9</v>
      </c>
      <c r="B10" s="61" t="s">
        <v>8</v>
      </c>
      <c r="C10" s="20">
        <v>8010</v>
      </c>
      <c r="D10" s="20">
        <v>8495</v>
      </c>
      <c r="E10" s="20">
        <v>8710</v>
      </c>
      <c r="F10" s="20"/>
      <c r="G10" s="20"/>
      <c r="H10" s="20"/>
      <c r="I10" s="66">
        <f t="shared" si="0"/>
        <v>8.7390761548064924E-2</v>
      </c>
      <c r="J10" s="20">
        <f t="shared" si="1"/>
        <v>700</v>
      </c>
      <c r="K10" s="20">
        <f t="shared" si="2"/>
        <v>215</v>
      </c>
    </row>
    <row r="11" spans="1:11">
      <c r="A11" s="62">
        <v>10</v>
      </c>
      <c r="B11" s="61" t="s">
        <v>9</v>
      </c>
      <c r="C11" s="20">
        <v>337250</v>
      </c>
      <c r="D11" s="20">
        <v>353571</v>
      </c>
      <c r="E11" s="20">
        <v>354456</v>
      </c>
      <c r="F11" s="20"/>
      <c r="G11" s="20"/>
      <c r="H11" s="20"/>
      <c r="I11" s="66">
        <f t="shared" si="0"/>
        <v>5.1018532246108229E-2</v>
      </c>
      <c r="J11" s="20">
        <f t="shared" si="1"/>
        <v>17206</v>
      </c>
      <c r="K11" s="20">
        <f t="shared" si="2"/>
        <v>885</v>
      </c>
    </row>
    <row r="12" spans="1:11">
      <c r="A12" s="62">
        <v>11</v>
      </c>
      <c r="B12" s="61" t="s">
        <v>10</v>
      </c>
      <c r="C12" s="20">
        <v>15247</v>
      </c>
      <c r="D12" s="20">
        <v>15321</v>
      </c>
      <c r="E12" s="20">
        <v>15318</v>
      </c>
      <c r="F12" s="20"/>
      <c r="G12" s="20"/>
      <c r="H12" s="20"/>
      <c r="I12" s="66">
        <f t="shared" si="0"/>
        <v>4.6566537679543513E-3</v>
      </c>
      <c r="J12" s="20">
        <f t="shared" si="1"/>
        <v>71</v>
      </c>
      <c r="K12" s="20">
        <f t="shared" si="2"/>
        <v>-3</v>
      </c>
    </row>
    <row r="13" spans="1:11">
      <c r="A13" s="62">
        <v>12</v>
      </c>
      <c r="B13" s="61" t="s">
        <v>11</v>
      </c>
      <c r="C13" s="20">
        <v>1432</v>
      </c>
      <c r="D13" s="20">
        <v>1924</v>
      </c>
      <c r="E13" s="20">
        <v>2172</v>
      </c>
      <c r="F13" s="20"/>
      <c r="G13" s="20"/>
      <c r="H13" s="20"/>
      <c r="I13" s="66">
        <f t="shared" si="0"/>
        <v>0.51675977653631289</v>
      </c>
      <c r="J13" s="20">
        <f t="shared" si="1"/>
        <v>740</v>
      </c>
      <c r="K13" s="20">
        <f t="shared" si="2"/>
        <v>248</v>
      </c>
    </row>
    <row r="14" spans="1:11">
      <c r="A14" s="62">
        <v>13</v>
      </c>
      <c r="B14" s="61" t="s">
        <v>12</v>
      </c>
      <c r="C14" s="20">
        <v>263082</v>
      </c>
      <c r="D14" s="20">
        <v>271481</v>
      </c>
      <c r="E14" s="20">
        <v>272806</v>
      </c>
      <c r="F14" s="20"/>
      <c r="G14" s="20"/>
      <c r="H14" s="20"/>
      <c r="I14" s="66">
        <f t="shared" si="0"/>
        <v>3.6961859800366426E-2</v>
      </c>
      <c r="J14" s="20">
        <f t="shared" si="1"/>
        <v>9724</v>
      </c>
      <c r="K14" s="20">
        <f t="shared" si="2"/>
        <v>1325</v>
      </c>
    </row>
    <row r="15" spans="1:11">
      <c r="A15" s="62">
        <v>14</v>
      </c>
      <c r="B15" s="61" t="s">
        <v>13</v>
      </c>
      <c r="C15" s="20">
        <v>423782</v>
      </c>
      <c r="D15" s="20">
        <v>456995</v>
      </c>
      <c r="E15" s="20">
        <v>462974</v>
      </c>
      <c r="F15" s="20"/>
      <c r="G15" s="20"/>
      <c r="H15" s="20"/>
      <c r="I15" s="66">
        <f t="shared" si="0"/>
        <v>9.2481511720648821E-2</v>
      </c>
      <c r="J15" s="20">
        <f t="shared" si="1"/>
        <v>39192</v>
      </c>
      <c r="K15" s="20">
        <f t="shared" si="2"/>
        <v>5979</v>
      </c>
    </row>
    <row r="16" spans="1:11">
      <c r="A16" s="62">
        <v>15</v>
      </c>
      <c r="B16" s="61" t="s">
        <v>14</v>
      </c>
      <c r="C16" s="20">
        <v>52378</v>
      </c>
      <c r="D16" s="20">
        <v>55860</v>
      </c>
      <c r="E16" s="20">
        <v>56439</v>
      </c>
      <c r="F16" s="20"/>
      <c r="G16" s="20"/>
      <c r="H16" s="20"/>
      <c r="I16" s="66">
        <f t="shared" si="0"/>
        <v>7.7532551834739782E-2</v>
      </c>
      <c r="J16" s="20">
        <f t="shared" si="1"/>
        <v>4061</v>
      </c>
      <c r="K16" s="20">
        <f t="shared" si="2"/>
        <v>579</v>
      </c>
    </row>
    <row r="17" spans="1:11">
      <c r="A17" s="62">
        <v>16</v>
      </c>
      <c r="B17" s="61" t="s">
        <v>15</v>
      </c>
      <c r="C17" s="20">
        <v>49772</v>
      </c>
      <c r="D17" s="20">
        <v>53277</v>
      </c>
      <c r="E17" s="20">
        <v>53796</v>
      </c>
      <c r="F17" s="20"/>
      <c r="G17" s="20"/>
      <c r="H17" s="20"/>
      <c r="I17" s="66">
        <f t="shared" si="0"/>
        <v>8.0848669934903153E-2</v>
      </c>
      <c r="J17" s="20">
        <f t="shared" si="1"/>
        <v>4024</v>
      </c>
      <c r="K17" s="20">
        <f t="shared" si="2"/>
        <v>519</v>
      </c>
    </row>
    <row r="18" spans="1:11">
      <c r="A18" s="62">
        <v>17</v>
      </c>
      <c r="B18" s="61" t="s">
        <v>16</v>
      </c>
      <c r="C18" s="20">
        <v>44409</v>
      </c>
      <c r="D18" s="20">
        <v>48583</v>
      </c>
      <c r="E18" s="20">
        <v>49093</v>
      </c>
      <c r="F18" s="20"/>
      <c r="G18" s="20"/>
      <c r="H18" s="20"/>
      <c r="I18" s="66">
        <f t="shared" si="0"/>
        <v>0.10547411560719674</v>
      </c>
      <c r="J18" s="20">
        <f t="shared" si="1"/>
        <v>4684</v>
      </c>
      <c r="K18" s="20">
        <f t="shared" si="2"/>
        <v>510</v>
      </c>
    </row>
    <row r="19" spans="1:11">
      <c r="A19" s="62">
        <v>18</v>
      </c>
      <c r="B19" s="61" t="s">
        <v>17</v>
      </c>
      <c r="C19" s="20">
        <v>44752</v>
      </c>
      <c r="D19" s="20">
        <v>43910</v>
      </c>
      <c r="E19" s="20">
        <v>44401</v>
      </c>
      <c r="F19" s="20"/>
      <c r="G19" s="20"/>
      <c r="H19" s="20"/>
      <c r="I19" s="66">
        <f t="shared" si="0"/>
        <v>-7.8432248838040761E-3</v>
      </c>
      <c r="J19" s="20">
        <f t="shared" si="1"/>
        <v>-351</v>
      </c>
      <c r="K19" s="20">
        <f t="shared" si="2"/>
        <v>491</v>
      </c>
    </row>
    <row r="20" spans="1:11">
      <c r="A20" s="62">
        <v>19</v>
      </c>
      <c r="B20" s="61" t="s">
        <v>18</v>
      </c>
      <c r="C20" s="20">
        <v>2884</v>
      </c>
      <c r="D20" s="20">
        <v>3034</v>
      </c>
      <c r="E20" s="20">
        <v>3141</v>
      </c>
      <c r="F20" s="20"/>
      <c r="G20" s="20"/>
      <c r="H20" s="20"/>
      <c r="I20" s="66">
        <f t="shared" si="0"/>
        <v>8.9112343966712901E-2</v>
      </c>
      <c r="J20" s="20">
        <f t="shared" si="1"/>
        <v>257</v>
      </c>
      <c r="K20" s="20">
        <f t="shared" si="2"/>
        <v>107</v>
      </c>
    </row>
    <row r="21" spans="1:11">
      <c r="A21" s="62">
        <v>20</v>
      </c>
      <c r="B21" s="61" t="s">
        <v>19</v>
      </c>
      <c r="C21" s="20">
        <v>61424</v>
      </c>
      <c r="D21" s="20">
        <v>68749</v>
      </c>
      <c r="E21" s="20">
        <v>69801</v>
      </c>
      <c r="F21" s="20"/>
      <c r="G21" s="20"/>
      <c r="H21" s="20"/>
      <c r="I21" s="66">
        <f t="shared" si="0"/>
        <v>0.13637991664495963</v>
      </c>
      <c r="J21" s="20">
        <f t="shared" si="1"/>
        <v>8377</v>
      </c>
      <c r="K21" s="20">
        <f t="shared" si="2"/>
        <v>1052</v>
      </c>
    </row>
    <row r="22" spans="1:11">
      <c r="A22" s="62">
        <v>21</v>
      </c>
      <c r="B22" s="61" t="s">
        <v>20</v>
      </c>
      <c r="C22" s="20">
        <v>11382</v>
      </c>
      <c r="D22" s="20">
        <v>14033</v>
      </c>
      <c r="E22" s="20">
        <v>14494</v>
      </c>
      <c r="F22" s="20"/>
      <c r="G22" s="20"/>
      <c r="H22" s="20"/>
      <c r="I22" s="66">
        <f t="shared" si="0"/>
        <v>0.27341416271305569</v>
      </c>
      <c r="J22" s="20">
        <f t="shared" si="1"/>
        <v>3112</v>
      </c>
      <c r="K22" s="20">
        <f t="shared" si="2"/>
        <v>461</v>
      </c>
    </row>
    <row r="23" spans="1:11">
      <c r="A23" s="62">
        <v>22</v>
      </c>
      <c r="B23" s="61" t="s">
        <v>21</v>
      </c>
      <c r="C23" s="20">
        <v>153477</v>
      </c>
      <c r="D23" s="20">
        <v>163369</v>
      </c>
      <c r="E23" s="20">
        <v>165423</v>
      </c>
      <c r="F23" s="20"/>
      <c r="G23" s="20"/>
      <c r="H23" s="20"/>
      <c r="I23" s="66">
        <f t="shared" si="0"/>
        <v>7.7835766922731087E-2</v>
      </c>
      <c r="J23" s="20">
        <f t="shared" si="1"/>
        <v>11946</v>
      </c>
      <c r="K23" s="20">
        <f t="shared" si="2"/>
        <v>2054</v>
      </c>
    </row>
    <row r="24" spans="1:11">
      <c r="A24" s="62">
        <v>23</v>
      </c>
      <c r="B24" s="61" t="s">
        <v>22</v>
      </c>
      <c r="C24" s="20">
        <v>153883</v>
      </c>
      <c r="D24" s="20">
        <v>160163</v>
      </c>
      <c r="E24" s="20">
        <v>161960</v>
      </c>
      <c r="F24" s="20"/>
      <c r="G24" s="20"/>
      <c r="H24" s="20"/>
      <c r="I24" s="66">
        <f t="shared" si="0"/>
        <v>5.2487929140970738E-2</v>
      </c>
      <c r="J24" s="20">
        <f t="shared" si="1"/>
        <v>8077</v>
      </c>
      <c r="K24" s="20">
        <f t="shared" si="2"/>
        <v>1797</v>
      </c>
    </row>
    <row r="25" spans="1:11">
      <c r="A25" s="62">
        <v>24</v>
      </c>
      <c r="B25" s="61" t="s">
        <v>23</v>
      </c>
      <c r="C25" s="20">
        <v>78780</v>
      </c>
      <c r="D25" s="20">
        <v>85045</v>
      </c>
      <c r="E25" s="20">
        <v>86174</v>
      </c>
      <c r="F25" s="20"/>
      <c r="G25" s="20"/>
      <c r="H25" s="20"/>
      <c r="I25" s="66">
        <f t="shared" si="0"/>
        <v>9.3856308707793851E-2</v>
      </c>
      <c r="J25" s="20">
        <f t="shared" si="1"/>
        <v>7394</v>
      </c>
      <c r="K25" s="20">
        <f t="shared" si="2"/>
        <v>1129</v>
      </c>
    </row>
    <row r="26" spans="1:11">
      <c r="A26" s="62">
        <v>25</v>
      </c>
      <c r="B26" s="61" t="s">
        <v>24</v>
      </c>
      <c r="C26" s="20">
        <v>289594</v>
      </c>
      <c r="D26" s="20">
        <v>300267</v>
      </c>
      <c r="E26" s="20">
        <v>304610</v>
      </c>
      <c r="F26" s="20"/>
      <c r="G26" s="20"/>
      <c r="H26" s="20"/>
      <c r="I26" s="66">
        <f t="shared" si="0"/>
        <v>5.1851903009040246E-2</v>
      </c>
      <c r="J26" s="20">
        <f t="shared" si="1"/>
        <v>15016</v>
      </c>
      <c r="K26" s="20">
        <f t="shared" si="2"/>
        <v>4343</v>
      </c>
    </row>
    <row r="27" spans="1:11">
      <c r="A27" s="62">
        <v>26</v>
      </c>
      <c r="B27" s="61" t="s">
        <v>25</v>
      </c>
      <c r="C27" s="20">
        <v>20771</v>
      </c>
      <c r="D27" s="20">
        <v>23348</v>
      </c>
      <c r="E27" s="20">
        <v>23406</v>
      </c>
      <c r="F27" s="20"/>
      <c r="G27" s="20"/>
      <c r="H27" s="20"/>
      <c r="I27" s="66">
        <f t="shared" si="0"/>
        <v>0.1268595638149343</v>
      </c>
      <c r="J27" s="20">
        <f t="shared" si="1"/>
        <v>2635</v>
      </c>
      <c r="K27" s="20">
        <f t="shared" si="2"/>
        <v>58</v>
      </c>
    </row>
    <row r="28" spans="1:11">
      <c r="A28" s="62">
        <v>27</v>
      </c>
      <c r="B28" s="61" t="s">
        <v>26</v>
      </c>
      <c r="C28" s="20">
        <v>77427</v>
      </c>
      <c r="D28" s="20">
        <v>83990</v>
      </c>
      <c r="E28" s="20">
        <v>85801</v>
      </c>
      <c r="F28" s="20"/>
      <c r="G28" s="20"/>
      <c r="H28" s="20"/>
      <c r="I28" s="66">
        <f t="shared" si="0"/>
        <v>0.10815348650987382</v>
      </c>
      <c r="J28" s="20">
        <f t="shared" si="1"/>
        <v>8374</v>
      </c>
      <c r="K28" s="20">
        <f t="shared" si="2"/>
        <v>1811</v>
      </c>
    </row>
    <row r="29" spans="1:11">
      <c r="A29" s="62">
        <v>28</v>
      </c>
      <c r="B29" s="61" t="s">
        <v>27</v>
      </c>
      <c r="C29" s="20">
        <v>131706</v>
      </c>
      <c r="D29" s="20">
        <v>144902</v>
      </c>
      <c r="E29" s="20">
        <v>147217</v>
      </c>
      <c r="F29" s="20"/>
      <c r="G29" s="20"/>
      <c r="H29" s="20"/>
      <c r="I29" s="66">
        <f t="shared" si="0"/>
        <v>0.11776988140251773</v>
      </c>
      <c r="J29" s="20">
        <f t="shared" si="1"/>
        <v>15511</v>
      </c>
      <c r="K29" s="20">
        <f t="shared" si="2"/>
        <v>2315</v>
      </c>
    </row>
    <row r="30" spans="1:11">
      <c r="A30" s="62">
        <v>29</v>
      </c>
      <c r="B30" s="61" t="s">
        <v>28</v>
      </c>
      <c r="C30" s="20">
        <v>68804</v>
      </c>
      <c r="D30" s="20">
        <v>75292</v>
      </c>
      <c r="E30" s="20">
        <v>76346</v>
      </c>
      <c r="F30" s="20"/>
      <c r="G30" s="20"/>
      <c r="H30" s="20"/>
      <c r="I30" s="66">
        <f t="shared" si="0"/>
        <v>0.10961572001627812</v>
      </c>
      <c r="J30" s="20">
        <f t="shared" si="1"/>
        <v>7542</v>
      </c>
      <c r="K30" s="20">
        <f t="shared" si="2"/>
        <v>1054</v>
      </c>
    </row>
    <row r="31" spans="1:11">
      <c r="A31" s="62">
        <v>30</v>
      </c>
      <c r="B31" s="61" t="s">
        <v>29</v>
      </c>
      <c r="C31" s="20">
        <v>19945</v>
      </c>
      <c r="D31" s="20">
        <v>22519</v>
      </c>
      <c r="E31" s="20">
        <v>23012</v>
      </c>
      <c r="F31" s="20"/>
      <c r="G31" s="20"/>
      <c r="H31" s="20"/>
      <c r="I31" s="66">
        <f t="shared" si="0"/>
        <v>0.15377287540737028</v>
      </c>
      <c r="J31" s="20">
        <f t="shared" si="1"/>
        <v>3067</v>
      </c>
      <c r="K31" s="20">
        <f t="shared" si="2"/>
        <v>493</v>
      </c>
    </row>
    <row r="32" spans="1:11">
      <c r="A32" s="62">
        <v>31</v>
      </c>
      <c r="B32" s="61" t="s">
        <v>30</v>
      </c>
      <c r="C32" s="20">
        <v>130010</v>
      </c>
      <c r="D32" s="20">
        <v>142457</v>
      </c>
      <c r="E32" s="20">
        <v>144851</v>
      </c>
      <c r="F32" s="20"/>
      <c r="G32" s="20"/>
      <c r="H32" s="20"/>
      <c r="I32" s="66">
        <f t="shared" si="0"/>
        <v>0.11415275748019384</v>
      </c>
      <c r="J32" s="20">
        <f t="shared" si="1"/>
        <v>14841</v>
      </c>
      <c r="K32" s="20">
        <f t="shared" si="2"/>
        <v>2394</v>
      </c>
    </row>
    <row r="33" spans="1:11">
      <c r="A33" s="62">
        <v>32</v>
      </c>
      <c r="B33" s="61" t="s">
        <v>31</v>
      </c>
      <c r="C33" s="20">
        <v>54281</v>
      </c>
      <c r="D33" s="20">
        <v>60681</v>
      </c>
      <c r="E33" s="20">
        <v>61964</v>
      </c>
      <c r="F33" s="20"/>
      <c r="G33" s="20"/>
      <c r="H33" s="20"/>
      <c r="I33" s="66">
        <f t="shared" si="0"/>
        <v>0.14154123910760671</v>
      </c>
      <c r="J33" s="20">
        <f t="shared" si="1"/>
        <v>7683</v>
      </c>
      <c r="K33" s="20">
        <f t="shared" si="2"/>
        <v>1283</v>
      </c>
    </row>
    <row r="34" spans="1:11">
      <c r="A34" s="62">
        <v>33</v>
      </c>
      <c r="B34" s="61" t="s">
        <v>32</v>
      </c>
      <c r="C34" s="20">
        <v>110336</v>
      </c>
      <c r="D34" s="20">
        <v>112594</v>
      </c>
      <c r="E34" s="20">
        <v>115683</v>
      </c>
      <c r="F34" s="20"/>
      <c r="G34" s="20"/>
      <c r="H34" s="20"/>
      <c r="I34" s="66">
        <f t="shared" si="0"/>
        <v>4.8461064385150812E-2</v>
      </c>
      <c r="J34" s="20">
        <f t="shared" si="1"/>
        <v>5347</v>
      </c>
      <c r="K34" s="20">
        <f t="shared" si="2"/>
        <v>3089</v>
      </c>
    </row>
    <row r="35" spans="1:11">
      <c r="A35" s="62">
        <v>35</v>
      </c>
      <c r="B35" s="61" t="s">
        <v>33</v>
      </c>
      <c r="C35" s="20">
        <v>76957</v>
      </c>
      <c r="D35" s="20">
        <v>76633</v>
      </c>
      <c r="E35" s="20">
        <v>77812</v>
      </c>
      <c r="F35" s="20"/>
      <c r="G35" s="20"/>
      <c r="H35" s="20"/>
      <c r="I35" s="66">
        <f t="shared" si="0"/>
        <v>1.1110100445703444E-2</v>
      </c>
      <c r="J35" s="20">
        <f t="shared" si="1"/>
        <v>855</v>
      </c>
      <c r="K35" s="20">
        <f t="shared" si="2"/>
        <v>1179</v>
      </c>
    </row>
    <row r="36" spans="1:11">
      <c r="A36" s="62">
        <v>36</v>
      </c>
      <c r="B36" s="61" t="s">
        <v>34</v>
      </c>
      <c r="C36" s="20">
        <v>9443</v>
      </c>
      <c r="D36" s="20">
        <v>9214</v>
      </c>
      <c r="E36" s="20">
        <v>9139</v>
      </c>
      <c r="F36" s="20"/>
      <c r="G36" s="20"/>
      <c r="H36" s="20"/>
      <c r="I36" s="66">
        <f t="shared" si="0"/>
        <v>-3.2193158953722337E-2</v>
      </c>
      <c r="J36" s="20">
        <f t="shared" si="1"/>
        <v>-304</v>
      </c>
      <c r="K36" s="20">
        <f t="shared" si="2"/>
        <v>-75</v>
      </c>
    </row>
    <row r="37" spans="1:11">
      <c r="A37" s="62">
        <v>37</v>
      </c>
      <c r="B37" s="61" t="s">
        <v>35</v>
      </c>
      <c r="C37" s="20">
        <v>6891</v>
      </c>
      <c r="D37" s="20">
        <v>7760</v>
      </c>
      <c r="E37" s="20">
        <v>7982</v>
      </c>
      <c r="F37" s="20"/>
      <c r="G37" s="20"/>
      <c r="H37" s="20"/>
      <c r="I37" s="66">
        <f t="shared" si="0"/>
        <v>0.15832244957190539</v>
      </c>
      <c r="J37" s="20">
        <f t="shared" si="1"/>
        <v>1091</v>
      </c>
      <c r="K37" s="20">
        <f t="shared" si="2"/>
        <v>222</v>
      </c>
    </row>
    <row r="38" spans="1:11">
      <c r="A38" s="62">
        <v>38</v>
      </c>
      <c r="B38" s="61" t="s">
        <v>36</v>
      </c>
      <c r="C38" s="20">
        <v>51466</v>
      </c>
      <c r="D38" s="20">
        <v>51037</v>
      </c>
      <c r="E38" s="20">
        <v>51514</v>
      </c>
      <c r="F38" s="20"/>
      <c r="G38" s="20"/>
      <c r="H38" s="20"/>
      <c r="I38" s="66">
        <f t="shared" si="0"/>
        <v>9.3265456806435314E-4</v>
      </c>
      <c r="J38" s="20">
        <f t="shared" si="1"/>
        <v>48</v>
      </c>
      <c r="K38" s="20">
        <f t="shared" si="2"/>
        <v>477</v>
      </c>
    </row>
    <row r="39" spans="1:11">
      <c r="A39" s="62">
        <v>39</v>
      </c>
      <c r="B39" s="61" t="s">
        <v>37</v>
      </c>
      <c r="C39" s="20">
        <v>1403</v>
      </c>
      <c r="D39" s="20">
        <v>1457</v>
      </c>
      <c r="E39" s="20">
        <v>1585</v>
      </c>
      <c r="F39" s="20"/>
      <c r="G39" s="20"/>
      <c r="H39" s="20"/>
      <c r="I39" s="66">
        <f t="shared" si="0"/>
        <v>0.12972202423378476</v>
      </c>
      <c r="J39" s="20">
        <f t="shared" si="1"/>
        <v>182</v>
      </c>
      <c r="K39" s="20">
        <f t="shared" si="2"/>
        <v>128</v>
      </c>
    </row>
    <row r="40" spans="1:11">
      <c r="A40" s="62">
        <v>41</v>
      </c>
      <c r="B40" s="61" t="s">
        <v>38</v>
      </c>
      <c r="C40" s="20">
        <v>631072</v>
      </c>
      <c r="D40" s="20">
        <v>707539</v>
      </c>
      <c r="E40" s="20">
        <v>738534</v>
      </c>
      <c r="F40" s="20"/>
      <c r="G40" s="20"/>
      <c r="H40" s="20"/>
      <c r="I40" s="66">
        <f t="shared" si="0"/>
        <v>0.17028484863850718</v>
      </c>
      <c r="J40" s="20">
        <f t="shared" si="1"/>
        <v>107462</v>
      </c>
      <c r="K40" s="20">
        <f t="shared" si="2"/>
        <v>30995</v>
      </c>
    </row>
    <row r="41" spans="1:11">
      <c r="A41" s="62">
        <v>42</v>
      </c>
      <c r="B41" s="61" t="s">
        <v>39</v>
      </c>
      <c r="C41" s="20">
        <v>213158</v>
      </c>
      <c r="D41" s="20">
        <v>210352</v>
      </c>
      <c r="E41" s="20">
        <v>219930</v>
      </c>
      <c r="F41" s="20"/>
      <c r="G41" s="20"/>
      <c r="H41" s="20"/>
      <c r="I41" s="66">
        <f t="shared" si="0"/>
        <v>3.1769860854389702E-2</v>
      </c>
      <c r="J41" s="20">
        <f t="shared" si="1"/>
        <v>6772</v>
      </c>
      <c r="K41" s="20">
        <f t="shared" si="2"/>
        <v>9578</v>
      </c>
    </row>
    <row r="42" spans="1:11">
      <c r="A42" s="62">
        <v>43</v>
      </c>
      <c r="B42" s="61" t="s">
        <v>40</v>
      </c>
      <c r="C42" s="20">
        <v>256116</v>
      </c>
      <c r="D42" s="20">
        <v>260401</v>
      </c>
      <c r="E42" s="20">
        <v>267075</v>
      </c>
      <c r="F42" s="20"/>
      <c r="G42" s="20"/>
      <c r="H42" s="20"/>
      <c r="I42" s="66">
        <f t="shared" si="0"/>
        <v>4.2789204891533525E-2</v>
      </c>
      <c r="J42" s="20">
        <f t="shared" si="1"/>
        <v>10959</v>
      </c>
      <c r="K42" s="20">
        <f t="shared" si="2"/>
        <v>6674</v>
      </c>
    </row>
    <row r="43" spans="1:11">
      <c r="A43" s="62">
        <v>45</v>
      </c>
      <c r="B43" s="61" t="s">
        <v>41</v>
      </c>
      <c r="C43" s="20">
        <v>207180</v>
      </c>
      <c r="D43" s="20">
        <v>222424</v>
      </c>
      <c r="E43" s="20">
        <v>225393</v>
      </c>
      <c r="F43" s="20"/>
      <c r="G43" s="20"/>
      <c r="H43" s="20"/>
      <c r="I43" s="66">
        <f t="shared" si="0"/>
        <v>8.7909064581523311E-2</v>
      </c>
      <c r="J43" s="20">
        <f t="shared" si="1"/>
        <v>18213</v>
      </c>
      <c r="K43" s="20">
        <f t="shared" si="2"/>
        <v>2969</v>
      </c>
    </row>
    <row r="44" spans="1:11">
      <c r="A44" s="62">
        <v>46</v>
      </c>
      <c r="B44" s="61" t="s">
        <v>42</v>
      </c>
      <c r="C44" s="20">
        <v>689369</v>
      </c>
      <c r="D44" s="20">
        <v>719667</v>
      </c>
      <c r="E44" s="20">
        <v>729041</v>
      </c>
      <c r="F44" s="20"/>
      <c r="G44" s="20"/>
      <c r="H44" s="20"/>
      <c r="I44" s="66">
        <f t="shared" si="0"/>
        <v>5.7548279658644355E-2</v>
      </c>
      <c r="J44" s="20">
        <f t="shared" si="1"/>
        <v>39672</v>
      </c>
      <c r="K44" s="20">
        <f t="shared" si="2"/>
        <v>9374</v>
      </c>
    </row>
    <row r="45" spans="1:11">
      <c r="A45" s="62">
        <v>47</v>
      </c>
      <c r="B45" s="61" t="s">
        <v>43</v>
      </c>
      <c r="C45" s="20">
        <v>1306711</v>
      </c>
      <c r="D45" s="20">
        <v>1336367</v>
      </c>
      <c r="E45" s="20">
        <v>1344245</v>
      </c>
      <c r="F45" s="20"/>
      <c r="G45" s="20"/>
      <c r="H45" s="20"/>
      <c r="I45" s="66">
        <f t="shared" si="0"/>
        <v>2.8724025434851318E-2</v>
      </c>
      <c r="J45" s="20">
        <f t="shared" si="1"/>
        <v>37534</v>
      </c>
      <c r="K45" s="20">
        <f t="shared" si="2"/>
        <v>7878</v>
      </c>
    </row>
    <row r="46" spans="1:11">
      <c r="A46" s="62">
        <v>49</v>
      </c>
      <c r="B46" s="61" t="s">
        <v>44</v>
      </c>
      <c r="C46" s="20">
        <v>451273</v>
      </c>
      <c r="D46" s="20">
        <v>474169</v>
      </c>
      <c r="E46" s="20">
        <v>481189</v>
      </c>
      <c r="F46" s="20"/>
      <c r="G46" s="20"/>
      <c r="H46" s="20"/>
      <c r="I46" s="66">
        <f t="shared" si="0"/>
        <v>6.6292465979573334E-2</v>
      </c>
      <c r="J46" s="20">
        <f t="shared" si="1"/>
        <v>29916</v>
      </c>
      <c r="K46" s="20">
        <f t="shared" si="2"/>
        <v>7020</v>
      </c>
    </row>
    <row r="47" spans="1:11">
      <c r="A47" s="62">
        <v>50</v>
      </c>
      <c r="B47" s="61" t="s">
        <v>45</v>
      </c>
      <c r="C47" s="20">
        <v>16786</v>
      </c>
      <c r="D47" s="20">
        <v>16460</v>
      </c>
      <c r="E47" s="20">
        <v>16593</v>
      </c>
      <c r="F47" s="20"/>
      <c r="G47" s="20"/>
      <c r="H47" s="20"/>
      <c r="I47" s="66">
        <f t="shared" si="0"/>
        <v>-1.1497676635291314E-2</v>
      </c>
      <c r="J47" s="20">
        <f t="shared" si="1"/>
        <v>-193</v>
      </c>
      <c r="K47" s="20">
        <f t="shared" si="2"/>
        <v>133</v>
      </c>
    </row>
    <row r="48" spans="1:11">
      <c r="A48" s="62">
        <v>51</v>
      </c>
      <c r="B48" s="61" t="s">
        <v>46</v>
      </c>
      <c r="C48" s="20">
        <v>4713</v>
      </c>
      <c r="D48" s="20">
        <v>4692</v>
      </c>
      <c r="E48" s="20">
        <v>4697</v>
      </c>
      <c r="F48" s="20"/>
      <c r="G48" s="20"/>
      <c r="H48" s="20"/>
      <c r="I48" s="66">
        <f t="shared" si="0"/>
        <v>-3.3948652662847442E-3</v>
      </c>
      <c r="J48" s="20">
        <f t="shared" si="1"/>
        <v>-16</v>
      </c>
      <c r="K48" s="20">
        <f t="shared" si="2"/>
        <v>5</v>
      </c>
    </row>
    <row r="49" spans="1:11">
      <c r="A49" s="62">
        <v>52</v>
      </c>
      <c r="B49" s="61" t="s">
        <v>47</v>
      </c>
      <c r="C49" s="20">
        <v>184787</v>
      </c>
      <c r="D49" s="20">
        <v>190578</v>
      </c>
      <c r="E49" s="20">
        <v>194244</v>
      </c>
      <c r="F49" s="20"/>
      <c r="G49" s="20"/>
      <c r="H49" s="20"/>
      <c r="I49" s="66">
        <f t="shared" si="0"/>
        <v>5.1177842597152398E-2</v>
      </c>
      <c r="J49" s="20">
        <f t="shared" si="1"/>
        <v>9457</v>
      </c>
      <c r="K49" s="20">
        <f t="shared" si="2"/>
        <v>3666</v>
      </c>
    </row>
    <row r="50" spans="1:11">
      <c r="A50" s="62">
        <v>53</v>
      </c>
      <c r="B50" s="61" t="s">
        <v>48</v>
      </c>
      <c r="C50" s="20">
        <v>30515</v>
      </c>
      <c r="D50" s="20">
        <v>39348</v>
      </c>
      <c r="E50" s="20">
        <v>42076</v>
      </c>
      <c r="F50" s="20"/>
      <c r="G50" s="20"/>
      <c r="H50" s="20"/>
      <c r="I50" s="66">
        <f t="shared" si="0"/>
        <v>0.37886285433393413</v>
      </c>
      <c r="J50" s="20">
        <f t="shared" si="1"/>
        <v>11561</v>
      </c>
      <c r="K50" s="20">
        <f t="shared" si="2"/>
        <v>2728</v>
      </c>
    </row>
    <row r="51" spans="1:11">
      <c r="A51" s="62">
        <v>55</v>
      </c>
      <c r="B51" s="61" t="s">
        <v>49</v>
      </c>
      <c r="C51" s="20">
        <v>270089</v>
      </c>
      <c r="D51" s="20">
        <v>233029</v>
      </c>
      <c r="E51" s="20">
        <v>242287</v>
      </c>
      <c r="F51" s="20"/>
      <c r="G51" s="20"/>
      <c r="H51" s="20"/>
      <c r="I51" s="66">
        <f t="shared" si="0"/>
        <v>-0.1029364394699525</v>
      </c>
      <c r="J51" s="20">
        <f t="shared" si="1"/>
        <v>-27802</v>
      </c>
      <c r="K51" s="20">
        <f t="shared" si="2"/>
        <v>9258</v>
      </c>
    </row>
    <row r="52" spans="1:11">
      <c r="A52" s="62">
        <v>56</v>
      </c>
      <c r="B52" s="61" t="s">
        <v>50</v>
      </c>
      <c r="C52" s="20">
        <v>643177</v>
      </c>
      <c r="D52" s="20">
        <v>634726</v>
      </c>
      <c r="E52" s="20">
        <v>646988</v>
      </c>
      <c r="F52" s="20"/>
      <c r="G52" s="20"/>
      <c r="H52" s="20"/>
      <c r="I52" s="66">
        <f t="shared" si="0"/>
        <v>5.9252740691909068E-3</v>
      </c>
      <c r="J52" s="20">
        <f t="shared" si="1"/>
        <v>3811</v>
      </c>
      <c r="K52" s="20">
        <f t="shared" si="2"/>
        <v>12262</v>
      </c>
    </row>
    <row r="53" spans="1:11">
      <c r="A53" s="62">
        <v>58</v>
      </c>
      <c r="B53" s="61" t="s">
        <v>51</v>
      </c>
      <c r="C53" s="20">
        <v>21746</v>
      </c>
      <c r="D53" s="20">
        <v>20213</v>
      </c>
      <c r="E53" s="20">
        <v>20475</v>
      </c>
      <c r="F53" s="20"/>
      <c r="G53" s="20"/>
      <c r="H53" s="20"/>
      <c r="I53" s="66">
        <f t="shared" si="0"/>
        <v>-5.8447530580336617E-2</v>
      </c>
      <c r="J53" s="20">
        <f t="shared" si="1"/>
        <v>-1271</v>
      </c>
      <c r="K53" s="20">
        <f t="shared" si="2"/>
        <v>262</v>
      </c>
    </row>
    <row r="54" spans="1:11">
      <c r="A54" s="62">
        <v>59</v>
      </c>
      <c r="B54" s="61" t="s">
        <v>52</v>
      </c>
      <c r="C54" s="20">
        <v>15273</v>
      </c>
      <c r="D54" s="20">
        <v>14415</v>
      </c>
      <c r="E54" s="20">
        <v>15591</v>
      </c>
      <c r="F54" s="20"/>
      <c r="G54" s="20"/>
      <c r="H54" s="20"/>
      <c r="I54" s="66">
        <f t="shared" si="0"/>
        <v>2.0821056766843451E-2</v>
      </c>
      <c r="J54" s="20">
        <f t="shared" si="1"/>
        <v>318</v>
      </c>
      <c r="K54" s="20">
        <f t="shared" si="2"/>
        <v>1176</v>
      </c>
    </row>
    <row r="55" spans="1:11">
      <c r="A55" s="62">
        <v>60</v>
      </c>
      <c r="B55" s="61" t="s">
        <v>53</v>
      </c>
      <c r="C55" s="20">
        <v>8193</v>
      </c>
      <c r="D55" s="20">
        <v>7877</v>
      </c>
      <c r="E55" s="20">
        <v>7929</v>
      </c>
      <c r="F55" s="20"/>
      <c r="G55" s="20"/>
      <c r="H55" s="20"/>
      <c r="I55" s="66">
        <f t="shared" si="0"/>
        <v>-3.2222629073599414E-2</v>
      </c>
      <c r="J55" s="20">
        <f t="shared" si="1"/>
        <v>-264</v>
      </c>
      <c r="K55" s="20">
        <f t="shared" si="2"/>
        <v>52</v>
      </c>
    </row>
    <row r="56" spans="1:11">
      <c r="A56" s="62">
        <v>61</v>
      </c>
      <c r="B56" s="61" t="s">
        <v>54</v>
      </c>
      <c r="C56" s="20">
        <v>18136</v>
      </c>
      <c r="D56" s="20">
        <v>19554</v>
      </c>
      <c r="E56" s="20">
        <v>19933</v>
      </c>
      <c r="F56" s="20"/>
      <c r="G56" s="20"/>
      <c r="H56" s="20"/>
      <c r="I56" s="66">
        <f t="shared" si="0"/>
        <v>9.9084693427437143E-2</v>
      </c>
      <c r="J56" s="20">
        <f t="shared" si="1"/>
        <v>1797</v>
      </c>
      <c r="K56" s="20">
        <f t="shared" si="2"/>
        <v>379</v>
      </c>
    </row>
    <row r="57" spans="1:11">
      <c r="A57" s="62">
        <v>62</v>
      </c>
      <c r="B57" s="61" t="s">
        <v>55</v>
      </c>
      <c r="C57" s="20">
        <v>79165</v>
      </c>
      <c r="D57" s="20">
        <v>88717</v>
      </c>
      <c r="E57" s="20">
        <v>90439</v>
      </c>
      <c r="F57" s="20"/>
      <c r="G57" s="20"/>
      <c r="H57" s="20"/>
      <c r="I57" s="66">
        <f t="shared" si="0"/>
        <v>0.14241141918777236</v>
      </c>
      <c r="J57" s="20">
        <f t="shared" si="1"/>
        <v>11274</v>
      </c>
      <c r="K57" s="20">
        <f t="shared" si="2"/>
        <v>1722</v>
      </c>
    </row>
    <row r="58" spans="1:11">
      <c r="A58" s="62">
        <v>63</v>
      </c>
      <c r="B58" s="61" t="s">
        <v>56</v>
      </c>
      <c r="C58" s="20">
        <v>32396</v>
      </c>
      <c r="D58" s="20">
        <v>32675</v>
      </c>
      <c r="E58" s="20">
        <v>32493</v>
      </c>
      <c r="F58" s="20"/>
      <c r="G58" s="20"/>
      <c r="H58" s="20"/>
      <c r="I58" s="66">
        <f t="shared" si="0"/>
        <v>2.9941968144215334E-3</v>
      </c>
      <c r="J58" s="20">
        <f t="shared" si="1"/>
        <v>97</v>
      </c>
      <c r="K58" s="20">
        <f t="shared" si="2"/>
        <v>-182</v>
      </c>
    </row>
    <row r="59" spans="1:11">
      <c r="A59" s="62">
        <v>64</v>
      </c>
      <c r="B59" s="61" t="s">
        <v>57</v>
      </c>
      <c r="C59" s="20">
        <v>60357</v>
      </c>
      <c r="D59" s="20">
        <v>58283</v>
      </c>
      <c r="E59" s="20">
        <v>58004</v>
      </c>
      <c r="F59" s="20"/>
      <c r="G59" s="20"/>
      <c r="H59" s="20"/>
      <c r="I59" s="66">
        <f t="shared" si="0"/>
        <v>-3.8984707656112796E-2</v>
      </c>
      <c r="J59" s="20">
        <f t="shared" si="1"/>
        <v>-2353</v>
      </c>
      <c r="K59" s="20">
        <f t="shared" si="2"/>
        <v>-279</v>
      </c>
    </row>
    <row r="60" spans="1:11">
      <c r="A60" s="62">
        <v>65</v>
      </c>
      <c r="B60" s="61" t="s">
        <v>58</v>
      </c>
      <c r="C60" s="20">
        <v>17634</v>
      </c>
      <c r="D60" s="20">
        <v>17852</v>
      </c>
      <c r="E60" s="20">
        <v>17899</v>
      </c>
      <c r="F60" s="20"/>
      <c r="G60" s="20"/>
      <c r="H60" s="20"/>
      <c r="I60" s="66">
        <f t="shared" si="0"/>
        <v>1.5027787229216287E-2</v>
      </c>
      <c r="J60" s="20">
        <f t="shared" si="1"/>
        <v>265</v>
      </c>
      <c r="K60" s="20">
        <f t="shared" si="2"/>
        <v>47</v>
      </c>
    </row>
    <row r="61" spans="1:11">
      <c r="A61" s="62">
        <v>66</v>
      </c>
      <c r="B61" s="61" t="s">
        <v>59</v>
      </c>
      <c r="C61" s="20">
        <v>46685</v>
      </c>
      <c r="D61" s="20">
        <v>47903</v>
      </c>
      <c r="E61" s="20">
        <v>48516</v>
      </c>
      <c r="F61" s="20"/>
      <c r="G61" s="20"/>
      <c r="H61" s="20"/>
      <c r="I61" s="66">
        <f t="shared" si="0"/>
        <v>3.9220306308236051E-2</v>
      </c>
      <c r="J61" s="20">
        <f t="shared" si="1"/>
        <v>1831</v>
      </c>
      <c r="K61" s="20">
        <f t="shared" si="2"/>
        <v>613</v>
      </c>
    </row>
    <row r="62" spans="1:11">
      <c r="A62" s="62">
        <v>68</v>
      </c>
      <c r="B62" s="61" t="s">
        <v>60</v>
      </c>
      <c r="C62" s="20">
        <v>134048</v>
      </c>
      <c r="D62" s="20">
        <v>150096</v>
      </c>
      <c r="E62" s="20">
        <v>154405</v>
      </c>
      <c r="F62" s="20"/>
      <c r="G62" s="20"/>
      <c r="H62" s="20"/>
      <c r="I62" s="66">
        <f t="shared" si="0"/>
        <v>0.15186351157794223</v>
      </c>
      <c r="J62" s="20">
        <f t="shared" si="1"/>
        <v>20357</v>
      </c>
      <c r="K62" s="20">
        <f t="shared" si="2"/>
        <v>4309</v>
      </c>
    </row>
    <row r="63" spans="1:11">
      <c r="A63" s="62">
        <v>69</v>
      </c>
      <c r="B63" s="61" t="s">
        <v>61</v>
      </c>
      <c r="C63" s="20">
        <v>149236</v>
      </c>
      <c r="D63" s="20">
        <v>153397</v>
      </c>
      <c r="E63" s="20">
        <v>154667</v>
      </c>
      <c r="F63" s="20"/>
      <c r="G63" s="20"/>
      <c r="H63" s="20"/>
      <c r="I63" s="66">
        <f t="shared" si="0"/>
        <v>3.6392023372376639E-2</v>
      </c>
      <c r="J63" s="20">
        <f t="shared" si="1"/>
        <v>5431</v>
      </c>
      <c r="K63" s="20">
        <f t="shared" si="2"/>
        <v>1270</v>
      </c>
    </row>
    <row r="64" spans="1:11">
      <c r="A64" s="62">
        <v>70</v>
      </c>
      <c r="B64" s="61" t="s">
        <v>62</v>
      </c>
      <c r="C64" s="20">
        <v>164245</v>
      </c>
      <c r="D64" s="20">
        <v>157687</v>
      </c>
      <c r="E64" s="20">
        <v>160171</v>
      </c>
      <c r="F64" s="20"/>
      <c r="G64" s="20"/>
      <c r="H64" s="20"/>
      <c r="I64" s="66">
        <f t="shared" si="0"/>
        <v>-2.4804408048951263E-2</v>
      </c>
      <c r="J64" s="20">
        <f t="shared" si="1"/>
        <v>-4074</v>
      </c>
      <c r="K64" s="20">
        <f t="shared" si="2"/>
        <v>2484</v>
      </c>
    </row>
    <row r="65" spans="1:11">
      <c r="A65" s="62">
        <v>71</v>
      </c>
      <c r="B65" s="61" t="s">
        <v>63</v>
      </c>
      <c r="C65" s="20">
        <v>135328</v>
      </c>
      <c r="D65" s="20">
        <v>138459</v>
      </c>
      <c r="E65" s="20">
        <v>140242</v>
      </c>
      <c r="F65" s="20"/>
      <c r="G65" s="20"/>
      <c r="H65" s="20"/>
      <c r="I65" s="66">
        <f t="shared" si="0"/>
        <v>3.6311775833530388E-2</v>
      </c>
      <c r="J65" s="20">
        <f t="shared" si="1"/>
        <v>4914</v>
      </c>
      <c r="K65" s="20">
        <f t="shared" si="2"/>
        <v>1783</v>
      </c>
    </row>
    <row r="66" spans="1:11">
      <c r="A66" s="62">
        <v>72</v>
      </c>
      <c r="B66" s="61" t="s">
        <v>64</v>
      </c>
      <c r="C66" s="20">
        <v>8673</v>
      </c>
      <c r="D66" s="20">
        <v>9006</v>
      </c>
      <c r="E66" s="20">
        <v>8923</v>
      </c>
      <c r="F66" s="20"/>
      <c r="G66" s="20"/>
      <c r="H66" s="20"/>
      <c r="I66" s="66">
        <f t="shared" si="0"/>
        <v>2.8825089357777008E-2</v>
      </c>
      <c r="J66" s="20">
        <f t="shared" si="1"/>
        <v>250</v>
      </c>
      <c r="K66" s="20">
        <f t="shared" si="2"/>
        <v>-83</v>
      </c>
    </row>
    <row r="67" spans="1:11">
      <c r="A67" s="62">
        <v>73</v>
      </c>
      <c r="B67" s="61" t="s">
        <v>65</v>
      </c>
      <c r="C67" s="20">
        <v>43287</v>
      </c>
      <c r="D67" s="20">
        <v>42258</v>
      </c>
      <c r="E67" s="20">
        <v>43556</v>
      </c>
      <c r="F67" s="20"/>
      <c r="G67" s="20"/>
      <c r="H67" s="20"/>
      <c r="I67" s="66">
        <f t="shared" si="0"/>
        <v>6.2143368678818124E-3</v>
      </c>
      <c r="J67" s="20">
        <f t="shared" si="1"/>
        <v>269</v>
      </c>
      <c r="K67" s="20">
        <f t="shared" si="2"/>
        <v>1298</v>
      </c>
    </row>
    <row r="68" spans="1:11">
      <c r="A68" s="62">
        <v>74</v>
      </c>
      <c r="B68" s="61" t="s">
        <v>66</v>
      </c>
      <c r="C68" s="20">
        <v>39048</v>
      </c>
      <c r="D68" s="20">
        <v>39876</v>
      </c>
      <c r="E68" s="20">
        <v>41028</v>
      </c>
      <c r="F68" s="20"/>
      <c r="G68" s="20"/>
      <c r="H68" s="20"/>
      <c r="I68" s="66">
        <f t="shared" ref="I68:I92" si="3">(E68-C68)/C68</f>
        <v>5.0706822372464662E-2</v>
      </c>
      <c r="J68" s="20">
        <f t="shared" ref="J68:J92" si="4">E68-C68</f>
        <v>1980</v>
      </c>
      <c r="K68" s="20">
        <f t="shared" ref="K68:K92" si="5">E68-D68</f>
        <v>1152</v>
      </c>
    </row>
    <row r="69" spans="1:11">
      <c r="A69" s="62">
        <v>75</v>
      </c>
      <c r="B69" s="61" t="s">
        <v>67</v>
      </c>
      <c r="C69" s="20">
        <v>8042</v>
      </c>
      <c r="D69" s="20">
        <v>8593</v>
      </c>
      <c r="E69" s="20">
        <v>8688</v>
      </c>
      <c r="F69" s="20"/>
      <c r="G69" s="20"/>
      <c r="H69" s="20"/>
      <c r="I69" s="66">
        <f t="shared" si="3"/>
        <v>8.0328276548122357E-2</v>
      </c>
      <c r="J69" s="20">
        <f t="shared" si="4"/>
        <v>646</v>
      </c>
      <c r="K69" s="20">
        <f t="shared" si="5"/>
        <v>95</v>
      </c>
    </row>
    <row r="70" spans="1:11">
      <c r="A70" s="62">
        <v>77</v>
      </c>
      <c r="B70" s="61" t="s">
        <v>68</v>
      </c>
      <c r="C70" s="20">
        <v>22730</v>
      </c>
      <c r="D70" s="20">
        <v>24071</v>
      </c>
      <c r="E70" s="20">
        <v>24665</v>
      </c>
      <c r="F70" s="20"/>
      <c r="G70" s="20"/>
      <c r="H70" s="20"/>
      <c r="I70" s="66">
        <f t="shared" si="3"/>
        <v>8.5129784425868896E-2</v>
      </c>
      <c r="J70" s="20">
        <f t="shared" si="4"/>
        <v>1935</v>
      </c>
      <c r="K70" s="20">
        <f t="shared" si="5"/>
        <v>594</v>
      </c>
    </row>
    <row r="71" spans="1:11">
      <c r="A71" s="62">
        <v>78</v>
      </c>
      <c r="B71" s="61" t="s">
        <v>69</v>
      </c>
      <c r="C71" s="20">
        <v>40587</v>
      </c>
      <c r="D71" s="20">
        <v>43115</v>
      </c>
      <c r="E71" s="20">
        <v>44028</v>
      </c>
      <c r="F71" s="20"/>
      <c r="G71" s="20"/>
      <c r="H71" s="20"/>
      <c r="I71" s="66">
        <f t="shared" si="3"/>
        <v>8.478084115603518E-2</v>
      </c>
      <c r="J71" s="20">
        <f t="shared" si="4"/>
        <v>3441</v>
      </c>
      <c r="K71" s="20">
        <f t="shared" si="5"/>
        <v>913</v>
      </c>
    </row>
    <row r="72" spans="1:11">
      <c r="A72" s="62">
        <v>79</v>
      </c>
      <c r="B72" s="61" t="s">
        <v>70</v>
      </c>
      <c r="C72" s="20">
        <v>52485</v>
      </c>
      <c r="D72" s="20">
        <v>45106</v>
      </c>
      <c r="E72" s="20">
        <v>46092</v>
      </c>
      <c r="F72" s="20"/>
      <c r="G72" s="20"/>
      <c r="H72" s="20"/>
      <c r="I72" s="66">
        <f t="shared" si="3"/>
        <v>-0.121806230351529</v>
      </c>
      <c r="J72" s="20">
        <f t="shared" si="4"/>
        <v>-6393</v>
      </c>
      <c r="K72" s="20">
        <f t="shared" si="5"/>
        <v>986</v>
      </c>
    </row>
    <row r="73" spans="1:11">
      <c r="A73" s="62">
        <v>80</v>
      </c>
      <c r="B73" s="61" t="s">
        <v>71</v>
      </c>
      <c r="C73" s="20">
        <v>242746</v>
      </c>
      <c r="D73" s="20">
        <v>231333</v>
      </c>
      <c r="E73" s="20">
        <v>230591</v>
      </c>
      <c r="F73" s="20"/>
      <c r="G73" s="20"/>
      <c r="H73" s="20"/>
      <c r="I73" s="66">
        <f t="shared" si="3"/>
        <v>-5.0072915722607171E-2</v>
      </c>
      <c r="J73" s="20">
        <f t="shared" si="4"/>
        <v>-12155</v>
      </c>
      <c r="K73" s="20">
        <f t="shared" si="5"/>
        <v>-742</v>
      </c>
    </row>
    <row r="74" spans="1:11">
      <c r="A74" s="62">
        <v>81</v>
      </c>
      <c r="B74" s="61" t="s">
        <v>72</v>
      </c>
      <c r="C74" s="20">
        <v>429140</v>
      </c>
      <c r="D74" s="20">
        <v>389132</v>
      </c>
      <c r="E74" s="20">
        <v>393464</v>
      </c>
      <c r="F74" s="20"/>
      <c r="G74" s="20"/>
      <c r="H74" s="20"/>
      <c r="I74" s="66">
        <f t="shared" si="3"/>
        <v>-8.3133709279023166E-2</v>
      </c>
      <c r="J74" s="20">
        <f t="shared" si="4"/>
        <v>-35676</v>
      </c>
      <c r="K74" s="20">
        <f t="shared" si="5"/>
        <v>4332</v>
      </c>
    </row>
    <row r="75" spans="1:11">
      <c r="A75" s="62">
        <v>82</v>
      </c>
      <c r="B75" s="61" t="s">
        <v>73</v>
      </c>
      <c r="C75" s="20">
        <v>327703</v>
      </c>
      <c r="D75" s="20">
        <v>309772</v>
      </c>
      <c r="E75" s="20">
        <v>312549</v>
      </c>
      <c r="F75" s="20"/>
      <c r="G75" s="20"/>
      <c r="H75" s="20"/>
      <c r="I75" s="66">
        <f t="shared" si="3"/>
        <v>-4.624309206812266E-2</v>
      </c>
      <c r="J75" s="20">
        <f t="shared" si="4"/>
        <v>-15154</v>
      </c>
      <c r="K75" s="20">
        <f t="shared" si="5"/>
        <v>2777</v>
      </c>
    </row>
    <row r="76" spans="1:11">
      <c r="A76" s="62">
        <v>84</v>
      </c>
      <c r="B76" s="61" t="s">
        <v>74</v>
      </c>
      <c r="C76" s="20">
        <v>100433</v>
      </c>
      <c r="D76" s="20">
        <v>111893</v>
      </c>
      <c r="E76" s="20">
        <v>113581</v>
      </c>
      <c r="F76" s="20"/>
      <c r="G76" s="20"/>
      <c r="H76" s="20"/>
      <c r="I76" s="66">
        <f t="shared" si="3"/>
        <v>0.1309131460774845</v>
      </c>
      <c r="J76" s="20">
        <f t="shared" si="4"/>
        <v>13148</v>
      </c>
      <c r="K76" s="20">
        <f t="shared" si="5"/>
        <v>1688</v>
      </c>
    </row>
    <row r="77" spans="1:11">
      <c r="A77" s="62">
        <v>85</v>
      </c>
      <c r="B77" s="61" t="s">
        <v>75</v>
      </c>
      <c r="C77" s="20">
        <v>366775</v>
      </c>
      <c r="D77" s="20">
        <v>383213</v>
      </c>
      <c r="E77" s="20">
        <v>383642</v>
      </c>
      <c r="F77" s="20"/>
      <c r="G77" s="20"/>
      <c r="H77" s="20"/>
      <c r="I77" s="66">
        <f t="shared" si="3"/>
        <v>4.5987321927612297E-2</v>
      </c>
      <c r="J77" s="20">
        <f t="shared" si="4"/>
        <v>16867</v>
      </c>
      <c r="K77" s="20">
        <f t="shared" si="5"/>
        <v>429</v>
      </c>
    </row>
    <row r="78" spans="1:11">
      <c r="A78" s="62">
        <v>86</v>
      </c>
      <c r="B78" s="61" t="s">
        <v>76</v>
      </c>
      <c r="C78" s="20">
        <v>244762</v>
      </c>
      <c r="D78" s="20">
        <v>271769</v>
      </c>
      <c r="E78" s="20">
        <v>275504</v>
      </c>
      <c r="F78" s="20"/>
      <c r="G78" s="20"/>
      <c r="H78" s="20"/>
      <c r="I78" s="66">
        <f t="shared" si="3"/>
        <v>0.12559956202351671</v>
      </c>
      <c r="J78" s="20">
        <f t="shared" si="4"/>
        <v>30742</v>
      </c>
      <c r="K78" s="20">
        <f t="shared" si="5"/>
        <v>3735</v>
      </c>
    </row>
    <row r="79" spans="1:11">
      <c r="A79" s="62">
        <v>87</v>
      </c>
      <c r="B79" s="61" t="s">
        <v>77</v>
      </c>
      <c r="C79" s="20">
        <v>31991</v>
      </c>
      <c r="D79" s="20">
        <v>33888</v>
      </c>
      <c r="E79" s="20">
        <v>34030</v>
      </c>
      <c r="F79" s="20"/>
      <c r="G79" s="20"/>
      <c r="H79" s="20"/>
      <c r="I79" s="66">
        <f t="shared" si="3"/>
        <v>6.3736675940108151E-2</v>
      </c>
      <c r="J79" s="20">
        <f t="shared" si="4"/>
        <v>2039</v>
      </c>
      <c r="K79" s="20">
        <f t="shared" si="5"/>
        <v>142</v>
      </c>
    </row>
    <row r="80" spans="1:11">
      <c r="A80" s="62">
        <v>88</v>
      </c>
      <c r="B80" s="61" t="s">
        <v>78</v>
      </c>
      <c r="C80" s="20">
        <v>53048</v>
      </c>
      <c r="D80" s="20">
        <v>57536</v>
      </c>
      <c r="E80" s="20">
        <v>57562</v>
      </c>
      <c r="F80" s="20"/>
      <c r="G80" s="20"/>
      <c r="H80" s="20"/>
      <c r="I80" s="66">
        <f t="shared" si="3"/>
        <v>8.509274619212788E-2</v>
      </c>
      <c r="J80" s="20">
        <f t="shared" si="4"/>
        <v>4514</v>
      </c>
      <c r="K80" s="20">
        <f t="shared" si="5"/>
        <v>26</v>
      </c>
    </row>
    <row r="81" spans="1:11">
      <c r="A81" s="62">
        <v>90</v>
      </c>
      <c r="B81" s="61" t="s">
        <v>79</v>
      </c>
      <c r="C81" s="20">
        <v>10182</v>
      </c>
      <c r="D81" s="20">
        <v>8943</v>
      </c>
      <c r="E81" s="20">
        <v>9679</v>
      </c>
      <c r="F81" s="20"/>
      <c r="G81" s="20"/>
      <c r="H81" s="20"/>
      <c r="I81" s="66">
        <f t="shared" si="3"/>
        <v>-4.9400903555293654E-2</v>
      </c>
      <c r="J81" s="20">
        <f t="shared" si="4"/>
        <v>-503</v>
      </c>
      <c r="K81" s="20">
        <f t="shared" si="5"/>
        <v>736</v>
      </c>
    </row>
    <row r="82" spans="1:11">
      <c r="A82" s="62">
        <v>91</v>
      </c>
      <c r="B82" s="61" t="s">
        <v>80</v>
      </c>
      <c r="C82" s="20">
        <v>5710</v>
      </c>
      <c r="D82" s="20">
        <v>3947</v>
      </c>
      <c r="E82" s="20">
        <v>4102</v>
      </c>
      <c r="F82" s="20"/>
      <c r="G82" s="20"/>
      <c r="H82" s="20"/>
      <c r="I82" s="66">
        <f t="shared" si="3"/>
        <v>-0.28161120840630471</v>
      </c>
      <c r="J82" s="20">
        <f t="shared" si="4"/>
        <v>-1608</v>
      </c>
      <c r="K82" s="20">
        <f t="shared" si="5"/>
        <v>155</v>
      </c>
    </row>
    <row r="83" spans="1:11">
      <c r="A83" s="62">
        <v>92</v>
      </c>
      <c r="B83" s="61" t="s">
        <v>81</v>
      </c>
      <c r="C83" s="20">
        <v>6560</v>
      </c>
      <c r="D83" s="20">
        <v>5619</v>
      </c>
      <c r="E83" s="20">
        <v>5675</v>
      </c>
      <c r="F83" s="20"/>
      <c r="G83" s="20"/>
      <c r="H83" s="20"/>
      <c r="I83" s="66">
        <f t="shared" si="3"/>
        <v>-0.13490853658536586</v>
      </c>
      <c r="J83" s="20">
        <f t="shared" si="4"/>
        <v>-885</v>
      </c>
      <c r="K83" s="20">
        <f t="shared" si="5"/>
        <v>56</v>
      </c>
    </row>
    <row r="84" spans="1:11">
      <c r="A84" s="62">
        <v>93</v>
      </c>
      <c r="B84" s="61" t="s">
        <v>82</v>
      </c>
      <c r="C84" s="20">
        <v>55724</v>
      </c>
      <c r="D84" s="20">
        <v>51246</v>
      </c>
      <c r="E84" s="20">
        <v>52175</v>
      </c>
      <c r="F84" s="20"/>
      <c r="G84" s="20"/>
      <c r="H84" s="20"/>
      <c r="I84" s="66">
        <f t="shared" si="3"/>
        <v>-6.3688895269542745E-2</v>
      </c>
      <c r="J84" s="20">
        <f t="shared" si="4"/>
        <v>-3549</v>
      </c>
      <c r="K84" s="20">
        <f t="shared" si="5"/>
        <v>929</v>
      </c>
    </row>
    <row r="85" spans="1:11">
      <c r="A85" s="62">
        <v>94</v>
      </c>
      <c r="B85" s="61" t="s">
        <v>83</v>
      </c>
      <c r="C85" s="20">
        <v>57340</v>
      </c>
      <c r="D85" s="20">
        <v>55591</v>
      </c>
      <c r="E85" s="20">
        <v>55636</v>
      </c>
      <c r="F85" s="20"/>
      <c r="G85" s="20"/>
      <c r="H85" s="20"/>
      <c r="I85" s="66">
        <f t="shared" si="3"/>
        <v>-2.9717474712242762E-2</v>
      </c>
      <c r="J85" s="20">
        <f t="shared" si="4"/>
        <v>-1704</v>
      </c>
      <c r="K85" s="20">
        <f t="shared" si="5"/>
        <v>45</v>
      </c>
    </row>
    <row r="86" spans="1:11">
      <c r="A86" s="62">
        <v>95</v>
      </c>
      <c r="B86" s="61" t="s">
        <v>84</v>
      </c>
      <c r="C86" s="20">
        <v>50898</v>
      </c>
      <c r="D86" s="20">
        <v>52286</v>
      </c>
      <c r="E86" s="20">
        <v>52703</v>
      </c>
      <c r="F86" s="20"/>
      <c r="G86" s="20"/>
      <c r="H86" s="20"/>
      <c r="I86" s="66">
        <f t="shared" si="3"/>
        <v>3.5463083028802703E-2</v>
      </c>
      <c r="J86" s="20">
        <f t="shared" si="4"/>
        <v>1805</v>
      </c>
      <c r="K86" s="20">
        <f t="shared" si="5"/>
        <v>417</v>
      </c>
    </row>
    <row r="87" spans="1:11">
      <c r="A87" s="62">
        <v>96</v>
      </c>
      <c r="B87" s="61" t="s">
        <v>85</v>
      </c>
      <c r="C87" s="20">
        <v>110323</v>
      </c>
      <c r="D87" s="20">
        <v>107637</v>
      </c>
      <c r="E87" s="20">
        <v>110359</v>
      </c>
      <c r="F87" s="20"/>
      <c r="G87" s="20"/>
      <c r="H87" s="20"/>
      <c r="I87" s="66">
        <f t="shared" si="3"/>
        <v>3.2631454909674319E-4</v>
      </c>
      <c r="J87" s="20">
        <f t="shared" si="4"/>
        <v>36</v>
      </c>
      <c r="K87" s="20">
        <f t="shared" si="5"/>
        <v>2722</v>
      </c>
    </row>
    <row r="88" spans="1:11">
      <c r="A88" s="62">
        <v>97</v>
      </c>
      <c r="B88" s="61" t="s">
        <v>86</v>
      </c>
      <c r="C88" s="20">
        <v>12624</v>
      </c>
      <c r="D88" s="20">
        <v>6300</v>
      </c>
      <c r="E88" s="20">
        <v>6219</v>
      </c>
      <c r="F88" s="20"/>
      <c r="G88" s="20"/>
      <c r="H88" s="20"/>
      <c r="I88" s="66">
        <f t="shared" si="3"/>
        <v>-0.50736692015209128</v>
      </c>
      <c r="J88" s="20">
        <f t="shared" si="4"/>
        <v>-6405</v>
      </c>
      <c r="K88" s="20">
        <f t="shared" si="5"/>
        <v>-81</v>
      </c>
    </row>
    <row r="89" spans="1:11">
      <c r="A89" s="62">
        <v>98</v>
      </c>
      <c r="B89" s="61" t="s">
        <v>87</v>
      </c>
      <c r="C89" s="20">
        <v>748</v>
      </c>
      <c r="D89" s="20">
        <v>577</v>
      </c>
      <c r="E89" s="20">
        <v>582</v>
      </c>
      <c r="F89" s="20"/>
      <c r="G89" s="20"/>
      <c r="H89" s="20"/>
      <c r="I89" s="66">
        <f t="shared" si="3"/>
        <v>-0.22192513368983957</v>
      </c>
      <c r="J89" s="20">
        <f t="shared" si="4"/>
        <v>-166</v>
      </c>
      <c r="K89" s="20">
        <f t="shared" si="5"/>
        <v>5</v>
      </c>
    </row>
    <row r="90" spans="1:11">
      <c r="A90" s="62">
        <v>99</v>
      </c>
      <c r="B90" s="61" t="s">
        <v>88</v>
      </c>
      <c r="C90" s="20">
        <v>4208</v>
      </c>
      <c r="D90" s="20">
        <v>4260</v>
      </c>
      <c r="E90" s="20">
        <v>4239</v>
      </c>
      <c r="F90" s="20"/>
      <c r="G90" s="20"/>
      <c r="H90" s="20"/>
      <c r="I90" s="66">
        <f t="shared" si="3"/>
        <v>7.3669201520912544E-3</v>
      </c>
      <c r="J90" s="20">
        <f t="shared" si="4"/>
        <v>31</v>
      </c>
      <c r="K90" s="20">
        <f t="shared" si="5"/>
        <v>-21</v>
      </c>
    </row>
    <row r="91" spans="1:11" s="132" customFormat="1">
      <c r="A91" s="62"/>
      <c r="B91" s="75" t="s">
        <v>277</v>
      </c>
      <c r="C91" s="20">
        <v>48002</v>
      </c>
      <c r="D91" s="20">
        <v>57609</v>
      </c>
      <c r="E91" s="20">
        <v>60781</v>
      </c>
      <c r="F91" s="20"/>
      <c r="G91" s="20"/>
      <c r="H91" s="20"/>
      <c r="I91" s="66">
        <f>(E91-C91)/C91</f>
        <v>0.26621807424690636</v>
      </c>
      <c r="J91" s="20">
        <f>E91-C91</f>
        <v>12779</v>
      </c>
      <c r="K91" s="20">
        <f>E91-D91</f>
        <v>3172</v>
      </c>
    </row>
    <row r="92" spans="1:11" s="91" customFormat="1" ht="14.4" customHeight="1">
      <c r="A92" s="161" t="s">
        <v>89</v>
      </c>
      <c r="B92" s="161"/>
      <c r="C92" s="95">
        <v>11141364</v>
      </c>
      <c r="D92" s="95">
        <v>11454471</v>
      </c>
      <c r="E92" s="95">
        <v>11636185</v>
      </c>
      <c r="F92" s="95"/>
      <c r="G92" s="95"/>
      <c r="H92" s="95"/>
      <c r="I92" s="88">
        <f t="shared" si="3"/>
        <v>4.4412964157709955E-2</v>
      </c>
      <c r="J92" s="96">
        <f t="shared" si="4"/>
        <v>494821</v>
      </c>
      <c r="K92" s="96">
        <f t="shared" si="5"/>
        <v>181714</v>
      </c>
    </row>
    <row r="94" spans="1:11">
      <c r="C94" s="141"/>
      <c r="D94" s="141"/>
      <c r="E94" s="141"/>
      <c r="F94" s="141"/>
      <c r="G94" s="141"/>
      <c r="H94" s="141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21</vt:i4>
      </vt:variant>
    </vt:vector>
  </HeadingPairs>
  <TitlesOfParts>
    <vt:vector size="21" baseType="lpstr">
      <vt:lpstr>Endeksler2</vt:lpstr>
      <vt:lpstr>4a-4b-4c</vt:lpstr>
      <vt:lpstr>4a_Sektör</vt:lpstr>
      <vt:lpstr>4a_İmalat_Sektör</vt:lpstr>
      <vt:lpstr>4a_İl</vt:lpstr>
      <vt:lpstr>4b_Esnaf_İl</vt:lpstr>
      <vt:lpstr>4b_Tarım_İl</vt:lpstr>
      <vt:lpstr>4c_Kamu_İl </vt:lpstr>
      <vt:lpstr>4a_İşyeri_Sektör</vt:lpstr>
      <vt:lpstr>4a_İşyeri_İl</vt:lpstr>
      <vt:lpstr>4a_Kadın_Sektör</vt:lpstr>
      <vt:lpstr>4a_Kadın_İmalat_Sektör</vt:lpstr>
      <vt:lpstr>4a_Kadın_İl</vt:lpstr>
      <vt:lpstr>İşsizlikSigortası_Başvuru</vt:lpstr>
      <vt:lpstr>İşsizlikSigortası_Ödeme</vt:lpstr>
      <vt:lpstr>Ortalama_Günlük_Kazanç_Sektör</vt:lpstr>
      <vt:lpstr>Ortalama_Günlük_Kazanç_İl</vt:lpstr>
      <vt:lpstr>KOBİ_İşyeri_İl</vt:lpstr>
      <vt:lpstr>KOBİ_İşyeri_Sektör</vt:lpstr>
      <vt:lpstr>KOBİ_Sigortalı_İl</vt:lpstr>
      <vt:lpstr>KOBİ_Sigortalı_Sektör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User</cp:lastModifiedBy>
  <dcterms:created xsi:type="dcterms:W3CDTF">2011-08-11T09:01:00Z</dcterms:created>
  <dcterms:modified xsi:type="dcterms:W3CDTF">2020-11-06T12:54:01Z</dcterms:modified>
</cp:coreProperties>
</file>