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 defaultThemeVersion="124226"/>
  <bookViews>
    <workbookView xWindow="0" yWindow="0" windowWidth="4620" windowHeight="7260" tabRatio="869" firstSheet="15" activeTab="21"/>
  </bookViews>
  <sheets>
    <sheet name="Endeksler" sheetId="27" r:id="rId1"/>
    <sheet name="Endeksler2" sheetId="36" r:id="rId2"/>
    <sheet name="4a-4b-4c" sheetId="35" r:id="rId3"/>
    <sheet name="4a_Sektör" sheetId="2" r:id="rId4"/>
    <sheet name="4a_İmalat_Sektör" sheetId="21" r:id="rId5"/>
    <sheet name="4a_İl" sheetId="3" r:id="rId6"/>
    <sheet name="4b_Esnaf_İl" sheetId="24" r:id="rId7"/>
    <sheet name="4b_Tarım_İl" sheetId="25" r:id="rId8"/>
    <sheet name="4c_Kamu_İl " sheetId="26" r:id="rId9"/>
    <sheet name="4a_İşyeri_Sektör" sheetId="17" r:id="rId10"/>
    <sheet name="4a_İşyeri_İl" sheetId="18" r:id="rId11"/>
    <sheet name="4a_Kadın_Sektör" sheetId="5" r:id="rId12"/>
    <sheet name="4a_Kadın_İmalat_Sektör" sheetId="23" r:id="rId13"/>
    <sheet name="4a_Kadın_İl" sheetId="30" r:id="rId14"/>
    <sheet name="İşsizlikSigortası_Başvuru" sheetId="8" r:id="rId15"/>
    <sheet name="İşsizlikSigortası_Ödeme" sheetId="9" r:id="rId16"/>
    <sheet name="Ortalama_Günlük_Kazanç_Sektör" sheetId="28" r:id="rId17"/>
    <sheet name="Ortalama_Günlük_Kazanç_İl" sheetId="29" r:id="rId18"/>
    <sheet name="KOBİ_İşyeri_İl" sheetId="31" r:id="rId19"/>
    <sheet name="KOBİ_İşyeri_Sektör" sheetId="32" r:id="rId20"/>
    <sheet name="KOBİ_Sigortalı_İl" sheetId="33" r:id="rId21"/>
    <sheet name="KOBİ_Sigortalı_Sektör" sheetId="34" r:id="rId22"/>
  </sheets>
  <definedNames>
    <definedName name="_xlnm._FilterDatabase" localSheetId="5" hidden="1">'4a_İl'!$A$2:$K$85</definedName>
    <definedName name="_xlnm._FilterDatabase" localSheetId="4" hidden="1">'4a_İmalat_Sektör'!$A$2:$K$27</definedName>
    <definedName name="_xlnm._FilterDatabase" localSheetId="10" hidden="1">'4a_İşyeri_İl'!$A$2:$K$91</definedName>
    <definedName name="_xlnm._FilterDatabase" localSheetId="9" hidden="1">'4a_İşyeri_Sektör'!$A$2:$K$97</definedName>
    <definedName name="_xlnm._FilterDatabase" localSheetId="12" hidden="1">'4a_Kadın_İmalat_Sektör'!$A$2:$K$16</definedName>
    <definedName name="_xlnm._FilterDatabase" localSheetId="11" hidden="1">'4a_Kadın_Sektör'!$A$2:$K$92</definedName>
    <definedName name="_xlnm._FilterDatabase" localSheetId="3" hidden="1">'4a_Sektör'!$A$2:$K$92</definedName>
    <definedName name="_xlnm._FilterDatabase" localSheetId="6" hidden="1">'4b_Esnaf_İl'!$A$2:$K$85</definedName>
    <definedName name="_xlnm._FilterDatabase" localSheetId="7" hidden="1">'4b_Tarım_İl'!$A$2:$K$85</definedName>
    <definedName name="_xlnm._FilterDatabase" localSheetId="8" hidden="1">'4c_Kamu_İl '!$A$2:$K$84</definedName>
    <definedName name="_xlnm._FilterDatabase" localSheetId="0" hidden="1">Endeksler!$A$1:$I$1</definedName>
    <definedName name="_xlnm._FilterDatabase" localSheetId="14" hidden="1">İşsizlikSigortası_Başvuru!$A$2:$H$84</definedName>
    <definedName name="_xlnm._FilterDatabase" localSheetId="15" hidden="1">İşsizlikSigortası_Ödeme!$A$2:$I$84</definedName>
  </definedNames>
  <calcPr calcId="145621"/>
  <fileRecoveryPr autoRecover="0"/>
</workbook>
</file>

<file path=xl/calcChain.xml><?xml version="1.0" encoding="utf-8"?>
<calcChain xmlns="http://schemas.openxmlformats.org/spreadsheetml/2006/main">
  <c r="H91" i="36" l="1"/>
  <c r="G91" i="36"/>
  <c r="E91" i="36"/>
  <c r="C91" i="36"/>
  <c r="I142" i="27"/>
  <c r="G142" i="27"/>
  <c r="E142" i="27"/>
  <c r="C142" i="27"/>
  <c r="H90" i="36" l="1"/>
  <c r="G90" i="36"/>
  <c r="E90" i="36"/>
  <c r="C90" i="36"/>
  <c r="I141" i="27"/>
  <c r="G141" i="27"/>
  <c r="E141" i="27"/>
  <c r="C141" i="27"/>
  <c r="H89" i="36" l="1"/>
  <c r="G89" i="36"/>
  <c r="E89" i="36"/>
  <c r="C89" i="36"/>
  <c r="I140" i="27"/>
  <c r="G140" i="27"/>
  <c r="E140" i="27"/>
  <c r="C140" i="27"/>
  <c r="E88" i="25" l="1"/>
  <c r="H84" i="36" l="1"/>
  <c r="H88" i="36"/>
  <c r="G88" i="36"/>
  <c r="C88" i="36"/>
  <c r="E88" i="36"/>
  <c r="I139" i="27"/>
  <c r="G139" i="27"/>
  <c r="E139" i="27"/>
  <c r="C139" i="27"/>
  <c r="H87" i="36" l="1"/>
  <c r="G87" i="36"/>
  <c r="E87" i="36"/>
  <c r="C87" i="36"/>
  <c r="I138" i="27"/>
  <c r="G138" i="27"/>
  <c r="E138" i="27"/>
  <c r="C138" i="27"/>
  <c r="H86" i="36" l="1"/>
  <c r="G86" i="36"/>
  <c r="E86" i="36"/>
  <c r="C86" i="36"/>
  <c r="I137" i="27"/>
  <c r="G137" i="27"/>
  <c r="E137" i="27"/>
  <c r="C137" i="27"/>
  <c r="H85" i="36" l="1"/>
  <c r="G85" i="36"/>
  <c r="E85" i="36"/>
  <c r="C85" i="36"/>
  <c r="I136" i="27"/>
  <c r="G136" i="27"/>
  <c r="E136" i="27"/>
  <c r="C136" i="27"/>
  <c r="I135" i="27" l="1"/>
  <c r="G135" i="27"/>
  <c r="E135" i="27"/>
  <c r="C135" i="27"/>
  <c r="G84" i="36" l="1"/>
  <c r="E84" i="36"/>
  <c r="C84" i="36"/>
  <c r="E87" i="24" l="1"/>
  <c r="C87" i="24"/>
  <c r="I134" i="27" l="1"/>
  <c r="G134" i="27"/>
  <c r="E134" i="27"/>
  <c r="C134" i="27"/>
  <c r="G83" i="36"/>
  <c r="H83" i="36"/>
  <c r="E83" i="36"/>
  <c r="C83" i="36"/>
  <c r="F91" i="26" l="1"/>
  <c r="M24" i="23" l="1"/>
  <c r="M25" i="23"/>
  <c r="K24" i="23"/>
  <c r="K25" i="23"/>
  <c r="K26" i="23"/>
  <c r="J24" i="23"/>
  <c r="J25" i="23"/>
  <c r="J26" i="23"/>
  <c r="J27" i="23"/>
  <c r="I4" i="23"/>
  <c r="I5" i="23"/>
  <c r="I6" i="23"/>
  <c r="I7" i="23"/>
  <c r="I8" i="23"/>
  <c r="I9" i="23"/>
  <c r="I10" i="23"/>
  <c r="I11" i="23"/>
  <c r="I12" i="23"/>
  <c r="I13" i="23"/>
  <c r="I14" i="23"/>
  <c r="I15" i="23"/>
  <c r="I16" i="23"/>
  <c r="I17" i="23"/>
  <c r="I18" i="23"/>
  <c r="I19" i="23"/>
  <c r="I20" i="23"/>
  <c r="I21" i="23"/>
  <c r="I22" i="23"/>
  <c r="I23" i="23"/>
  <c r="I24" i="23"/>
  <c r="I25" i="23"/>
  <c r="I26" i="23"/>
  <c r="C82" i="36" l="1"/>
  <c r="E82" i="36"/>
  <c r="H82" i="36"/>
  <c r="G82" i="36"/>
  <c r="I133" i="27"/>
  <c r="G133" i="27"/>
  <c r="E133" i="27"/>
  <c r="C133" i="27"/>
  <c r="H49" i="8" l="1"/>
  <c r="H81" i="36"/>
  <c r="G81" i="36"/>
  <c r="E81" i="36"/>
  <c r="C81" i="36"/>
  <c r="I132" i="27" l="1"/>
  <c r="G132" i="27"/>
  <c r="E132" i="27"/>
  <c r="C132" i="27"/>
  <c r="I131" i="27" l="1"/>
  <c r="G131" i="27"/>
  <c r="E131" i="27"/>
  <c r="C131" i="27"/>
  <c r="H80" i="36"/>
  <c r="G80" i="36"/>
  <c r="E80" i="36"/>
  <c r="C80" i="36"/>
  <c r="H79" i="36" l="1"/>
  <c r="G79" i="36"/>
  <c r="E79" i="36"/>
  <c r="C79" i="36"/>
  <c r="I130" i="27"/>
  <c r="G130" i="27"/>
  <c r="E130" i="27"/>
  <c r="C130" i="27"/>
  <c r="L84" i="9" l="1"/>
  <c r="K84" i="9"/>
  <c r="J84" i="9"/>
  <c r="I84" i="9"/>
  <c r="H84" i="9"/>
  <c r="L83" i="9"/>
  <c r="K83" i="9"/>
  <c r="J83" i="9"/>
  <c r="I83" i="9"/>
  <c r="H83" i="9"/>
  <c r="L82" i="9"/>
  <c r="K82" i="9"/>
  <c r="J82" i="9"/>
  <c r="I82" i="9"/>
  <c r="H82" i="9"/>
  <c r="L81" i="9"/>
  <c r="K81" i="9"/>
  <c r="J81" i="9"/>
  <c r="I81" i="9"/>
  <c r="H81" i="9"/>
  <c r="L80" i="9"/>
  <c r="K80" i="9"/>
  <c r="J80" i="9"/>
  <c r="I80" i="9"/>
  <c r="H80" i="9"/>
  <c r="L79" i="9"/>
  <c r="K79" i="9"/>
  <c r="J79" i="9"/>
  <c r="I79" i="9"/>
  <c r="H79" i="9"/>
  <c r="L78" i="9"/>
  <c r="K78" i="9"/>
  <c r="J78" i="9"/>
  <c r="I78" i="9"/>
  <c r="H78" i="9"/>
  <c r="L77" i="9"/>
  <c r="K77" i="9"/>
  <c r="J77" i="9"/>
  <c r="I77" i="9"/>
  <c r="H77" i="9"/>
  <c r="L76" i="9"/>
  <c r="K76" i="9"/>
  <c r="J76" i="9"/>
  <c r="I76" i="9"/>
  <c r="H76" i="9"/>
  <c r="L75" i="9"/>
  <c r="K75" i="9"/>
  <c r="J75" i="9"/>
  <c r="I75" i="9"/>
  <c r="H75" i="9"/>
  <c r="L74" i="9"/>
  <c r="K74" i="9"/>
  <c r="J74" i="9"/>
  <c r="I74" i="9"/>
  <c r="H74" i="9"/>
  <c r="L73" i="9"/>
  <c r="K73" i="9"/>
  <c r="J73" i="9"/>
  <c r="I73" i="9"/>
  <c r="H73" i="9"/>
  <c r="L72" i="9"/>
  <c r="K72" i="9"/>
  <c r="J72" i="9"/>
  <c r="I72" i="9"/>
  <c r="H72" i="9"/>
  <c r="L71" i="9"/>
  <c r="K71" i="9"/>
  <c r="J71" i="9"/>
  <c r="I71" i="9"/>
  <c r="H71" i="9"/>
  <c r="L70" i="9"/>
  <c r="K70" i="9"/>
  <c r="J70" i="9"/>
  <c r="I70" i="9"/>
  <c r="H70" i="9"/>
  <c r="L69" i="9"/>
  <c r="K69" i="9"/>
  <c r="J69" i="9"/>
  <c r="I69" i="9"/>
  <c r="H69" i="9"/>
  <c r="L68" i="9"/>
  <c r="K68" i="9"/>
  <c r="J68" i="9"/>
  <c r="I68" i="9"/>
  <c r="H68" i="9"/>
  <c r="L67" i="9"/>
  <c r="K67" i="9"/>
  <c r="J67" i="9"/>
  <c r="I67" i="9"/>
  <c r="H67" i="9"/>
  <c r="L66" i="9"/>
  <c r="K66" i="9"/>
  <c r="J66" i="9"/>
  <c r="I66" i="9"/>
  <c r="H66" i="9"/>
  <c r="L65" i="9"/>
  <c r="K65" i="9"/>
  <c r="J65" i="9"/>
  <c r="I65" i="9"/>
  <c r="H65" i="9"/>
  <c r="L64" i="9"/>
  <c r="K64" i="9"/>
  <c r="J64" i="9"/>
  <c r="I64" i="9"/>
  <c r="H64" i="9"/>
  <c r="L63" i="9"/>
  <c r="K63" i="9"/>
  <c r="J63" i="9"/>
  <c r="I63" i="9"/>
  <c r="H63" i="9"/>
  <c r="L62" i="9"/>
  <c r="K62" i="9"/>
  <c r="J62" i="9"/>
  <c r="I62" i="9"/>
  <c r="H62" i="9"/>
  <c r="L61" i="9"/>
  <c r="K61" i="9"/>
  <c r="J61" i="9"/>
  <c r="I61" i="9"/>
  <c r="H61" i="9"/>
  <c r="L60" i="9"/>
  <c r="K60" i="9"/>
  <c r="J60" i="9"/>
  <c r="I60" i="9"/>
  <c r="H60" i="9"/>
  <c r="L59" i="9"/>
  <c r="K59" i="9"/>
  <c r="J59" i="9"/>
  <c r="I59" i="9"/>
  <c r="H59" i="9"/>
  <c r="L58" i="9"/>
  <c r="K58" i="9"/>
  <c r="J58" i="9"/>
  <c r="I58" i="9"/>
  <c r="H58" i="9"/>
  <c r="L57" i="9"/>
  <c r="K57" i="9"/>
  <c r="J57" i="9"/>
  <c r="I57" i="9"/>
  <c r="H57" i="9"/>
  <c r="L56" i="9"/>
  <c r="K56" i="9"/>
  <c r="J56" i="9"/>
  <c r="I56" i="9"/>
  <c r="H56" i="9"/>
  <c r="L55" i="9"/>
  <c r="K55" i="9"/>
  <c r="J55" i="9"/>
  <c r="I55" i="9"/>
  <c r="H55" i="9"/>
  <c r="L54" i="9"/>
  <c r="K54" i="9"/>
  <c r="J54" i="9"/>
  <c r="I54" i="9"/>
  <c r="H54" i="9"/>
  <c r="L53" i="9"/>
  <c r="K53" i="9"/>
  <c r="J53" i="9"/>
  <c r="I53" i="9"/>
  <c r="H53" i="9"/>
  <c r="L52" i="9"/>
  <c r="K52" i="9"/>
  <c r="J52" i="9"/>
  <c r="I52" i="9"/>
  <c r="H52" i="9"/>
  <c r="L51" i="9"/>
  <c r="K51" i="9"/>
  <c r="J51" i="9"/>
  <c r="I51" i="9"/>
  <c r="H51" i="9"/>
  <c r="L50" i="9"/>
  <c r="K50" i="9"/>
  <c r="J50" i="9"/>
  <c r="I50" i="9"/>
  <c r="H50" i="9"/>
  <c r="L49" i="9"/>
  <c r="K49" i="9"/>
  <c r="J49" i="9"/>
  <c r="I49" i="9"/>
  <c r="H49" i="9"/>
  <c r="L48" i="9"/>
  <c r="K48" i="9"/>
  <c r="J48" i="9"/>
  <c r="I48" i="9"/>
  <c r="H48" i="9"/>
  <c r="L47" i="9"/>
  <c r="K47" i="9"/>
  <c r="J47" i="9"/>
  <c r="I47" i="9"/>
  <c r="H47" i="9"/>
  <c r="L46" i="9"/>
  <c r="K46" i="9"/>
  <c r="J46" i="9"/>
  <c r="I46" i="9"/>
  <c r="H46" i="9"/>
  <c r="L45" i="9"/>
  <c r="K45" i="9"/>
  <c r="J45" i="9"/>
  <c r="I45" i="9"/>
  <c r="H45" i="9"/>
  <c r="L44" i="9"/>
  <c r="K44" i="9"/>
  <c r="J44" i="9"/>
  <c r="I44" i="9"/>
  <c r="H44" i="9"/>
  <c r="L43" i="9"/>
  <c r="K43" i="9"/>
  <c r="J43" i="9"/>
  <c r="I43" i="9"/>
  <c r="H43" i="9"/>
  <c r="L42" i="9"/>
  <c r="K42" i="9"/>
  <c r="J42" i="9"/>
  <c r="I42" i="9"/>
  <c r="H42" i="9"/>
  <c r="L41" i="9"/>
  <c r="K41" i="9"/>
  <c r="J41" i="9"/>
  <c r="I41" i="9"/>
  <c r="H41" i="9"/>
  <c r="L40" i="9"/>
  <c r="K40" i="9"/>
  <c r="J40" i="9"/>
  <c r="I40" i="9"/>
  <c r="H40" i="9"/>
  <c r="L39" i="9"/>
  <c r="K39" i="9"/>
  <c r="J39" i="9"/>
  <c r="I39" i="9"/>
  <c r="H39" i="9"/>
  <c r="L38" i="9"/>
  <c r="K38" i="9"/>
  <c r="J38" i="9"/>
  <c r="I38" i="9"/>
  <c r="H38" i="9"/>
  <c r="L37" i="9"/>
  <c r="K37" i="9"/>
  <c r="J37" i="9"/>
  <c r="I37" i="9"/>
  <c r="H37" i="9"/>
  <c r="L36" i="9"/>
  <c r="K36" i="9"/>
  <c r="J36" i="9"/>
  <c r="I36" i="9"/>
  <c r="H36" i="9"/>
  <c r="L35" i="9"/>
  <c r="K35" i="9"/>
  <c r="J35" i="9"/>
  <c r="I35" i="9"/>
  <c r="H35" i="9"/>
  <c r="L34" i="9"/>
  <c r="K34" i="9"/>
  <c r="J34" i="9"/>
  <c r="I34" i="9"/>
  <c r="H34" i="9"/>
  <c r="L33" i="9"/>
  <c r="K33" i="9"/>
  <c r="J33" i="9"/>
  <c r="I33" i="9"/>
  <c r="H33" i="9"/>
  <c r="L32" i="9"/>
  <c r="K32" i="9"/>
  <c r="J32" i="9"/>
  <c r="I32" i="9"/>
  <c r="H32" i="9"/>
  <c r="L31" i="9"/>
  <c r="K31" i="9"/>
  <c r="J31" i="9"/>
  <c r="I31" i="9"/>
  <c r="H31" i="9"/>
  <c r="L30" i="9"/>
  <c r="K30" i="9"/>
  <c r="J30" i="9"/>
  <c r="I30" i="9"/>
  <c r="H30" i="9"/>
  <c r="L29" i="9"/>
  <c r="K29" i="9"/>
  <c r="J29" i="9"/>
  <c r="I29" i="9"/>
  <c r="H29" i="9"/>
  <c r="L28" i="9"/>
  <c r="K28" i="9"/>
  <c r="J28" i="9"/>
  <c r="I28" i="9"/>
  <c r="H28" i="9"/>
  <c r="L27" i="9"/>
  <c r="K27" i="9"/>
  <c r="J27" i="9"/>
  <c r="I27" i="9"/>
  <c r="H27" i="9"/>
  <c r="L26" i="9"/>
  <c r="K26" i="9"/>
  <c r="J26" i="9"/>
  <c r="I26" i="9"/>
  <c r="H26" i="9"/>
  <c r="L25" i="9"/>
  <c r="K25" i="9"/>
  <c r="J25" i="9"/>
  <c r="I25" i="9"/>
  <c r="H25" i="9"/>
  <c r="L24" i="9"/>
  <c r="K24" i="9"/>
  <c r="J24" i="9"/>
  <c r="I24" i="9"/>
  <c r="H24" i="9"/>
  <c r="L23" i="9"/>
  <c r="K23" i="9"/>
  <c r="J23" i="9"/>
  <c r="I23" i="9"/>
  <c r="H23" i="9"/>
  <c r="L22" i="9"/>
  <c r="K22" i="9"/>
  <c r="J22" i="9"/>
  <c r="I22" i="9"/>
  <c r="H22" i="9"/>
  <c r="L21" i="9"/>
  <c r="K21" i="9"/>
  <c r="J21" i="9"/>
  <c r="I21" i="9"/>
  <c r="H21" i="9"/>
  <c r="L20" i="9"/>
  <c r="K20" i="9"/>
  <c r="J20" i="9"/>
  <c r="I20" i="9"/>
  <c r="H20" i="9"/>
  <c r="L19" i="9"/>
  <c r="K19" i="9"/>
  <c r="J19" i="9"/>
  <c r="I19" i="9"/>
  <c r="H19" i="9"/>
  <c r="L18" i="9"/>
  <c r="K18" i="9"/>
  <c r="J18" i="9"/>
  <c r="I18" i="9"/>
  <c r="H18" i="9"/>
  <c r="L17" i="9"/>
  <c r="K17" i="9"/>
  <c r="J17" i="9"/>
  <c r="I17" i="9"/>
  <c r="H17" i="9"/>
  <c r="L16" i="9"/>
  <c r="K16" i="9"/>
  <c r="J16" i="9"/>
  <c r="I16" i="9"/>
  <c r="H16" i="9"/>
  <c r="L15" i="9"/>
  <c r="K15" i="9"/>
  <c r="J15" i="9"/>
  <c r="I15" i="9"/>
  <c r="H15" i="9"/>
  <c r="L14" i="9"/>
  <c r="K14" i="9"/>
  <c r="J14" i="9"/>
  <c r="I14" i="9"/>
  <c r="H14" i="9"/>
  <c r="L13" i="9"/>
  <c r="K13" i="9"/>
  <c r="J13" i="9"/>
  <c r="I13" i="9"/>
  <c r="H13" i="9"/>
  <c r="L12" i="9"/>
  <c r="K12" i="9"/>
  <c r="J12" i="9"/>
  <c r="I12" i="9"/>
  <c r="H12" i="9"/>
  <c r="L11" i="9"/>
  <c r="K11" i="9"/>
  <c r="J11" i="9"/>
  <c r="I11" i="9"/>
  <c r="H11" i="9"/>
  <c r="L10" i="9"/>
  <c r="K10" i="9"/>
  <c r="J10" i="9"/>
  <c r="I10" i="9"/>
  <c r="H10" i="9"/>
  <c r="L9" i="9"/>
  <c r="K9" i="9"/>
  <c r="J9" i="9"/>
  <c r="I9" i="9"/>
  <c r="H9" i="9"/>
  <c r="L8" i="9"/>
  <c r="K8" i="9"/>
  <c r="J8" i="9"/>
  <c r="I8" i="9"/>
  <c r="H8" i="9"/>
  <c r="L7" i="9"/>
  <c r="K7" i="9"/>
  <c r="J7" i="9"/>
  <c r="I7" i="9"/>
  <c r="H7" i="9"/>
  <c r="L6" i="9"/>
  <c r="K6" i="9"/>
  <c r="J6" i="9"/>
  <c r="I6" i="9"/>
  <c r="H6" i="9"/>
  <c r="L5" i="9"/>
  <c r="K5" i="9"/>
  <c r="J5" i="9"/>
  <c r="I5" i="9"/>
  <c r="H5" i="9"/>
  <c r="L4" i="9"/>
  <c r="K4" i="9"/>
  <c r="J4" i="9"/>
  <c r="I4" i="9"/>
  <c r="H4" i="9"/>
  <c r="L3" i="9"/>
  <c r="K3" i="9"/>
  <c r="J3" i="9"/>
  <c r="I3" i="9"/>
  <c r="H3" i="9"/>
  <c r="L84" i="8"/>
  <c r="K84" i="8"/>
  <c r="J84" i="8"/>
  <c r="I84" i="8"/>
  <c r="H84" i="8"/>
  <c r="L83" i="8"/>
  <c r="K83" i="8"/>
  <c r="J83" i="8"/>
  <c r="I83" i="8"/>
  <c r="H83" i="8"/>
  <c r="L82" i="8"/>
  <c r="K82" i="8"/>
  <c r="J82" i="8"/>
  <c r="I82" i="8"/>
  <c r="H82" i="8"/>
  <c r="L81" i="8"/>
  <c r="K81" i="8"/>
  <c r="J81" i="8"/>
  <c r="I81" i="8"/>
  <c r="H81" i="8"/>
  <c r="L80" i="8"/>
  <c r="K80" i="8"/>
  <c r="J80" i="8"/>
  <c r="I80" i="8"/>
  <c r="H80" i="8"/>
  <c r="L79" i="8"/>
  <c r="K79" i="8"/>
  <c r="J79" i="8"/>
  <c r="I79" i="8"/>
  <c r="H79" i="8"/>
  <c r="L78" i="8"/>
  <c r="K78" i="8"/>
  <c r="J78" i="8"/>
  <c r="I78" i="8"/>
  <c r="H78" i="8"/>
  <c r="L77" i="8"/>
  <c r="K77" i="8"/>
  <c r="J77" i="8"/>
  <c r="I77" i="8"/>
  <c r="H77" i="8"/>
  <c r="L76" i="8"/>
  <c r="K76" i="8"/>
  <c r="J76" i="8"/>
  <c r="I76" i="8"/>
  <c r="H76" i="8"/>
  <c r="L75" i="8"/>
  <c r="K75" i="8"/>
  <c r="J75" i="8"/>
  <c r="I75" i="8"/>
  <c r="H75" i="8"/>
  <c r="L74" i="8"/>
  <c r="K74" i="8"/>
  <c r="J74" i="8"/>
  <c r="I74" i="8"/>
  <c r="H74" i="8"/>
  <c r="L73" i="8"/>
  <c r="K73" i="8"/>
  <c r="J73" i="8"/>
  <c r="I73" i="8"/>
  <c r="H73" i="8"/>
  <c r="L72" i="8"/>
  <c r="K72" i="8"/>
  <c r="J72" i="8"/>
  <c r="I72" i="8"/>
  <c r="H72" i="8"/>
  <c r="L71" i="8"/>
  <c r="K71" i="8"/>
  <c r="J71" i="8"/>
  <c r="I71" i="8"/>
  <c r="H71" i="8"/>
  <c r="L70" i="8"/>
  <c r="K70" i="8"/>
  <c r="J70" i="8"/>
  <c r="I70" i="8"/>
  <c r="H70" i="8"/>
  <c r="L69" i="8"/>
  <c r="K69" i="8"/>
  <c r="J69" i="8"/>
  <c r="I69" i="8"/>
  <c r="H69" i="8"/>
  <c r="L68" i="8"/>
  <c r="K68" i="8"/>
  <c r="J68" i="8"/>
  <c r="I68" i="8"/>
  <c r="H68" i="8"/>
  <c r="L67" i="8"/>
  <c r="K67" i="8"/>
  <c r="J67" i="8"/>
  <c r="I67" i="8"/>
  <c r="H67" i="8"/>
  <c r="L66" i="8"/>
  <c r="K66" i="8"/>
  <c r="J66" i="8"/>
  <c r="I66" i="8"/>
  <c r="H66" i="8"/>
  <c r="L65" i="8"/>
  <c r="K65" i="8"/>
  <c r="J65" i="8"/>
  <c r="I65" i="8"/>
  <c r="H65" i="8"/>
  <c r="L64" i="8"/>
  <c r="K64" i="8"/>
  <c r="J64" i="8"/>
  <c r="I64" i="8"/>
  <c r="H64" i="8"/>
  <c r="L63" i="8"/>
  <c r="K63" i="8"/>
  <c r="J63" i="8"/>
  <c r="I63" i="8"/>
  <c r="H63" i="8"/>
  <c r="L62" i="8"/>
  <c r="K62" i="8"/>
  <c r="J62" i="8"/>
  <c r="I62" i="8"/>
  <c r="H62" i="8"/>
  <c r="L61" i="8"/>
  <c r="K61" i="8"/>
  <c r="J61" i="8"/>
  <c r="I61" i="8"/>
  <c r="H61" i="8"/>
  <c r="L60" i="8"/>
  <c r="K60" i="8"/>
  <c r="J60" i="8"/>
  <c r="I60" i="8"/>
  <c r="H60" i="8"/>
  <c r="L59" i="8"/>
  <c r="K59" i="8"/>
  <c r="J59" i="8"/>
  <c r="I59" i="8"/>
  <c r="H59" i="8"/>
  <c r="L58" i="8"/>
  <c r="K58" i="8"/>
  <c r="J58" i="8"/>
  <c r="I58" i="8"/>
  <c r="H58" i="8"/>
  <c r="L57" i="8"/>
  <c r="K57" i="8"/>
  <c r="J57" i="8"/>
  <c r="I57" i="8"/>
  <c r="H57" i="8"/>
  <c r="L56" i="8"/>
  <c r="K56" i="8"/>
  <c r="J56" i="8"/>
  <c r="I56" i="8"/>
  <c r="H56" i="8"/>
  <c r="L55" i="8"/>
  <c r="K55" i="8"/>
  <c r="J55" i="8"/>
  <c r="I55" i="8"/>
  <c r="H55" i="8"/>
  <c r="L54" i="8"/>
  <c r="K54" i="8"/>
  <c r="J54" i="8"/>
  <c r="I54" i="8"/>
  <c r="H54" i="8"/>
  <c r="L53" i="8"/>
  <c r="K53" i="8"/>
  <c r="J53" i="8"/>
  <c r="I53" i="8"/>
  <c r="H53" i="8"/>
  <c r="L52" i="8"/>
  <c r="K52" i="8"/>
  <c r="J52" i="8"/>
  <c r="I52" i="8"/>
  <c r="H52" i="8"/>
  <c r="L51" i="8"/>
  <c r="K51" i="8"/>
  <c r="J51" i="8"/>
  <c r="I51" i="8"/>
  <c r="H51" i="8"/>
  <c r="L50" i="8"/>
  <c r="K50" i="8"/>
  <c r="J50" i="8"/>
  <c r="I50" i="8"/>
  <c r="H50" i="8"/>
  <c r="L49" i="8"/>
  <c r="K49" i="8"/>
  <c r="J49" i="8"/>
  <c r="I49" i="8"/>
  <c r="L48" i="8"/>
  <c r="K48" i="8"/>
  <c r="J48" i="8"/>
  <c r="I48" i="8"/>
  <c r="H48" i="8"/>
  <c r="L47" i="8"/>
  <c r="K47" i="8"/>
  <c r="J47" i="8"/>
  <c r="I47" i="8"/>
  <c r="H47" i="8"/>
  <c r="L46" i="8"/>
  <c r="K46" i="8"/>
  <c r="J46" i="8"/>
  <c r="I46" i="8"/>
  <c r="H46" i="8"/>
  <c r="L45" i="8"/>
  <c r="K45" i="8"/>
  <c r="J45" i="8"/>
  <c r="I45" i="8"/>
  <c r="H45" i="8"/>
  <c r="L44" i="8"/>
  <c r="K44" i="8"/>
  <c r="J44" i="8"/>
  <c r="I44" i="8"/>
  <c r="H44" i="8"/>
  <c r="L43" i="8"/>
  <c r="K43" i="8"/>
  <c r="J43" i="8"/>
  <c r="I43" i="8"/>
  <c r="H43" i="8"/>
  <c r="L42" i="8"/>
  <c r="K42" i="8"/>
  <c r="J42" i="8"/>
  <c r="I42" i="8"/>
  <c r="H42" i="8"/>
  <c r="L41" i="8"/>
  <c r="K41" i="8"/>
  <c r="J41" i="8"/>
  <c r="I41" i="8"/>
  <c r="H41" i="8"/>
  <c r="L40" i="8"/>
  <c r="K40" i="8"/>
  <c r="J40" i="8"/>
  <c r="I40" i="8"/>
  <c r="H40" i="8"/>
  <c r="L39" i="8"/>
  <c r="K39" i="8"/>
  <c r="J39" i="8"/>
  <c r="I39" i="8"/>
  <c r="H39" i="8"/>
  <c r="L38" i="8"/>
  <c r="K38" i="8"/>
  <c r="J38" i="8"/>
  <c r="I38" i="8"/>
  <c r="H38" i="8"/>
  <c r="L37" i="8"/>
  <c r="K37" i="8"/>
  <c r="J37" i="8"/>
  <c r="I37" i="8"/>
  <c r="H37" i="8"/>
  <c r="L36" i="8"/>
  <c r="K36" i="8"/>
  <c r="J36" i="8"/>
  <c r="I36" i="8"/>
  <c r="H36" i="8"/>
  <c r="L35" i="8"/>
  <c r="K35" i="8"/>
  <c r="J35" i="8"/>
  <c r="I35" i="8"/>
  <c r="H35" i="8"/>
  <c r="L34" i="8"/>
  <c r="K34" i="8"/>
  <c r="J34" i="8"/>
  <c r="I34" i="8"/>
  <c r="H34" i="8"/>
  <c r="L33" i="8"/>
  <c r="K33" i="8"/>
  <c r="J33" i="8"/>
  <c r="I33" i="8"/>
  <c r="H33" i="8"/>
  <c r="L32" i="8"/>
  <c r="K32" i="8"/>
  <c r="J32" i="8"/>
  <c r="I32" i="8"/>
  <c r="H32" i="8"/>
  <c r="L31" i="8"/>
  <c r="K31" i="8"/>
  <c r="J31" i="8"/>
  <c r="I31" i="8"/>
  <c r="H31" i="8"/>
  <c r="L30" i="8"/>
  <c r="K30" i="8"/>
  <c r="J30" i="8"/>
  <c r="I30" i="8"/>
  <c r="H30" i="8"/>
  <c r="L29" i="8"/>
  <c r="K29" i="8"/>
  <c r="J29" i="8"/>
  <c r="I29" i="8"/>
  <c r="H29" i="8"/>
  <c r="L28" i="8"/>
  <c r="K28" i="8"/>
  <c r="J28" i="8"/>
  <c r="I28" i="8"/>
  <c r="H28" i="8"/>
  <c r="L27" i="8"/>
  <c r="K27" i="8"/>
  <c r="J27" i="8"/>
  <c r="I27" i="8"/>
  <c r="H27" i="8"/>
  <c r="L26" i="8"/>
  <c r="K26" i="8"/>
  <c r="J26" i="8"/>
  <c r="I26" i="8"/>
  <c r="H26" i="8"/>
  <c r="L25" i="8"/>
  <c r="K25" i="8"/>
  <c r="J25" i="8"/>
  <c r="I25" i="8"/>
  <c r="H25" i="8"/>
  <c r="L24" i="8"/>
  <c r="K24" i="8"/>
  <c r="J24" i="8"/>
  <c r="I24" i="8"/>
  <c r="H24" i="8"/>
  <c r="L23" i="8"/>
  <c r="K23" i="8"/>
  <c r="J23" i="8"/>
  <c r="I23" i="8"/>
  <c r="H23" i="8"/>
  <c r="L22" i="8"/>
  <c r="K22" i="8"/>
  <c r="J22" i="8"/>
  <c r="I22" i="8"/>
  <c r="H22" i="8"/>
  <c r="L21" i="8"/>
  <c r="K21" i="8"/>
  <c r="J21" i="8"/>
  <c r="I21" i="8"/>
  <c r="H21" i="8"/>
  <c r="L20" i="8"/>
  <c r="K20" i="8"/>
  <c r="J20" i="8"/>
  <c r="I20" i="8"/>
  <c r="H20" i="8"/>
  <c r="L19" i="8"/>
  <c r="K19" i="8"/>
  <c r="J19" i="8"/>
  <c r="I19" i="8"/>
  <c r="H19" i="8"/>
  <c r="L18" i="8"/>
  <c r="K18" i="8"/>
  <c r="J18" i="8"/>
  <c r="I18" i="8"/>
  <c r="H18" i="8"/>
  <c r="L17" i="8"/>
  <c r="K17" i="8"/>
  <c r="J17" i="8"/>
  <c r="I17" i="8"/>
  <c r="H17" i="8"/>
  <c r="L16" i="8"/>
  <c r="K16" i="8"/>
  <c r="J16" i="8"/>
  <c r="I16" i="8"/>
  <c r="H16" i="8"/>
  <c r="L15" i="8"/>
  <c r="K15" i="8"/>
  <c r="J15" i="8"/>
  <c r="I15" i="8"/>
  <c r="H15" i="8"/>
  <c r="L14" i="8"/>
  <c r="K14" i="8"/>
  <c r="J14" i="8"/>
  <c r="I14" i="8"/>
  <c r="H14" i="8"/>
  <c r="L13" i="8"/>
  <c r="K13" i="8"/>
  <c r="J13" i="8"/>
  <c r="I13" i="8"/>
  <c r="H13" i="8"/>
  <c r="L12" i="8"/>
  <c r="K12" i="8"/>
  <c r="J12" i="8"/>
  <c r="I12" i="8"/>
  <c r="H12" i="8"/>
  <c r="L11" i="8"/>
  <c r="K11" i="8"/>
  <c r="J11" i="8"/>
  <c r="I11" i="8"/>
  <c r="H11" i="8"/>
  <c r="L10" i="8"/>
  <c r="K10" i="8"/>
  <c r="J10" i="8"/>
  <c r="I10" i="8"/>
  <c r="H10" i="8"/>
  <c r="L9" i="8"/>
  <c r="K9" i="8"/>
  <c r="J9" i="8"/>
  <c r="I9" i="8"/>
  <c r="H9" i="8"/>
  <c r="L8" i="8"/>
  <c r="K8" i="8"/>
  <c r="J8" i="8"/>
  <c r="I8" i="8"/>
  <c r="H8" i="8"/>
  <c r="L7" i="8"/>
  <c r="K7" i="8"/>
  <c r="J7" i="8"/>
  <c r="I7" i="8"/>
  <c r="H7" i="8"/>
  <c r="L6" i="8"/>
  <c r="K6" i="8"/>
  <c r="J6" i="8"/>
  <c r="I6" i="8"/>
  <c r="H6" i="8"/>
  <c r="L5" i="8"/>
  <c r="K5" i="8"/>
  <c r="J5" i="8"/>
  <c r="I5" i="8"/>
  <c r="H5" i="8"/>
  <c r="L4" i="8"/>
  <c r="K4" i="8"/>
  <c r="J4" i="8"/>
  <c r="I4" i="8"/>
  <c r="H4" i="8"/>
  <c r="L3" i="8"/>
  <c r="K3" i="8"/>
  <c r="J3" i="8"/>
  <c r="I3" i="8"/>
  <c r="H3" i="8"/>
  <c r="H74" i="36" l="1"/>
  <c r="H75" i="36"/>
  <c r="H76" i="36"/>
  <c r="H77" i="36"/>
  <c r="H78" i="36"/>
  <c r="G74" i="36"/>
  <c r="G75" i="36"/>
  <c r="G76" i="36"/>
  <c r="G77" i="36"/>
  <c r="G78" i="36"/>
  <c r="E74" i="36"/>
  <c r="E75" i="36"/>
  <c r="E76" i="36"/>
  <c r="E77" i="36"/>
  <c r="E78" i="36"/>
  <c r="C74" i="36"/>
  <c r="C75" i="36"/>
  <c r="C76" i="36"/>
  <c r="C77" i="36"/>
  <c r="C78" i="36"/>
  <c r="I125" i="27"/>
  <c r="I126" i="27"/>
  <c r="I127" i="27"/>
  <c r="I128" i="27"/>
  <c r="I129" i="27"/>
  <c r="G125" i="27"/>
  <c r="G126" i="27"/>
  <c r="G127" i="27"/>
  <c r="G128" i="27"/>
  <c r="G129" i="27"/>
  <c r="E125" i="27"/>
  <c r="E126" i="27"/>
  <c r="E127" i="27"/>
  <c r="E128" i="27"/>
  <c r="E129" i="27"/>
  <c r="C125" i="27"/>
  <c r="C126" i="27"/>
  <c r="C127" i="27"/>
  <c r="C128" i="27"/>
  <c r="C129" i="27"/>
  <c r="H73" i="36" l="1"/>
  <c r="G73" i="36"/>
  <c r="C73" i="36"/>
  <c r="E73" i="36"/>
  <c r="I124" i="27"/>
  <c r="G124" i="27"/>
  <c r="E124" i="27"/>
  <c r="C124" i="27"/>
  <c r="H72" i="36" l="1"/>
  <c r="G72" i="36"/>
  <c r="E72" i="36"/>
  <c r="C72" i="36"/>
  <c r="I123" i="27"/>
  <c r="G123" i="27"/>
  <c r="E123" i="27"/>
  <c r="C123" i="27"/>
  <c r="L92" i="34" l="1"/>
  <c r="K92" i="34"/>
  <c r="J92" i="34"/>
  <c r="I92" i="34"/>
  <c r="L91" i="34"/>
  <c r="K91" i="34"/>
  <c r="J91" i="34"/>
  <c r="I91" i="34"/>
  <c r="L90" i="34"/>
  <c r="K90" i="34"/>
  <c r="J90" i="34"/>
  <c r="I90" i="34"/>
  <c r="L89" i="34"/>
  <c r="K89" i="34"/>
  <c r="J89" i="34"/>
  <c r="I89" i="34"/>
  <c r="L88" i="34"/>
  <c r="K88" i="34"/>
  <c r="J88" i="34"/>
  <c r="I88" i="34"/>
  <c r="L87" i="34"/>
  <c r="K87" i="34"/>
  <c r="J87" i="34"/>
  <c r="I87" i="34"/>
  <c r="L86" i="34"/>
  <c r="K86" i="34"/>
  <c r="J86" i="34"/>
  <c r="I86" i="34"/>
  <c r="L85" i="34"/>
  <c r="K85" i="34"/>
  <c r="J85" i="34"/>
  <c r="I85" i="34"/>
  <c r="L84" i="34"/>
  <c r="K84" i="34"/>
  <c r="J84" i="34"/>
  <c r="I84" i="34"/>
  <c r="L83" i="34"/>
  <c r="K83" i="34"/>
  <c r="J83" i="34"/>
  <c r="I83" i="34"/>
  <c r="L82" i="34"/>
  <c r="K82" i="34"/>
  <c r="J82" i="34"/>
  <c r="I82" i="34"/>
  <c r="L81" i="34"/>
  <c r="K81" i="34"/>
  <c r="J81" i="34"/>
  <c r="I81" i="34"/>
  <c r="L80" i="34"/>
  <c r="K80" i="34"/>
  <c r="J80" i="34"/>
  <c r="I80" i="34"/>
  <c r="L79" i="34"/>
  <c r="K79" i="34"/>
  <c r="J79" i="34"/>
  <c r="I79" i="34"/>
  <c r="L78" i="34"/>
  <c r="K78" i="34"/>
  <c r="J78" i="34"/>
  <c r="I78" i="34"/>
  <c r="L77" i="34"/>
  <c r="K77" i="34"/>
  <c r="J77" i="34"/>
  <c r="I77" i="34"/>
  <c r="L76" i="34"/>
  <c r="K76" i="34"/>
  <c r="J76" i="34"/>
  <c r="I76" i="34"/>
  <c r="L75" i="34"/>
  <c r="K75" i="34"/>
  <c r="J75" i="34"/>
  <c r="I75" i="34"/>
  <c r="L74" i="34"/>
  <c r="K74" i="34"/>
  <c r="J74" i="34"/>
  <c r="I74" i="34"/>
  <c r="L73" i="34"/>
  <c r="K73" i="34"/>
  <c r="J73" i="34"/>
  <c r="I73" i="34"/>
  <c r="L72" i="34"/>
  <c r="K72" i="34"/>
  <c r="J72" i="34"/>
  <c r="I72" i="34"/>
  <c r="L71" i="34"/>
  <c r="K71" i="34"/>
  <c r="J71" i="34"/>
  <c r="I71" i="34"/>
  <c r="L70" i="34"/>
  <c r="K70" i="34"/>
  <c r="J70" i="34"/>
  <c r="I70" i="34"/>
  <c r="L69" i="34"/>
  <c r="K69" i="34"/>
  <c r="J69" i="34"/>
  <c r="I69" i="34"/>
  <c r="L68" i="34"/>
  <c r="K68" i="34"/>
  <c r="J68" i="34"/>
  <c r="I68" i="34"/>
  <c r="L67" i="34"/>
  <c r="K67" i="34"/>
  <c r="J67" i="34"/>
  <c r="I67" i="34"/>
  <c r="L66" i="34"/>
  <c r="K66" i="34"/>
  <c r="J66" i="34"/>
  <c r="I66" i="34"/>
  <c r="L65" i="34"/>
  <c r="K65" i="34"/>
  <c r="J65" i="34"/>
  <c r="I65" i="34"/>
  <c r="L64" i="34"/>
  <c r="K64" i="34"/>
  <c r="J64" i="34"/>
  <c r="I64" i="34"/>
  <c r="L63" i="34"/>
  <c r="K63" i="34"/>
  <c r="J63" i="34"/>
  <c r="I63" i="34"/>
  <c r="L62" i="34"/>
  <c r="K62" i="34"/>
  <c r="J62" i="34"/>
  <c r="I62" i="34"/>
  <c r="L61" i="34"/>
  <c r="K61" i="34"/>
  <c r="J61" i="34"/>
  <c r="I61" i="34"/>
  <c r="L60" i="34"/>
  <c r="K60" i="34"/>
  <c r="J60" i="34"/>
  <c r="I60" i="34"/>
  <c r="L59" i="34"/>
  <c r="K59" i="34"/>
  <c r="J59" i="34"/>
  <c r="I59" i="34"/>
  <c r="L58" i="34"/>
  <c r="K58" i="34"/>
  <c r="J58" i="34"/>
  <c r="I58" i="34"/>
  <c r="L57" i="34"/>
  <c r="K57" i="34"/>
  <c r="J57" i="34"/>
  <c r="I57" i="34"/>
  <c r="L56" i="34"/>
  <c r="K56" i="34"/>
  <c r="J56" i="34"/>
  <c r="I56" i="34"/>
  <c r="L55" i="34"/>
  <c r="K55" i="34"/>
  <c r="J55" i="34"/>
  <c r="I55" i="34"/>
  <c r="L54" i="34"/>
  <c r="K54" i="34"/>
  <c r="J54" i="34"/>
  <c r="I54" i="34"/>
  <c r="L53" i="34"/>
  <c r="K53" i="34"/>
  <c r="J53" i="34"/>
  <c r="I53" i="34"/>
  <c r="L52" i="34"/>
  <c r="K52" i="34"/>
  <c r="J52" i="34"/>
  <c r="I52" i="34"/>
  <c r="L51" i="34"/>
  <c r="K51" i="34"/>
  <c r="J51" i="34"/>
  <c r="I51" i="34"/>
  <c r="L50" i="34"/>
  <c r="K50" i="34"/>
  <c r="J50" i="34"/>
  <c r="I50" i="34"/>
  <c r="L49" i="34"/>
  <c r="K49" i="34"/>
  <c r="J49" i="34"/>
  <c r="I49" i="34"/>
  <c r="L48" i="34"/>
  <c r="K48" i="34"/>
  <c r="J48" i="34"/>
  <c r="I48" i="34"/>
  <c r="L47" i="34"/>
  <c r="K47" i="34"/>
  <c r="J47" i="34"/>
  <c r="I47" i="34"/>
  <c r="L46" i="34"/>
  <c r="K46" i="34"/>
  <c r="J46" i="34"/>
  <c r="I46" i="34"/>
  <c r="L45" i="34"/>
  <c r="K45" i="34"/>
  <c r="J45" i="34"/>
  <c r="I45" i="34"/>
  <c r="L44" i="34"/>
  <c r="K44" i="34"/>
  <c r="J44" i="34"/>
  <c r="I44" i="34"/>
  <c r="L43" i="34"/>
  <c r="K43" i="34"/>
  <c r="J43" i="34"/>
  <c r="I43" i="34"/>
  <c r="L42" i="34"/>
  <c r="K42" i="34"/>
  <c r="J42" i="34"/>
  <c r="I42" i="34"/>
  <c r="L41" i="34"/>
  <c r="K41" i="34"/>
  <c r="J41" i="34"/>
  <c r="I41" i="34"/>
  <c r="L40" i="34"/>
  <c r="K40" i="34"/>
  <c r="J40" i="34"/>
  <c r="I40" i="34"/>
  <c r="L39" i="34"/>
  <c r="K39" i="34"/>
  <c r="J39" i="34"/>
  <c r="I39" i="34"/>
  <c r="L38" i="34"/>
  <c r="K38" i="34"/>
  <c r="J38" i="34"/>
  <c r="I38" i="34"/>
  <c r="L37" i="34"/>
  <c r="K37" i="34"/>
  <c r="J37" i="34"/>
  <c r="I37" i="34"/>
  <c r="L36" i="34"/>
  <c r="K36" i="34"/>
  <c r="J36" i="34"/>
  <c r="I36" i="34"/>
  <c r="L35" i="34"/>
  <c r="K35" i="34"/>
  <c r="J35" i="34"/>
  <c r="I35" i="34"/>
  <c r="L34" i="34"/>
  <c r="K34" i="34"/>
  <c r="J34" i="34"/>
  <c r="I34" i="34"/>
  <c r="L33" i="34"/>
  <c r="K33" i="34"/>
  <c r="J33" i="34"/>
  <c r="I33" i="34"/>
  <c r="L32" i="34"/>
  <c r="K32" i="34"/>
  <c r="J32" i="34"/>
  <c r="I32" i="34"/>
  <c r="L31" i="34"/>
  <c r="K31" i="34"/>
  <c r="J31" i="34"/>
  <c r="I31" i="34"/>
  <c r="L30" i="34"/>
  <c r="K30" i="34"/>
  <c r="J30" i="34"/>
  <c r="I30" i="34"/>
  <c r="L29" i="34"/>
  <c r="K29" i="34"/>
  <c r="J29" i="34"/>
  <c r="I29" i="34"/>
  <c r="L28" i="34"/>
  <c r="K28" i="34"/>
  <c r="J28" i="34"/>
  <c r="I28" i="34"/>
  <c r="L27" i="34"/>
  <c r="K27" i="34"/>
  <c r="J27" i="34"/>
  <c r="I27" i="34"/>
  <c r="L26" i="34"/>
  <c r="K26" i="34"/>
  <c r="J26" i="34"/>
  <c r="I26" i="34"/>
  <c r="L25" i="34"/>
  <c r="K25" i="34"/>
  <c r="J25" i="34"/>
  <c r="I25" i="34"/>
  <c r="L24" i="34"/>
  <c r="K24" i="34"/>
  <c r="J24" i="34"/>
  <c r="I24" i="34"/>
  <c r="L23" i="34"/>
  <c r="K23" i="34"/>
  <c r="J23" i="34"/>
  <c r="I23" i="34"/>
  <c r="L22" i="34"/>
  <c r="K22" i="34"/>
  <c r="J22" i="34"/>
  <c r="I22" i="34"/>
  <c r="L21" i="34"/>
  <c r="K21" i="34"/>
  <c r="J21" i="34"/>
  <c r="I21" i="34"/>
  <c r="L20" i="34"/>
  <c r="K20" i="34"/>
  <c r="J20" i="34"/>
  <c r="I20" i="34"/>
  <c r="L19" i="34"/>
  <c r="K19" i="34"/>
  <c r="J19" i="34"/>
  <c r="I19" i="34"/>
  <c r="L18" i="34"/>
  <c r="K18" i="34"/>
  <c r="J18" i="34"/>
  <c r="I18" i="34"/>
  <c r="L17" i="34"/>
  <c r="K17" i="34"/>
  <c r="J17" i="34"/>
  <c r="I17" i="34"/>
  <c r="L16" i="34"/>
  <c r="K16" i="34"/>
  <c r="J16" i="34"/>
  <c r="I16" i="34"/>
  <c r="L15" i="34"/>
  <c r="K15" i="34"/>
  <c r="J15" i="34"/>
  <c r="I15" i="34"/>
  <c r="L14" i="34"/>
  <c r="K14" i="34"/>
  <c r="J14" i="34"/>
  <c r="I14" i="34"/>
  <c r="L13" i="34"/>
  <c r="K13" i="34"/>
  <c r="J13" i="34"/>
  <c r="I13" i="34"/>
  <c r="L12" i="34"/>
  <c r="K12" i="34"/>
  <c r="J12" i="34"/>
  <c r="I12" i="34"/>
  <c r="L11" i="34"/>
  <c r="K11" i="34"/>
  <c r="J11" i="34"/>
  <c r="I11" i="34"/>
  <c r="L10" i="34"/>
  <c r="K10" i="34"/>
  <c r="J10" i="34"/>
  <c r="I10" i="34"/>
  <c r="L9" i="34"/>
  <c r="K9" i="34"/>
  <c r="J9" i="34"/>
  <c r="I9" i="34"/>
  <c r="L8" i="34"/>
  <c r="K8" i="34"/>
  <c r="J8" i="34"/>
  <c r="I8" i="34"/>
  <c r="L7" i="34"/>
  <c r="K7" i="34"/>
  <c r="J7" i="34"/>
  <c r="I7" i="34"/>
  <c r="L6" i="34"/>
  <c r="K6" i="34"/>
  <c r="J6" i="34"/>
  <c r="I6" i="34"/>
  <c r="L5" i="34"/>
  <c r="K5" i="34"/>
  <c r="J5" i="34"/>
  <c r="I5" i="34"/>
  <c r="L4" i="34"/>
  <c r="K4" i="34"/>
  <c r="J4" i="34"/>
  <c r="I4" i="34"/>
  <c r="L3" i="34"/>
  <c r="K3" i="34"/>
  <c r="J3" i="34"/>
  <c r="I3" i="34"/>
  <c r="L84" i="33"/>
  <c r="K84" i="33"/>
  <c r="J84" i="33"/>
  <c r="I84" i="33"/>
  <c r="L83" i="33"/>
  <c r="K83" i="33"/>
  <c r="J83" i="33"/>
  <c r="I83" i="33"/>
  <c r="L82" i="33"/>
  <c r="K82" i="33"/>
  <c r="J82" i="33"/>
  <c r="I82" i="33"/>
  <c r="L81" i="33"/>
  <c r="K81" i="33"/>
  <c r="J81" i="33"/>
  <c r="I81" i="33"/>
  <c r="L80" i="33"/>
  <c r="K80" i="33"/>
  <c r="J80" i="33"/>
  <c r="I80" i="33"/>
  <c r="L79" i="33"/>
  <c r="K79" i="33"/>
  <c r="J79" i="33"/>
  <c r="I79" i="33"/>
  <c r="L78" i="33"/>
  <c r="K78" i="33"/>
  <c r="J78" i="33"/>
  <c r="I78" i="33"/>
  <c r="L77" i="33"/>
  <c r="K77" i="33"/>
  <c r="J77" i="33"/>
  <c r="I77" i="33"/>
  <c r="L76" i="33"/>
  <c r="K76" i="33"/>
  <c r="J76" i="33"/>
  <c r="I76" i="33"/>
  <c r="L75" i="33"/>
  <c r="K75" i="33"/>
  <c r="J75" i="33"/>
  <c r="I75" i="33"/>
  <c r="L74" i="33"/>
  <c r="K74" i="33"/>
  <c r="J74" i="33"/>
  <c r="I74" i="33"/>
  <c r="L73" i="33"/>
  <c r="K73" i="33"/>
  <c r="J73" i="33"/>
  <c r="I73" i="33"/>
  <c r="L72" i="33"/>
  <c r="K72" i="33"/>
  <c r="J72" i="33"/>
  <c r="I72" i="33"/>
  <c r="L71" i="33"/>
  <c r="K71" i="33"/>
  <c r="J71" i="33"/>
  <c r="I71" i="33"/>
  <c r="L70" i="33"/>
  <c r="K70" i="33"/>
  <c r="J70" i="33"/>
  <c r="I70" i="33"/>
  <c r="L69" i="33"/>
  <c r="K69" i="33"/>
  <c r="J69" i="33"/>
  <c r="I69" i="33"/>
  <c r="L68" i="33"/>
  <c r="K68" i="33"/>
  <c r="J68" i="33"/>
  <c r="I68" i="33"/>
  <c r="L67" i="33"/>
  <c r="K67" i="33"/>
  <c r="J67" i="33"/>
  <c r="I67" i="33"/>
  <c r="L66" i="33"/>
  <c r="K66" i="33"/>
  <c r="J66" i="33"/>
  <c r="I66" i="33"/>
  <c r="L65" i="33"/>
  <c r="K65" i="33"/>
  <c r="J65" i="33"/>
  <c r="I65" i="33"/>
  <c r="L64" i="33"/>
  <c r="K64" i="33"/>
  <c r="J64" i="33"/>
  <c r="I64" i="33"/>
  <c r="L63" i="33"/>
  <c r="K63" i="33"/>
  <c r="J63" i="33"/>
  <c r="I63" i="33"/>
  <c r="L62" i="33"/>
  <c r="K62" i="33"/>
  <c r="J62" i="33"/>
  <c r="I62" i="33"/>
  <c r="L61" i="33"/>
  <c r="K61" i="33"/>
  <c r="J61" i="33"/>
  <c r="I61" i="33"/>
  <c r="L60" i="33"/>
  <c r="K60" i="33"/>
  <c r="J60" i="33"/>
  <c r="I60" i="33"/>
  <c r="L59" i="33"/>
  <c r="K59" i="33"/>
  <c r="J59" i="33"/>
  <c r="I59" i="33"/>
  <c r="L58" i="33"/>
  <c r="K58" i="33"/>
  <c r="J58" i="33"/>
  <c r="I58" i="33"/>
  <c r="L57" i="33"/>
  <c r="K57" i="33"/>
  <c r="J57" i="33"/>
  <c r="I57" i="33"/>
  <c r="L56" i="33"/>
  <c r="K56" i="33"/>
  <c r="J56" i="33"/>
  <c r="I56" i="33"/>
  <c r="L55" i="33"/>
  <c r="K55" i="33"/>
  <c r="J55" i="33"/>
  <c r="I55" i="33"/>
  <c r="L54" i="33"/>
  <c r="K54" i="33"/>
  <c r="J54" i="33"/>
  <c r="I54" i="33"/>
  <c r="L53" i="33"/>
  <c r="K53" i="33"/>
  <c r="J53" i="33"/>
  <c r="I53" i="33"/>
  <c r="L52" i="33"/>
  <c r="K52" i="33"/>
  <c r="J52" i="33"/>
  <c r="I52" i="33"/>
  <c r="L51" i="33"/>
  <c r="K51" i="33"/>
  <c r="J51" i="33"/>
  <c r="I51" i="33"/>
  <c r="L50" i="33"/>
  <c r="K50" i="33"/>
  <c r="J50" i="33"/>
  <c r="I50" i="33"/>
  <c r="L49" i="33"/>
  <c r="K49" i="33"/>
  <c r="J49" i="33"/>
  <c r="I49" i="33"/>
  <c r="L48" i="33"/>
  <c r="K48" i="33"/>
  <c r="J48" i="33"/>
  <c r="I48" i="33"/>
  <c r="L47" i="33"/>
  <c r="K47" i="33"/>
  <c r="J47" i="33"/>
  <c r="I47" i="33"/>
  <c r="L46" i="33"/>
  <c r="K46" i="33"/>
  <c r="J46" i="33"/>
  <c r="I46" i="33"/>
  <c r="L45" i="33"/>
  <c r="K45" i="33"/>
  <c r="J45" i="33"/>
  <c r="I45" i="33"/>
  <c r="L44" i="33"/>
  <c r="K44" i="33"/>
  <c r="J44" i="33"/>
  <c r="I44" i="33"/>
  <c r="L43" i="33"/>
  <c r="K43" i="33"/>
  <c r="J43" i="33"/>
  <c r="I43" i="33"/>
  <c r="L42" i="33"/>
  <c r="K42" i="33"/>
  <c r="J42" i="33"/>
  <c r="I42" i="33"/>
  <c r="L41" i="33"/>
  <c r="K41" i="33"/>
  <c r="J41" i="33"/>
  <c r="I41" i="33"/>
  <c r="L40" i="33"/>
  <c r="K40" i="33"/>
  <c r="J40" i="33"/>
  <c r="I40" i="33"/>
  <c r="L39" i="33"/>
  <c r="K39" i="33"/>
  <c r="J39" i="33"/>
  <c r="I39" i="33"/>
  <c r="L38" i="33"/>
  <c r="K38" i="33"/>
  <c r="J38" i="33"/>
  <c r="I38" i="33"/>
  <c r="L37" i="33"/>
  <c r="K37" i="33"/>
  <c r="J37" i="33"/>
  <c r="I37" i="33"/>
  <c r="L36" i="33"/>
  <c r="K36" i="33"/>
  <c r="J36" i="33"/>
  <c r="I36" i="33"/>
  <c r="L35" i="33"/>
  <c r="K35" i="33"/>
  <c r="J35" i="33"/>
  <c r="I35" i="33"/>
  <c r="L34" i="33"/>
  <c r="K34" i="33"/>
  <c r="J34" i="33"/>
  <c r="I34" i="33"/>
  <c r="L33" i="33"/>
  <c r="K33" i="33"/>
  <c r="J33" i="33"/>
  <c r="I33" i="33"/>
  <c r="L32" i="33"/>
  <c r="K32" i="33"/>
  <c r="J32" i="33"/>
  <c r="I32" i="33"/>
  <c r="L31" i="33"/>
  <c r="K31" i="33"/>
  <c r="J31" i="33"/>
  <c r="I31" i="33"/>
  <c r="L30" i="33"/>
  <c r="K30" i="33"/>
  <c r="J30" i="33"/>
  <c r="I30" i="33"/>
  <c r="L29" i="33"/>
  <c r="K29" i="33"/>
  <c r="J29" i="33"/>
  <c r="I29" i="33"/>
  <c r="L28" i="33"/>
  <c r="K28" i="33"/>
  <c r="J28" i="33"/>
  <c r="I28" i="33"/>
  <c r="L27" i="33"/>
  <c r="K27" i="33"/>
  <c r="J27" i="33"/>
  <c r="I27" i="33"/>
  <c r="L26" i="33"/>
  <c r="K26" i="33"/>
  <c r="J26" i="33"/>
  <c r="I26" i="33"/>
  <c r="L25" i="33"/>
  <c r="K25" i="33"/>
  <c r="J25" i="33"/>
  <c r="I25" i="33"/>
  <c r="L24" i="33"/>
  <c r="K24" i="33"/>
  <c r="J24" i="33"/>
  <c r="I24" i="33"/>
  <c r="L23" i="33"/>
  <c r="K23" i="33"/>
  <c r="J23" i="33"/>
  <c r="I23" i="33"/>
  <c r="L22" i="33"/>
  <c r="K22" i="33"/>
  <c r="J22" i="33"/>
  <c r="I22" i="33"/>
  <c r="L21" i="33"/>
  <c r="K21" i="33"/>
  <c r="J21" i="33"/>
  <c r="I21" i="33"/>
  <c r="L20" i="33"/>
  <c r="K20" i="33"/>
  <c r="J20" i="33"/>
  <c r="I20" i="33"/>
  <c r="L19" i="33"/>
  <c r="K19" i="33"/>
  <c r="J19" i="33"/>
  <c r="I19" i="33"/>
  <c r="L18" i="33"/>
  <c r="K18" i="33"/>
  <c r="J18" i="33"/>
  <c r="I18" i="33"/>
  <c r="L17" i="33"/>
  <c r="K17" i="33"/>
  <c r="J17" i="33"/>
  <c r="I17" i="33"/>
  <c r="L16" i="33"/>
  <c r="K16" i="33"/>
  <c r="J16" i="33"/>
  <c r="I16" i="33"/>
  <c r="L15" i="33"/>
  <c r="K15" i="33"/>
  <c r="J15" i="33"/>
  <c r="I15" i="33"/>
  <c r="L14" i="33"/>
  <c r="K14" i="33"/>
  <c r="J14" i="33"/>
  <c r="I14" i="33"/>
  <c r="L13" i="33"/>
  <c r="K13" i="33"/>
  <c r="J13" i="33"/>
  <c r="I13" i="33"/>
  <c r="L12" i="33"/>
  <c r="K12" i="33"/>
  <c r="J12" i="33"/>
  <c r="I12" i="33"/>
  <c r="L11" i="33"/>
  <c r="K11" i="33"/>
  <c r="J11" i="33"/>
  <c r="I11" i="33"/>
  <c r="L10" i="33"/>
  <c r="K10" i="33"/>
  <c r="J10" i="33"/>
  <c r="I10" i="33"/>
  <c r="L9" i="33"/>
  <c r="K9" i="33"/>
  <c r="J9" i="33"/>
  <c r="I9" i="33"/>
  <c r="L8" i="33"/>
  <c r="K8" i="33"/>
  <c r="J8" i="33"/>
  <c r="I8" i="33"/>
  <c r="L7" i="33"/>
  <c r="K7" i="33"/>
  <c r="J7" i="33"/>
  <c r="I7" i="33"/>
  <c r="L6" i="33"/>
  <c r="K6" i="33"/>
  <c r="J6" i="33"/>
  <c r="I6" i="33"/>
  <c r="L5" i="33"/>
  <c r="K5" i="33"/>
  <c r="J5" i="33"/>
  <c r="I5" i="33"/>
  <c r="L4" i="33"/>
  <c r="K4" i="33"/>
  <c r="J4" i="33"/>
  <c r="I4" i="33"/>
  <c r="L3" i="33"/>
  <c r="K3" i="33"/>
  <c r="J3" i="33"/>
  <c r="I3" i="33"/>
  <c r="L92" i="32"/>
  <c r="K92" i="32"/>
  <c r="J92" i="32"/>
  <c r="I92" i="32"/>
  <c r="L91" i="32"/>
  <c r="K91" i="32"/>
  <c r="J91" i="32"/>
  <c r="I91" i="32"/>
  <c r="L90" i="32"/>
  <c r="K90" i="32"/>
  <c r="J90" i="32"/>
  <c r="I90" i="32"/>
  <c r="L89" i="32"/>
  <c r="K89" i="32"/>
  <c r="J89" i="32"/>
  <c r="I89" i="32"/>
  <c r="L88" i="32"/>
  <c r="K88" i="32"/>
  <c r="J88" i="32"/>
  <c r="I88" i="32"/>
  <c r="L87" i="32"/>
  <c r="K87" i="32"/>
  <c r="J87" i="32"/>
  <c r="I87" i="32"/>
  <c r="L86" i="32"/>
  <c r="K86" i="32"/>
  <c r="J86" i="32"/>
  <c r="I86" i="32"/>
  <c r="L85" i="32"/>
  <c r="K85" i="32"/>
  <c r="J85" i="32"/>
  <c r="I85" i="32"/>
  <c r="L84" i="32"/>
  <c r="K84" i="32"/>
  <c r="J84" i="32"/>
  <c r="I84" i="32"/>
  <c r="L83" i="32"/>
  <c r="K83" i="32"/>
  <c r="J83" i="32"/>
  <c r="I83" i="32"/>
  <c r="L82" i="32"/>
  <c r="K82" i="32"/>
  <c r="J82" i="32"/>
  <c r="I82" i="32"/>
  <c r="L81" i="32"/>
  <c r="K81" i="32"/>
  <c r="J81" i="32"/>
  <c r="I81" i="32"/>
  <c r="L80" i="32"/>
  <c r="K80" i="32"/>
  <c r="J80" i="32"/>
  <c r="I80" i="32"/>
  <c r="L79" i="32"/>
  <c r="K79" i="32"/>
  <c r="J79" i="32"/>
  <c r="I79" i="32"/>
  <c r="L78" i="32"/>
  <c r="K78" i="32"/>
  <c r="J78" i="32"/>
  <c r="I78" i="32"/>
  <c r="L77" i="32"/>
  <c r="K77" i="32"/>
  <c r="J77" i="32"/>
  <c r="I77" i="32"/>
  <c r="L76" i="32"/>
  <c r="K76" i="32"/>
  <c r="J76" i="32"/>
  <c r="I76" i="32"/>
  <c r="L75" i="32"/>
  <c r="K75" i="32"/>
  <c r="J75" i="32"/>
  <c r="I75" i="32"/>
  <c r="L74" i="32"/>
  <c r="K74" i="32"/>
  <c r="J74" i="32"/>
  <c r="I74" i="32"/>
  <c r="L73" i="32"/>
  <c r="K73" i="32"/>
  <c r="J73" i="32"/>
  <c r="I73" i="32"/>
  <c r="L72" i="32"/>
  <c r="K72" i="32"/>
  <c r="J72" i="32"/>
  <c r="I72" i="32"/>
  <c r="L71" i="32"/>
  <c r="K71" i="32"/>
  <c r="J71" i="32"/>
  <c r="I71" i="32"/>
  <c r="L70" i="32"/>
  <c r="K70" i="32"/>
  <c r="J70" i="32"/>
  <c r="I70" i="32"/>
  <c r="L69" i="32"/>
  <c r="K69" i="32"/>
  <c r="J69" i="32"/>
  <c r="I69" i="32"/>
  <c r="L68" i="32"/>
  <c r="K68" i="32"/>
  <c r="J68" i="32"/>
  <c r="I68" i="32"/>
  <c r="L67" i="32"/>
  <c r="K67" i="32"/>
  <c r="J67" i="32"/>
  <c r="I67" i="32"/>
  <c r="L66" i="32"/>
  <c r="K66" i="32"/>
  <c r="J66" i="32"/>
  <c r="I66" i="32"/>
  <c r="L65" i="32"/>
  <c r="K65" i="32"/>
  <c r="J65" i="32"/>
  <c r="I65" i="32"/>
  <c r="L64" i="32"/>
  <c r="K64" i="32"/>
  <c r="J64" i="32"/>
  <c r="I64" i="32"/>
  <c r="L63" i="32"/>
  <c r="K63" i="32"/>
  <c r="J63" i="32"/>
  <c r="I63" i="32"/>
  <c r="L62" i="32"/>
  <c r="K62" i="32"/>
  <c r="J62" i="32"/>
  <c r="I62" i="32"/>
  <c r="L61" i="32"/>
  <c r="K61" i="32"/>
  <c r="J61" i="32"/>
  <c r="I61" i="32"/>
  <c r="L60" i="32"/>
  <c r="K60" i="32"/>
  <c r="J60" i="32"/>
  <c r="I60" i="32"/>
  <c r="L59" i="32"/>
  <c r="K59" i="32"/>
  <c r="J59" i="32"/>
  <c r="I59" i="32"/>
  <c r="L58" i="32"/>
  <c r="K58" i="32"/>
  <c r="J58" i="32"/>
  <c r="I58" i="32"/>
  <c r="L57" i="32"/>
  <c r="K57" i="32"/>
  <c r="J57" i="32"/>
  <c r="I57" i="32"/>
  <c r="L56" i="32"/>
  <c r="K56" i="32"/>
  <c r="J56" i="32"/>
  <c r="I56" i="32"/>
  <c r="L55" i="32"/>
  <c r="K55" i="32"/>
  <c r="J55" i="32"/>
  <c r="I55" i="32"/>
  <c r="L54" i="32"/>
  <c r="K54" i="32"/>
  <c r="J54" i="32"/>
  <c r="I54" i="32"/>
  <c r="L53" i="32"/>
  <c r="K53" i="32"/>
  <c r="J53" i="32"/>
  <c r="I53" i="32"/>
  <c r="L52" i="32"/>
  <c r="K52" i="32"/>
  <c r="J52" i="32"/>
  <c r="I52" i="32"/>
  <c r="L51" i="32"/>
  <c r="K51" i="32"/>
  <c r="J51" i="32"/>
  <c r="I51" i="32"/>
  <c r="L50" i="32"/>
  <c r="K50" i="32"/>
  <c r="J50" i="32"/>
  <c r="I50" i="32"/>
  <c r="L49" i="32"/>
  <c r="K49" i="32"/>
  <c r="J49" i="32"/>
  <c r="I49" i="32"/>
  <c r="L48" i="32"/>
  <c r="K48" i="32"/>
  <c r="J48" i="32"/>
  <c r="I48" i="32"/>
  <c r="L47" i="32"/>
  <c r="K47" i="32"/>
  <c r="J47" i="32"/>
  <c r="I47" i="32"/>
  <c r="L46" i="32"/>
  <c r="K46" i="32"/>
  <c r="J46" i="32"/>
  <c r="I46" i="32"/>
  <c r="L45" i="32"/>
  <c r="K45" i="32"/>
  <c r="J45" i="32"/>
  <c r="I45" i="32"/>
  <c r="L44" i="32"/>
  <c r="K44" i="32"/>
  <c r="J44" i="32"/>
  <c r="I44" i="32"/>
  <c r="L43" i="32"/>
  <c r="K43" i="32"/>
  <c r="J43" i="32"/>
  <c r="I43" i="32"/>
  <c r="L42" i="32"/>
  <c r="K42" i="32"/>
  <c r="J42" i="32"/>
  <c r="I42" i="32"/>
  <c r="L41" i="32"/>
  <c r="K41" i="32"/>
  <c r="J41" i="32"/>
  <c r="I41" i="32"/>
  <c r="L40" i="32"/>
  <c r="K40" i="32"/>
  <c r="J40" i="32"/>
  <c r="I40" i="32"/>
  <c r="L39" i="32"/>
  <c r="K39" i="32"/>
  <c r="J39" i="32"/>
  <c r="I39" i="32"/>
  <c r="L38" i="32"/>
  <c r="K38" i="32"/>
  <c r="J38" i="32"/>
  <c r="I38" i="32"/>
  <c r="L37" i="32"/>
  <c r="K37" i="32"/>
  <c r="J37" i="32"/>
  <c r="I37" i="32"/>
  <c r="L36" i="32"/>
  <c r="K36" i="32"/>
  <c r="J36" i="32"/>
  <c r="I36" i="32"/>
  <c r="L35" i="32"/>
  <c r="K35" i="32"/>
  <c r="J35" i="32"/>
  <c r="I35" i="32"/>
  <c r="L34" i="32"/>
  <c r="K34" i="32"/>
  <c r="J34" i="32"/>
  <c r="I34" i="32"/>
  <c r="L33" i="32"/>
  <c r="K33" i="32"/>
  <c r="J33" i="32"/>
  <c r="I33" i="32"/>
  <c r="L32" i="32"/>
  <c r="K32" i="32"/>
  <c r="J32" i="32"/>
  <c r="I32" i="32"/>
  <c r="L31" i="32"/>
  <c r="K31" i="32"/>
  <c r="J31" i="32"/>
  <c r="I31" i="32"/>
  <c r="L30" i="32"/>
  <c r="K30" i="32"/>
  <c r="J30" i="32"/>
  <c r="I30" i="32"/>
  <c r="L29" i="32"/>
  <c r="K29" i="32"/>
  <c r="J29" i="32"/>
  <c r="I29" i="32"/>
  <c r="L28" i="32"/>
  <c r="K28" i="32"/>
  <c r="J28" i="32"/>
  <c r="I28" i="32"/>
  <c r="L27" i="32"/>
  <c r="K27" i="32"/>
  <c r="J27" i="32"/>
  <c r="I27" i="32"/>
  <c r="L26" i="32"/>
  <c r="K26" i="32"/>
  <c r="J26" i="32"/>
  <c r="I26" i="32"/>
  <c r="L25" i="32"/>
  <c r="K25" i="32"/>
  <c r="J25" i="32"/>
  <c r="I25" i="32"/>
  <c r="L24" i="32"/>
  <c r="K24" i="32"/>
  <c r="J24" i="32"/>
  <c r="I24" i="32"/>
  <c r="L23" i="32"/>
  <c r="K23" i="32"/>
  <c r="J23" i="32"/>
  <c r="I23" i="32"/>
  <c r="L22" i="32"/>
  <c r="K22" i="32"/>
  <c r="J22" i="32"/>
  <c r="I22" i="32"/>
  <c r="L21" i="32"/>
  <c r="K21" i="32"/>
  <c r="J21" i="32"/>
  <c r="I21" i="32"/>
  <c r="L20" i="32"/>
  <c r="K20" i="32"/>
  <c r="J20" i="32"/>
  <c r="I20" i="32"/>
  <c r="L19" i="32"/>
  <c r="K19" i="32"/>
  <c r="J19" i="32"/>
  <c r="I19" i="32"/>
  <c r="L18" i="32"/>
  <c r="K18" i="32"/>
  <c r="J18" i="32"/>
  <c r="I18" i="32"/>
  <c r="L17" i="32"/>
  <c r="K17" i="32"/>
  <c r="J17" i="32"/>
  <c r="I17" i="32"/>
  <c r="L16" i="32"/>
  <c r="K16" i="32"/>
  <c r="J16" i="32"/>
  <c r="I16" i="32"/>
  <c r="L15" i="32"/>
  <c r="K15" i="32"/>
  <c r="J15" i="32"/>
  <c r="I15" i="32"/>
  <c r="L14" i="32"/>
  <c r="K14" i="32"/>
  <c r="J14" i="32"/>
  <c r="I14" i="32"/>
  <c r="L13" i="32"/>
  <c r="K13" i="32"/>
  <c r="J13" i="32"/>
  <c r="I13" i="32"/>
  <c r="L12" i="32"/>
  <c r="K12" i="32"/>
  <c r="J12" i="32"/>
  <c r="I12" i="32"/>
  <c r="L11" i="32"/>
  <c r="K11" i="32"/>
  <c r="J11" i="32"/>
  <c r="I11" i="32"/>
  <c r="L10" i="32"/>
  <c r="K10" i="32"/>
  <c r="J10" i="32"/>
  <c r="I10" i="32"/>
  <c r="L9" i="32"/>
  <c r="K9" i="32"/>
  <c r="J9" i="32"/>
  <c r="I9" i="32"/>
  <c r="L8" i="32"/>
  <c r="K8" i="32"/>
  <c r="J8" i="32"/>
  <c r="I8" i="32"/>
  <c r="L7" i="32"/>
  <c r="K7" i="32"/>
  <c r="J7" i="32"/>
  <c r="I7" i="32"/>
  <c r="L6" i="32"/>
  <c r="K6" i="32"/>
  <c r="J6" i="32"/>
  <c r="I6" i="32"/>
  <c r="L5" i="32"/>
  <c r="K5" i="32"/>
  <c r="J5" i="32"/>
  <c r="I5" i="32"/>
  <c r="L4" i="32"/>
  <c r="K4" i="32"/>
  <c r="J4" i="32"/>
  <c r="I4" i="32"/>
  <c r="L3" i="32"/>
  <c r="K3" i="32"/>
  <c r="J3" i="32"/>
  <c r="I3" i="32"/>
  <c r="L84" i="31"/>
  <c r="K84" i="31"/>
  <c r="J84" i="31"/>
  <c r="I84" i="31"/>
  <c r="L83" i="31"/>
  <c r="K83" i="31"/>
  <c r="J83" i="31"/>
  <c r="I83" i="31"/>
  <c r="L82" i="31"/>
  <c r="K82" i="31"/>
  <c r="J82" i="31"/>
  <c r="I82" i="31"/>
  <c r="L81" i="31"/>
  <c r="K81" i="31"/>
  <c r="J81" i="31"/>
  <c r="I81" i="31"/>
  <c r="L80" i="31"/>
  <c r="K80" i="31"/>
  <c r="J80" i="31"/>
  <c r="I80" i="31"/>
  <c r="L79" i="31"/>
  <c r="K79" i="31"/>
  <c r="J79" i="31"/>
  <c r="I79" i="31"/>
  <c r="L78" i="31"/>
  <c r="K78" i="31"/>
  <c r="J78" i="31"/>
  <c r="I78" i="31"/>
  <c r="L77" i="31"/>
  <c r="K77" i="31"/>
  <c r="J77" i="31"/>
  <c r="I77" i="31"/>
  <c r="L76" i="31"/>
  <c r="K76" i="31"/>
  <c r="J76" i="31"/>
  <c r="I76" i="31"/>
  <c r="L75" i="31"/>
  <c r="K75" i="31"/>
  <c r="J75" i="31"/>
  <c r="I75" i="31"/>
  <c r="L74" i="31"/>
  <c r="K74" i="31"/>
  <c r="J74" i="31"/>
  <c r="I74" i="31"/>
  <c r="L73" i="31"/>
  <c r="K73" i="31"/>
  <c r="J73" i="31"/>
  <c r="I73" i="31"/>
  <c r="L72" i="31"/>
  <c r="K72" i="31"/>
  <c r="J72" i="31"/>
  <c r="I72" i="31"/>
  <c r="L71" i="31"/>
  <c r="K71" i="31"/>
  <c r="J71" i="31"/>
  <c r="I71" i="31"/>
  <c r="L70" i="31"/>
  <c r="K70" i="31"/>
  <c r="J70" i="31"/>
  <c r="I70" i="31"/>
  <c r="L69" i="31"/>
  <c r="K69" i="31"/>
  <c r="J69" i="31"/>
  <c r="I69" i="31"/>
  <c r="L68" i="31"/>
  <c r="K68" i="31"/>
  <c r="J68" i="31"/>
  <c r="I68" i="31"/>
  <c r="L67" i="31"/>
  <c r="K67" i="31"/>
  <c r="J67" i="31"/>
  <c r="I67" i="31"/>
  <c r="L66" i="31"/>
  <c r="K66" i="31"/>
  <c r="J66" i="31"/>
  <c r="I66" i="31"/>
  <c r="L65" i="31"/>
  <c r="K65" i="31"/>
  <c r="J65" i="31"/>
  <c r="I65" i="31"/>
  <c r="L64" i="31"/>
  <c r="K64" i="31"/>
  <c r="J64" i="31"/>
  <c r="I64" i="31"/>
  <c r="L63" i="31"/>
  <c r="K63" i="31"/>
  <c r="J63" i="31"/>
  <c r="I63" i="31"/>
  <c r="L62" i="31"/>
  <c r="K62" i="31"/>
  <c r="J62" i="31"/>
  <c r="I62" i="31"/>
  <c r="L61" i="31"/>
  <c r="K61" i="31"/>
  <c r="J61" i="31"/>
  <c r="I61" i="31"/>
  <c r="L60" i="31"/>
  <c r="K60" i="31"/>
  <c r="J60" i="31"/>
  <c r="I60" i="31"/>
  <c r="L59" i="31"/>
  <c r="K59" i="31"/>
  <c r="J59" i="31"/>
  <c r="I59" i="31"/>
  <c r="L58" i="31"/>
  <c r="K58" i="31"/>
  <c r="J58" i="31"/>
  <c r="I58" i="31"/>
  <c r="L57" i="31"/>
  <c r="K57" i="31"/>
  <c r="J57" i="31"/>
  <c r="I57" i="31"/>
  <c r="L56" i="31"/>
  <c r="K56" i="31"/>
  <c r="J56" i="31"/>
  <c r="I56" i="31"/>
  <c r="L55" i="31"/>
  <c r="K55" i="31"/>
  <c r="J55" i="31"/>
  <c r="I55" i="31"/>
  <c r="L54" i="31"/>
  <c r="K54" i="31"/>
  <c r="J54" i="31"/>
  <c r="I54" i="31"/>
  <c r="L53" i="31"/>
  <c r="K53" i="31"/>
  <c r="J53" i="31"/>
  <c r="I53" i="31"/>
  <c r="L52" i="31"/>
  <c r="K52" i="31"/>
  <c r="J52" i="31"/>
  <c r="I52" i="31"/>
  <c r="L51" i="31"/>
  <c r="K51" i="31"/>
  <c r="J51" i="31"/>
  <c r="I51" i="31"/>
  <c r="L50" i="31"/>
  <c r="K50" i="31"/>
  <c r="J50" i="31"/>
  <c r="I50" i="31"/>
  <c r="L49" i="31"/>
  <c r="K49" i="31"/>
  <c r="J49" i="31"/>
  <c r="I49" i="31"/>
  <c r="L48" i="31"/>
  <c r="K48" i="31"/>
  <c r="J48" i="31"/>
  <c r="I48" i="31"/>
  <c r="L47" i="31"/>
  <c r="K47" i="31"/>
  <c r="J47" i="31"/>
  <c r="I47" i="31"/>
  <c r="L46" i="31"/>
  <c r="K46" i="31"/>
  <c r="J46" i="31"/>
  <c r="I46" i="31"/>
  <c r="L45" i="31"/>
  <c r="K45" i="31"/>
  <c r="J45" i="31"/>
  <c r="I45" i="31"/>
  <c r="L44" i="31"/>
  <c r="K44" i="31"/>
  <c r="J44" i="31"/>
  <c r="I44" i="31"/>
  <c r="L43" i="31"/>
  <c r="K43" i="31"/>
  <c r="J43" i="31"/>
  <c r="I43" i="31"/>
  <c r="L42" i="31"/>
  <c r="K42" i="31"/>
  <c r="J42" i="31"/>
  <c r="I42" i="31"/>
  <c r="L41" i="31"/>
  <c r="K41" i="31"/>
  <c r="J41" i="31"/>
  <c r="I41" i="31"/>
  <c r="L40" i="31"/>
  <c r="K40" i="31"/>
  <c r="J40" i="31"/>
  <c r="I40" i="31"/>
  <c r="L39" i="31"/>
  <c r="K39" i="31"/>
  <c r="J39" i="31"/>
  <c r="I39" i="31"/>
  <c r="L38" i="31"/>
  <c r="K38" i="31"/>
  <c r="J38" i="31"/>
  <c r="I38" i="31"/>
  <c r="L37" i="31"/>
  <c r="K37" i="31"/>
  <c r="J37" i="31"/>
  <c r="I37" i="31"/>
  <c r="L36" i="31"/>
  <c r="K36" i="31"/>
  <c r="J36" i="31"/>
  <c r="I36" i="31"/>
  <c r="L35" i="31"/>
  <c r="K35" i="31"/>
  <c r="J35" i="31"/>
  <c r="I35" i="31"/>
  <c r="L34" i="31"/>
  <c r="K34" i="31"/>
  <c r="J34" i="31"/>
  <c r="I34" i="31"/>
  <c r="L33" i="31"/>
  <c r="K33" i="31"/>
  <c r="J33" i="31"/>
  <c r="I33" i="31"/>
  <c r="L32" i="31"/>
  <c r="K32" i="31"/>
  <c r="J32" i="31"/>
  <c r="I32" i="31"/>
  <c r="L31" i="31"/>
  <c r="K31" i="31"/>
  <c r="J31" i="31"/>
  <c r="I31" i="31"/>
  <c r="L30" i="31"/>
  <c r="K30" i="31"/>
  <c r="J30" i="31"/>
  <c r="I30" i="31"/>
  <c r="L29" i="31"/>
  <c r="K29" i="31"/>
  <c r="J29" i="31"/>
  <c r="I29" i="31"/>
  <c r="L28" i="31"/>
  <c r="K28" i="31"/>
  <c r="J28" i="31"/>
  <c r="I28" i="31"/>
  <c r="L27" i="31"/>
  <c r="K27" i="31"/>
  <c r="J27" i="31"/>
  <c r="I27" i="31"/>
  <c r="L26" i="31"/>
  <c r="K26" i="31"/>
  <c r="J26" i="31"/>
  <c r="I26" i="31"/>
  <c r="L25" i="31"/>
  <c r="K25" i="31"/>
  <c r="J25" i="31"/>
  <c r="I25" i="31"/>
  <c r="L24" i="31"/>
  <c r="K24" i="31"/>
  <c r="J24" i="31"/>
  <c r="I24" i="31"/>
  <c r="L23" i="31"/>
  <c r="K23" i="31"/>
  <c r="J23" i="31"/>
  <c r="I23" i="31"/>
  <c r="L22" i="31"/>
  <c r="K22" i="31"/>
  <c r="J22" i="31"/>
  <c r="I22" i="31"/>
  <c r="L21" i="31"/>
  <c r="K21" i="31"/>
  <c r="J21" i="31"/>
  <c r="I21" i="31"/>
  <c r="L20" i="31"/>
  <c r="K20" i="31"/>
  <c r="J20" i="31"/>
  <c r="I20" i="31"/>
  <c r="L19" i="31"/>
  <c r="K19" i="31"/>
  <c r="J19" i="31"/>
  <c r="I19" i="31"/>
  <c r="L18" i="31"/>
  <c r="K18" i="31"/>
  <c r="J18" i="31"/>
  <c r="I18" i="31"/>
  <c r="L17" i="31"/>
  <c r="K17" i="31"/>
  <c r="J17" i="31"/>
  <c r="I17" i="31"/>
  <c r="L16" i="31"/>
  <c r="K16" i="31"/>
  <c r="J16" i="31"/>
  <c r="I16" i="31"/>
  <c r="L15" i="31"/>
  <c r="K15" i="31"/>
  <c r="J15" i="31"/>
  <c r="I15" i="31"/>
  <c r="L14" i="31"/>
  <c r="K14" i="31"/>
  <c r="J14" i="31"/>
  <c r="I14" i="31"/>
  <c r="L13" i="31"/>
  <c r="K13" i="31"/>
  <c r="J13" i="31"/>
  <c r="I13" i="31"/>
  <c r="L12" i="31"/>
  <c r="K12" i="31"/>
  <c r="J12" i="31"/>
  <c r="I12" i="31"/>
  <c r="L11" i="31"/>
  <c r="K11" i="31"/>
  <c r="J11" i="31"/>
  <c r="I11" i="31"/>
  <c r="L10" i="31"/>
  <c r="K10" i="31"/>
  <c r="J10" i="31"/>
  <c r="I10" i="31"/>
  <c r="L9" i="31"/>
  <c r="K9" i="31"/>
  <c r="J9" i="31"/>
  <c r="I9" i="31"/>
  <c r="L8" i="31"/>
  <c r="K8" i="31"/>
  <c r="J8" i="31"/>
  <c r="I8" i="31"/>
  <c r="L7" i="31"/>
  <c r="K7" i="31"/>
  <c r="J7" i="31"/>
  <c r="I7" i="31"/>
  <c r="L6" i="31"/>
  <c r="K6" i="31"/>
  <c r="J6" i="31"/>
  <c r="I6" i="31"/>
  <c r="L5" i="31"/>
  <c r="K5" i="31"/>
  <c r="J5" i="31"/>
  <c r="I5" i="31"/>
  <c r="L4" i="31"/>
  <c r="K4" i="31"/>
  <c r="J4" i="31"/>
  <c r="I4" i="31"/>
  <c r="L3" i="31"/>
  <c r="K3" i="31"/>
  <c r="J3" i="31"/>
  <c r="I3" i="31"/>
  <c r="K84" i="29"/>
  <c r="J84" i="29"/>
  <c r="I84" i="29"/>
  <c r="H84" i="29"/>
  <c r="K83" i="29"/>
  <c r="J83" i="29"/>
  <c r="I83" i="29"/>
  <c r="H83" i="29"/>
  <c r="K82" i="29"/>
  <c r="J82" i="29"/>
  <c r="I82" i="29"/>
  <c r="H82" i="29"/>
  <c r="K81" i="29"/>
  <c r="J81" i="29"/>
  <c r="I81" i="29"/>
  <c r="H81" i="29"/>
  <c r="K80" i="29"/>
  <c r="J80" i="29"/>
  <c r="I80" i="29"/>
  <c r="H80" i="29"/>
  <c r="K79" i="29"/>
  <c r="J79" i="29"/>
  <c r="I79" i="29"/>
  <c r="H79" i="29"/>
  <c r="K78" i="29"/>
  <c r="J78" i="29"/>
  <c r="I78" i="29"/>
  <c r="H78" i="29"/>
  <c r="K77" i="29"/>
  <c r="J77" i="29"/>
  <c r="I77" i="29"/>
  <c r="H77" i="29"/>
  <c r="K76" i="29"/>
  <c r="J76" i="29"/>
  <c r="I76" i="29"/>
  <c r="H76" i="29"/>
  <c r="K75" i="29"/>
  <c r="J75" i="29"/>
  <c r="I75" i="29"/>
  <c r="H75" i="29"/>
  <c r="K74" i="29"/>
  <c r="J74" i="29"/>
  <c r="I74" i="29"/>
  <c r="H74" i="29"/>
  <c r="K73" i="29"/>
  <c r="J73" i="29"/>
  <c r="I73" i="29"/>
  <c r="H73" i="29"/>
  <c r="K72" i="29"/>
  <c r="J72" i="29"/>
  <c r="I72" i="29"/>
  <c r="H72" i="29"/>
  <c r="K71" i="29"/>
  <c r="J71" i="29"/>
  <c r="I71" i="29"/>
  <c r="H71" i="29"/>
  <c r="K70" i="29"/>
  <c r="J70" i="29"/>
  <c r="I70" i="29"/>
  <c r="H70" i="29"/>
  <c r="K69" i="29"/>
  <c r="J69" i="29"/>
  <c r="I69" i="29"/>
  <c r="H69" i="29"/>
  <c r="K68" i="29"/>
  <c r="J68" i="29"/>
  <c r="I68" i="29"/>
  <c r="H68" i="29"/>
  <c r="K67" i="29"/>
  <c r="J67" i="29"/>
  <c r="I67" i="29"/>
  <c r="H67" i="29"/>
  <c r="K66" i="29"/>
  <c r="J66" i="29"/>
  <c r="I66" i="29"/>
  <c r="H66" i="29"/>
  <c r="K65" i="29"/>
  <c r="J65" i="29"/>
  <c r="I65" i="29"/>
  <c r="H65" i="29"/>
  <c r="K64" i="29"/>
  <c r="J64" i="29"/>
  <c r="I64" i="29"/>
  <c r="H64" i="29"/>
  <c r="K63" i="29"/>
  <c r="J63" i="29"/>
  <c r="I63" i="29"/>
  <c r="H63" i="29"/>
  <c r="K62" i="29"/>
  <c r="J62" i="29"/>
  <c r="I62" i="29"/>
  <c r="H62" i="29"/>
  <c r="K61" i="29"/>
  <c r="J61" i="29"/>
  <c r="I61" i="29"/>
  <c r="H61" i="29"/>
  <c r="K60" i="29"/>
  <c r="J60" i="29"/>
  <c r="I60" i="29"/>
  <c r="H60" i="29"/>
  <c r="K59" i="29"/>
  <c r="J59" i="29"/>
  <c r="I59" i="29"/>
  <c r="H59" i="29"/>
  <c r="K58" i="29"/>
  <c r="J58" i="29"/>
  <c r="I58" i="29"/>
  <c r="H58" i="29"/>
  <c r="K57" i="29"/>
  <c r="J57" i="29"/>
  <c r="I57" i="29"/>
  <c r="H57" i="29"/>
  <c r="K56" i="29"/>
  <c r="J56" i="29"/>
  <c r="I56" i="29"/>
  <c r="H56" i="29"/>
  <c r="K55" i="29"/>
  <c r="J55" i="29"/>
  <c r="I55" i="29"/>
  <c r="H55" i="29"/>
  <c r="K54" i="29"/>
  <c r="J54" i="29"/>
  <c r="I54" i="29"/>
  <c r="H54" i="29"/>
  <c r="K53" i="29"/>
  <c r="J53" i="29"/>
  <c r="I53" i="29"/>
  <c r="H53" i="29"/>
  <c r="K52" i="29"/>
  <c r="J52" i="29"/>
  <c r="I52" i="29"/>
  <c r="H52" i="29"/>
  <c r="K51" i="29"/>
  <c r="J51" i="29"/>
  <c r="I51" i="29"/>
  <c r="H51" i="29"/>
  <c r="K50" i="29"/>
  <c r="J50" i="29"/>
  <c r="I50" i="29"/>
  <c r="H50" i="29"/>
  <c r="K49" i="29"/>
  <c r="J49" i="29"/>
  <c r="I49" i="29"/>
  <c r="H49" i="29"/>
  <c r="K48" i="29"/>
  <c r="J48" i="29"/>
  <c r="I48" i="29"/>
  <c r="H48" i="29"/>
  <c r="K47" i="29"/>
  <c r="J47" i="29"/>
  <c r="I47" i="29"/>
  <c r="H47" i="29"/>
  <c r="K46" i="29"/>
  <c r="J46" i="29"/>
  <c r="I46" i="29"/>
  <c r="H46" i="29"/>
  <c r="K45" i="29"/>
  <c r="J45" i="29"/>
  <c r="I45" i="29"/>
  <c r="H45" i="29"/>
  <c r="K44" i="29"/>
  <c r="J44" i="29"/>
  <c r="I44" i="29"/>
  <c r="H44" i="29"/>
  <c r="K43" i="29"/>
  <c r="J43" i="29"/>
  <c r="I43" i="29"/>
  <c r="H43" i="29"/>
  <c r="K42" i="29"/>
  <c r="J42" i="29"/>
  <c r="I42" i="29"/>
  <c r="H42" i="29"/>
  <c r="K41" i="29"/>
  <c r="J41" i="29"/>
  <c r="I41" i="29"/>
  <c r="H41" i="29"/>
  <c r="K40" i="29"/>
  <c r="J40" i="29"/>
  <c r="I40" i="29"/>
  <c r="H40" i="29"/>
  <c r="K39" i="29"/>
  <c r="J39" i="29"/>
  <c r="I39" i="29"/>
  <c r="H39" i="29"/>
  <c r="K38" i="29"/>
  <c r="J38" i="29"/>
  <c r="I38" i="29"/>
  <c r="H38" i="29"/>
  <c r="K37" i="29"/>
  <c r="J37" i="29"/>
  <c r="I37" i="29"/>
  <c r="H37" i="29"/>
  <c r="K36" i="29"/>
  <c r="J36" i="29"/>
  <c r="I36" i="29"/>
  <c r="H36" i="29"/>
  <c r="K35" i="29"/>
  <c r="J35" i="29"/>
  <c r="I35" i="29"/>
  <c r="H35" i="29"/>
  <c r="K34" i="29"/>
  <c r="J34" i="29"/>
  <c r="I34" i="29"/>
  <c r="H34" i="29"/>
  <c r="K33" i="29"/>
  <c r="J33" i="29"/>
  <c r="I33" i="29"/>
  <c r="H33" i="29"/>
  <c r="K32" i="29"/>
  <c r="J32" i="29"/>
  <c r="I32" i="29"/>
  <c r="H32" i="29"/>
  <c r="K31" i="29"/>
  <c r="J31" i="29"/>
  <c r="I31" i="29"/>
  <c r="H31" i="29"/>
  <c r="K30" i="29"/>
  <c r="J30" i="29"/>
  <c r="I30" i="29"/>
  <c r="H30" i="29"/>
  <c r="K29" i="29"/>
  <c r="J29" i="29"/>
  <c r="I29" i="29"/>
  <c r="H29" i="29"/>
  <c r="K28" i="29"/>
  <c r="J28" i="29"/>
  <c r="I28" i="29"/>
  <c r="H28" i="29"/>
  <c r="K27" i="29"/>
  <c r="J27" i="29"/>
  <c r="I27" i="29"/>
  <c r="H27" i="29"/>
  <c r="K26" i="29"/>
  <c r="J26" i="29"/>
  <c r="I26" i="29"/>
  <c r="H26" i="29"/>
  <c r="K25" i="29"/>
  <c r="J25" i="29"/>
  <c r="I25" i="29"/>
  <c r="H25" i="29"/>
  <c r="K24" i="29"/>
  <c r="J24" i="29"/>
  <c r="I24" i="29"/>
  <c r="H24" i="29"/>
  <c r="K23" i="29"/>
  <c r="J23" i="29"/>
  <c r="I23" i="29"/>
  <c r="H23" i="29"/>
  <c r="K22" i="29"/>
  <c r="J22" i="29"/>
  <c r="I22" i="29"/>
  <c r="H22" i="29"/>
  <c r="K21" i="29"/>
  <c r="J21" i="29"/>
  <c r="I21" i="29"/>
  <c r="H21" i="29"/>
  <c r="K20" i="29"/>
  <c r="J20" i="29"/>
  <c r="I20" i="29"/>
  <c r="H20" i="29"/>
  <c r="K19" i="29"/>
  <c r="J19" i="29"/>
  <c r="I19" i="29"/>
  <c r="H19" i="29"/>
  <c r="K18" i="29"/>
  <c r="J18" i="29"/>
  <c r="I18" i="29"/>
  <c r="H18" i="29"/>
  <c r="K17" i="29"/>
  <c r="J17" i="29"/>
  <c r="I17" i="29"/>
  <c r="H17" i="29"/>
  <c r="K16" i="29"/>
  <c r="J16" i="29"/>
  <c r="I16" i="29"/>
  <c r="H16" i="29"/>
  <c r="K15" i="29"/>
  <c r="J15" i="29"/>
  <c r="I15" i="29"/>
  <c r="H15" i="29"/>
  <c r="K14" i="29"/>
  <c r="J14" i="29"/>
  <c r="I14" i="29"/>
  <c r="H14" i="29"/>
  <c r="K13" i="29"/>
  <c r="J13" i="29"/>
  <c r="I13" i="29"/>
  <c r="H13" i="29"/>
  <c r="K12" i="29"/>
  <c r="J12" i="29"/>
  <c r="I12" i="29"/>
  <c r="H12" i="29"/>
  <c r="K11" i="29"/>
  <c r="J11" i="29"/>
  <c r="I11" i="29"/>
  <c r="H11" i="29"/>
  <c r="K10" i="29"/>
  <c r="J10" i="29"/>
  <c r="I10" i="29"/>
  <c r="H10" i="29"/>
  <c r="K9" i="29"/>
  <c r="J9" i="29"/>
  <c r="I9" i="29"/>
  <c r="H9" i="29"/>
  <c r="K8" i="29"/>
  <c r="J8" i="29"/>
  <c r="I8" i="29"/>
  <c r="H8" i="29"/>
  <c r="K7" i="29"/>
  <c r="J7" i="29"/>
  <c r="I7" i="29"/>
  <c r="H7" i="29"/>
  <c r="K6" i="29"/>
  <c r="J6" i="29"/>
  <c r="I6" i="29"/>
  <c r="H6" i="29"/>
  <c r="K5" i="29"/>
  <c r="J5" i="29"/>
  <c r="I5" i="29"/>
  <c r="H5" i="29"/>
  <c r="K4" i="29"/>
  <c r="J4" i="29"/>
  <c r="I4" i="29"/>
  <c r="H4" i="29"/>
  <c r="K3" i="29"/>
  <c r="J3" i="29"/>
  <c r="I3" i="29"/>
  <c r="H3" i="29"/>
  <c r="K92" i="28"/>
  <c r="J92" i="28"/>
  <c r="I92" i="28"/>
  <c r="H92" i="28"/>
  <c r="K91" i="28"/>
  <c r="J91" i="28"/>
  <c r="I91" i="28"/>
  <c r="H91" i="28"/>
  <c r="K90" i="28"/>
  <c r="J90" i="28"/>
  <c r="I90" i="28"/>
  <c r="H90" i="28"/>
  <c r="K89" i="28"/>
  <c r="J89" i="28"/>
  <c r="I89" i="28"/>
  <c r="H89" i="28"/>
  <c r="K88" i="28"/>
  <c r="J88" i="28"/>
  <c r="I88" i="28"/>
  <c r="H88" i="28"/>
  <c r="K87" i="28"/>
  <c r="J87" i="28"/>
  <c r="I87" i="28"/>
  <c r="H87" i="28"/>
  <c r="K86" i="28"/>
  <c r="J86" i="28"/>
  <c r="I86" i="28"/>
  <c r="H86" i="28"/>
  <c r="K85" i="28"/>
  <c r="J85" i="28"/>
  <c r="I85" i="28"/>
  <c r="H85" i="28"/>
  <c r="K84" i="28"/>
  <c r="J84" i="28"/>
  <c r="I84" i="28"/>
  <c r="H84" i="28"/>
  <c r="K83" i="28"/>
  <c r="J83" i="28"/>
  <c r="I83" i="28"/>
  <c r="H83" i="28"/>
  <c r="K82" i="28"/>
  <c r="J82" i="28"/>
  <c r="I82" i="28"/>
  <c r="H82" i="28"/>
  <c r="K81" i="28"/>
  <c r="J81" i="28"/>
  <c r="I81" i="28"/>
  <c r="H81" i="28"/>
  <c r="K80" i="28"/>
  <c r="J80" i="28"/>
  <c r="I80" i="28"/>
  <c r="H80" i="28"/>
  <c r="K79" i="28"/>
  <c r="J79" i="28"/>
  <c r="I79" i="28"/>
  <c r="H79" i="28"/>
  <c r="K78" i="28"/>
  <c r="J78" i="28"/>
  <c r="I78" i="28"/>
  <c r="H78" i="28"/>
  <c r="K77" i="28"/>
  <c r="J77" i="28"/>
  <c r="I77" i="28"/>
  <c r="H77" i="28"/>
  <c r="K76" i="28"/>
  <c r="J76" i="28"/>
  <c r="I76" i="28"/>
  <c r="H76" i="28"/>
  <c r="K75" i="28"/>
  <c r="J75" i="28"/>
  <c r="I75" i="28"/>
  <c r="H75" i="28"/>
  <c r="K74" i="28"/>
  <c r="J74" i="28"/>
  <c r="I74" i="28"/>
  <c r="H74" i="28"/>
  <c r="K73" i="28"/>
  <c r="J73" i="28"/>
  <c r="I73" i="28"/>
  <c r="H73" i="28"/>
  <c r="K72" i="28"/>
  <c r="J72" i="28"/>
  <c r="I72" i="28"/>
  <c r="H72" i="28"/>
  <c r="K71" i="28"/>
  <c r="J71" i="28"/>
  <c r="I71" i="28"/>
  <c r="H71" i="28"/>
  <c r="K70" i="28"/>
  <c r="J70" i="28"/>
  <c r="I70" i="28"/>
  <c r="H70" i="28"/>
  <c r="K69" i="28"/>
  <c r="J69" i="28"/>
  <c r="I69" i="28"/>
  <c r="H69" i="28"/>
  <c r="K68" i="28"/>
  <c r="J68" i="28"/>
  <c r="I68" i="28"/>
  <c r="H68" i="28"/>
  <c r="K67" i="28"/>
  <c r="J67" i="28"/>
  <c r="I67" i="28"/>
  <c r="H67" i="28"/>
  <c r="K66" i="28"/>
  <c r="J66" i="28"/>
  <c r="I66" i="28"/>
  <c r="H66" i="28"/>
  <c r="K65" i="28"/>
  <c r="J65" i="28"/>
  <c r="I65" i="28"/>
  <c r="H65" i="28"/>
  <c r="K64" i="28"/>
  <c r="J64" i="28"/>
  <c r="I64" i="28"/>
  <c r="H64" i="28"/>
  <c r="K63" i="28"/>
  <c r="J63" i="28"/>
  <c r="I63" i="28"/>
  <c r="H63" i="28"/>
  <c r="K62" i="28"/>
  <c r="J62" i="28"/>
  <c r="I62" i="28"/>
  <c r="H62" i="28"/>
  <c r="K61" i="28"/>
  <c r="J61" i="28"/>
  <c r="I61" i="28"/>
  <c r="H61" i="28"/>
  <c r="K60" i="28"/>
  <c r="J60" i="28"/>
  <c r="I60" i="28"/>
  <c r="H60" i="28"/>
  <c r="K59" i="28"/>
  <c r="J59" i="28"/>
  <c r="I59" i="28"/>
  <c r="H59" i="28"/>
  <c r="K58" i="28"/>
  <c r="J58" i="28"/>
  <c r="I58" i="28"/>
  <c r="H58" i="28"/>
  <c r="K57" i="28"/>
  <c r="J57" i="28"/>
  <c r="I57" i="28"/>
  <c r="H57" i="28"/>
  <c r="K56" i="28"/>
  <c r="J56" i="28"/>
  <c r="I56" i="28"/>
  <c r="H56" i="28"/>
  <c r="K55" i="28"/>
  <c r="J55" i="28"/>
  <c r="I55" i="28"/>
  <c r="H55" i="28"/>
  <c r="K54" i="28"/>
  <c r="J54" i="28"/>
  <c r="I54" i="28"/>
  <c r="H54" i="28"/>
  <c r="K53" i="28"/>
  <c r="J53" i="28"/>
  <c r="I53" i="28"/>
  <c r="H53" i="28"/>
  <c r="K52" i="28"/>
  <c r="J52" i="28"/>
  <c r="I52" i="28"/>
  <c r="H52" i="28"/>
  <c r="K51" i="28"/>
  <c r="J51" i="28"/>
  <c r="I51" i="28"/>
  <c r="H51" i="28"/>
  <c r="K50" i="28"/>
  <c r="J50" i="28"/>
  <c r="I50" i="28"/>
  <c r="H50" i="28"/>
  <c r="K49" i="28"/>
  <c r="J49" i="28"/>
  <c r="I49" i="28"/>
  <c r="H49" i="28"/>
  <c r="K48" i="28"/>
  <c r="J48" i="28"/>
  <c r="I48" i="28"/>
  <c r="H48" i="28"/>
  <c r="K47" i="28"/>
  <c r="J47" i="28"/>
  <c r="I47" i="28"/>
  <c r="H47" i="28"/>
  <c r="K46" i="28"/>
  <c r="J46" i="28"/>
  <c r="I46" i="28"/>
  <c r="H46" i="28"/>
  <c r="K45" i="28"/>
  <c r="J45" i="28"/>
  <c r="I45" i="28"/>
  <c r="H45" i="28"/>
  <c r="K44" i="28"/>
  <c r="J44" i="28"/>
  <c r="I44" i="28"/>
  <c r="H44" i="28"/>
  <c r="K43" i="28"/>
  <c r="J43" i="28"/>
  <c r="I43" i="28"/>
  <c r="H43" i="28"/>
  <c r="K42" i="28"/>
  <c r="J42" i="28"/>
  <c r="I42" i="28"/>
  <c r="H42" i="28"/>
  <c r="K41" i="28"/>
  <c r="J41" i="28"/>
  <c r="I41" i="28"/>
  <c r="H41" i="28"/>
  <c r="K40" i="28"/>
  <c r="J40" i="28"/>
  <c r="I40" i="28"/>
  <c r="H40" i="28"/>
  <c r="K39" i="28"/>
  <c r="J39" i="28"/>
  <c r="I39" i="28"/>
  <c r="H39" i="28"/>
  <c r="K38" i="28"/>
  <c r="J38" i="28"/>
  <c r="I38" i="28"/>
  <c r="H38" i="28"/>
  <c r="K37" i="28"/>
  <c r="J37" i="28"/>
  <c r="I37" i="28"/>
  <c r="H37" i="28"/>
  <c r="K36" i="28"/>
  <c r="J36" i="28"/>
  <c r="I36" i="28"/>
  <c r="H36" i="28"/>
  <c r="K35" i="28"/>
  <c r="J35" i="28"/>
  <c r="I35" i="28"/>
  <c r="H35" i="28"/>
  <c r="K34" i="28"/>
  <c r="J34" i="28"/>
  <c r="I34" i="28"/>
  <c r="H34" i="28"/>
  <c r="K33" i="28"/>
  <c r="J33" i="28"/>
  <c r="I33" i="28"/>
  <c r="H33" i="28"/>
  <c r="K32" i="28"/>
  <c r="J32" i="28"/>
  <c r="I32" i="28"/>
  <c r="H32" i="28"/>
  <c r="K31" i="28"/>
  <c r="J31" i="28"/>
  <c r="I31" i="28"/>
  <c r="H31" i="28"/>
  <c r="K30" i="28"/>
  <c r="J30" i="28"/>
  <c r="I30" i="28"/>
  <c r="H30" i="28"/>
  <c r="K29" i="28"/>
  <c r="J29" i="28"/>
  <c r="I29" i="28"/>
  <c r="H29" i="28"/>
  <c r="K28" i="28"/>
  <c r="J28" i="28"/>
  <c r="I28" i="28"/>
  <c r="H28" i="28"/>
  <c r="K27" i="28"/>
  <c r="J27" i="28"/>
  <c r="I27" i="28"/>
  <c r="H27" i="28"/>
  <c r="K26" i="28"/>
  <c r="J26" i="28"/>
  <c r="I26" i="28"/>
  <c r="H26" i="28"/>
  <c r="K25" i="28"/>
  <c r="J25" i="28"/>
  <c r="I25" i="28"/>
  <c r="H25" i="28"/>
  <c r="K24" i="28"/>
  <c r="J24" i="28"/>
  <c r="I24" i="28"/>
  <c r="H24" i="28"/>
  <c r="K23" i="28"/>
  <c r="J23" i="28"/>
  <c r="I23" i="28"/>
  <c r="H23" i="28"/>
  <c r="K22" i="28"/>
  <c r="J22" i="28"/>
  <c r="I22" i="28"/>
  <c r="H22" i="28"/>
  <c r="K21" i="28"/>
  <c r="J21" i="28"/>
  <c r="I21" i="28"/>
  <c r="H21" i="28"/>
  <c r="K20" i="28"/>
  <c r="J20" i="28"/>
  <c r="I20" i="28"/>
  <c r="H20" i="28"/>
  <c r="K19" i="28"/>
  <c r="J19" i="28"/>
  <c r="I19" i="28"/>
  <c r="H19" i="28"/>
  <c r="K18" i="28"/>
  <c r="J18" i="28"/>
  <c r="I18" i="28"/>
  <c r="H18" i="28"/>
  <c r="K17" i="28"/>
  <c r="J17" i="28"/>
  <c r="I17" i="28"/>
  <c r="H17" i="28"/>
  <c r="K16" i="28"/>
  <c r="J16" i="28"/>
  <c r="I16" i="28"/>
  <c r="H16" i="28"/>
  <c r="K15" i="28"/>
  <c r="J15" i="28"/>
  <c r="I15" i="28"/>
  <c r="H15" i="28"/>
  <c r="K14" i="28"/>
  <c r="J14" i="28"/>
  <c r="I14" i="28"/>
  <c r="H14" i="28"/>
  <c r="K13" i="28"/>
  <c r="J13" i="28"/>
  <c r="I13" i="28"/>
  <c r="H13" i="28"/>
  <c r="K12" i="28"/>
  <c r="J12" i="28"/>
  <c r="I12" i="28"/>
  <c r="H12" i="28"/>
  <c r="K11" i="28"/>
  <c r="J11" i="28"/>
  <c r="I11" i="28"/>
  <c r="H11" i="28"/>
  <c r="K10" i="28"/>
  <c r="J10" i="28"/>
  <c r="I10" i="28"/>
  <c r="H10" i="28"/>
  <c r="K9" i="28"/>
  <c r="J9" i="28"/>
  <c r="I9" i="28"/>
  <c r="H9" i="28"/>
  <c r="K8" i="28"/>
  <c r="J8" i="28"/>
  <c r="I8" i="28"/>
  <c r="H8" i="28"/>
  <c r="K7" i="28"/>
  <c r="J7" i="28"/>
  <c r="I7" i="28"/>
  <c r="H7" i="28"/>
  <c r="K6" i="28"/>
  <c r="J6" i="28"/>
  <c r="I6" i="28"/>
  <c r="H6" i="28"/>
  <c r="K5" i="28"/>
  <c r="J5" i="28"/>
  <c r="I5" i="28"/>
  <c r="H5" i="28"/>
  <c r="K4" i="28"/>
  <c r="J4" i="28"/>
  <c r="I4" i="28"/>
  <c r="H4" i="28"/>
  <c r="K3" i="28"/>
  <c r="J3" i="28"/>
  <c r="I3" i="28"/>
  <c r="H3" i="28"/>
  <c r="G87" i="30"/>
  <c r="F87" i="30"/>
  <c r="G86" i="30"/>
  <c r="F86" i="30"/>
  <c r="O84" i="30"/>
  <c r="N84" i="30"/>
  <c r="L84" i="30"/>
  <c r="M84" i="30" s="1"/>
  <c r="K84" i="30"/>
  <c r="J84" i="30"/>
  <c r="O83" i="30"/>
  <c r="N83" i="30"/>
  <c r="L83" i="30"/>
  <c r="K83" i="30"/>
  <c r="J83" i="30"/>
  <c r="O82" i="30"/>
  <c r="N82" i="30"/>
  <c r="L82" i="30"/>
  <c r="K82" i="30"/>
  <c r="J82" i="30"/>
  <c r="O81" i="30"/>
  <c r="N81" i="30"/>
  <c r="L81" i="30"/>
  <c r="K81" i="30"/>
  <c r="J81" i="30"/>
  <c r="O80" i="30"/>
  <c r="N80" i="30"/>
  <c r="L80" i="30"/>
  <c r="M80" i="30" s="1"/>
  <c r="K80" i="30"/>
  <c r="J80" i="30"/>
  <c r="O79" i="30"/>
  <c r="N79" i="30"/>
  <c r="L79" i="30"/>
  <c r="K79" i="30"/>
  <c r="J79" i="30"/>
  <c r="O78" i="30"/>
  <c r="N78" i="30"/>
  <c r="L78" i="30"/>
  <c r="K78" i="30"/>
  <c r="J78" i="30"/>
  <c r="O77" i="30"/>
  <c r="N77" i="30"/>
  <c r="L77" i="30"/>
  <c r="K77" i="30"/>
  <c r="J77" i="30"/>
  <c r="O76" i="30"/>
  <c r="N76" i="30"/>
  <c r="L76" i="30"/>
  <c r="M76" i="30" s="1"/>
  <c r="K76" i="30"/>
  <c r="J76" i="30"/>
  <c r="O75" i="30"/>
  <c r="N75" i="30"/>
  <c r="L75" i="30"/>
  <c r="K75" i="30"/>
  <c r="J75" i="30"/>
  <c r="O74" i="30"/>
  <c r="N74" i="30"/>
  <c r="L74" i="30"/>
  <c r="K74" i="30"/>
  <c r="J74" i="30"/>
  <c r="O73" i="30"/>
  <c r="N73" i="30"/>
  <c r="L73" i="30"/>
  <c r="K73" i="30"/>
  <c r="J73" i="30"/>
  <c r="O72" i="30"/>
  <c r="N72" i="30"/>
  <c r="L72" i="30"/>
  <c r="M72" i="30" s="1"/>
  <c r="K72" i="30"/>
  <c r="J72" i="30"/>
  <c r="O71" i="30"/>
  <c r="N71" i="30"/>
  <c r="L71" i="30"/>
  <c r="K71" i="30"/>
  <c r="J71" i="30"/>
  <c r="O70" i="30"/>
  <c r="N70" i="30"/>
  <c r="L70" i="30"/>
  <c r="K70" i="30"/>
  <c r="J70" i="30"/>
  <c r="O69" i="30"/>
  <c r="N69" i="30"/>
  <c r="L69" i="30"/>
  <c r="K69" i="30"/>
  <c r="J69" i="30"/>
  <c r="O68" i="30"/>
  <c r="N68" i="30"/>
  <c r="L68" i="30"/>
  <c r="M68" i="30" s="1"/>
  <c r="K68" i="30"/>
  <c r="J68" i="30"/>
  <c r="O67" i="30"/>
  <c r="N67" i="30"/>
  <c r="L67" i="30"/>
  <c r="K67" i="30"/>
  <c r="J67" i="30"/>
  <c r="O66" i="30"/>
  <c r="N66" i="30"/>
  <c r="L66" i="30"/>
  <c r="K66" i="30"/>
  <c r="J66" i="30"/>
  <c r="O65" i="30"/>
  <c r="N65" i="30"/>
  <c r="L65" i="30"/>
  <c r="K65" i="30"/>
  <c r="J65" i="30"/>
  <c r="O64" i="30"/>
  <c r="N64" i="30"/>
  <c r="L64" i="30"/>
  <c r="M64" i="30" s="1"/>
  <c r="K64" i="30"/>
  <c r="J64" i="30"/>
  <c r="O63" i="30"/>
  <c r="N63" i="30"/>
  <c r="L63" i="30"/>
  <c r="K63" i="30"/>
  <c r="J63" i="30"/>
  <c r="O62" i="30"/>
  <c r="N62" i="30"/>
  <c r="L62" i="30"/>
  <c r="K62" i="30"/>
  <c r="J62" i="30"/>
  <c r="O61" i="30"/>
  <c r="N61" i="30"/>
  <c r="L61" i="30"/>
  <c r="K61" i="30"/>
  <c r="J61" i="30"/>
  <c r="O60" i="30"/>
  <c r="N60" i="30"/>
  <c r="L60" i="30"/>
  <c r="M60" i="30" s="1"/>
  <c r="K60" i="30"/>
  <c r="J60" i="30"/>
  <c r="O59" i="30"/>
  <c r="N59" i="30"/>
  <c r="L59" i="30"/>
  <c r="K59" i="30"/>
  <c r="J59" i="30"/>
  <c r="O58" i="30"/>
  <c r="N58" i="30"/>
  <c r="L58" i="30"/>
  <c r="K58" i="30"/>
  <c r="J58" i="30"/>
  <c r="O57" i="30"/>
  <c r="N57" i="30"/>
  <c r="L57" i="30"/>
  <c r="K57" i="30"/>
  <c r="J57" i="30"/>
  <c r="O56" i="30"/>
  <c r="N56" i="30"/>
  <c r="L56" i="30"/>
  <c r="M56" i="30" s="1"/>
  <c r="K56" i="30"/>
  <c r="J56" i="30"/>
  <c r="O55" i="30"/>
  <c r="N55" i="30"/>
  <c r="L55" i="30"/>
  <c r="K55" i="30"/>
  <c r="J55" i="30"/>
  <c r="O54" i="30"/>
  <c r="N54" i="30"/>
  <c r="L54" i="30"/>
  <c r="K54" i="30"/>
  <c r="J54" i="30"/>
  <c r="O53" i="30"/>
  <c r="N53" i="30"/>
  <c r="L53" i="30"/>
  <c r="K53" i="30"/>
  <c r="J53" i="30"/>
  <c r="O52" i="30"/>
  <c r="N52" i="30"/>
  <c r="L52" i="30"/>
  <c r="M52" i="30" s="1"/>
  <c r="K52" i="30"/>
  <c r="J52" i="30"/>
  <c r="O51" i="30"/>
  <c r="N51" i="30"/>
  <c r="L51" i="30"/>
  <c r="K51" i="30"/>
  <c r="J51" i="30"/>
  <c r="O50" i="30"/>
  <c r="N50" i="30"/>
  <c r="L50" i="30"/>
  <c r="K50" i="30"/>
  <c r="J50" i="30"/>
  <c r="O49" i="30"/>
  <c r="N49" i="30"/>
  <c r="L49" i="30"/>
  <c r="K49" i="30"/>
  <c r="J49" i="30"/>
  <c r="O48" i="30"/>
  <c r="N48" i="30"/>
  <c r="L48" i="30"/>
  <c r="M48" i="30" s="1"/>
  <c r="K48" i="30"/>
  <c r="J48" i="30"/>
  <c r="O47" i="30"/>
  <c r="N47" i="30"/>
  <c r="L47" i="30"/>
  <c r="K47" i="30"/>
  <c r="J47" i="30"/>
  <c r="O46" i="30"/>
  <c r="N46" i="30"/>
  <c r="L46" i="30"/>
  <c r="K46" i="30"/>
  <c r="J46" i="30"/>
  <c r="O45" i="30"/>
  <c r="N45" i="30"/>
  <c r="L45" i="30"/>
  <c r="K45" i="30"/>
  <c r="J45" i="30"/>
  <c r="O44" i="30"/>
  <c r="N44" i="30"/>
  <c r="L44" i="30"/>
  <c r="M44" i="30" s="1"/>
  <c r="K44" i="30"/>
  <c r="J44" i="30"/>
  <c r="O43" i="30"/>
  <c r="N43" i="30"/>
  <c r="L43" i="30"/>
  <c r="K43" i="30"/>
  <c r="J43" i="30"/>
  <c r="O42" i="30"/>
  <c r="N42" i="30"/>
  <c r="L42" i="30"/>
  <c r="K42" i="30"/>
  <c r="J42" i="30"/>
  <c r="O41" i="30"/>
  <c r="N41" i="30"/>
  <c r="L41" i="30"/>
  <c r="K41" i="30"/>
  <c r="J41" i="30"/>
  <c r="O40" i="30"/>
  <c r="N40" i="30"/>
  <c r="L40" i="30"/>
  <c r="M40" i="30" s="1"/>
  <c r="K40" i="30"/>
  <c r="J40" i="30"/>
  <c r="O39" i="30"/>
  <c r="N39" i="30"/>
  <c r="L39" i="30"/>
  <c r="K39" i="30"/>
  <c r="J39" i="30"/>
  <c r="O38" i="30"/>
  <c r="N38" i="30"/>
  <c r="L38" i="30"/>
  <c r="K38" i="30"/>
  <c r="J38" i="30"/>
  <c r="O37" i="30"/>
  <c r="N37" i="30"/>
  <c r="L37" i="30"/>
  <c r="K37" i="30"/>
  <c r="J37" i="30"/>
  <c r="O36" i="30"/>
  <c r="N36" i="30"/>
  <c r="L36" i="30"/>
  <c r="M36" i="30" s="1"/>
  <c r="K36" i="30"/>
  <c r="J36" i="30"/>
  <c r="O35" i="30"/>
  <c r="N35" i="30"/>
  <c r="L35" i="30"/>
  <c r="K35" i="30"/>
  <c r="J35" i="30"/>
  <c r="O34" i="30"/>
  <c r="N34" i="30"/>
  <c r="L34" i="30"/>
  <c r="K34" i="30"/>
  <c r="J34" i="30"/>
  <c r="O33" i="30"/>
  <c r="N33" i="30"/>
  <c r="L33" i="30"/>
  <c r="K33" i="30"/>
  <c r="J33" i="30"/>
  <c r="O32" i="30"/>
  <c r="N32" i="30"/>
  <c r="L32" i="30"/>
  <c r="M32" i="30" s="1"/>
  <c r="K32" i="30"/>
  <c r="J32" i="30"/>
  <c r="O31" i="30"/>
  <c r="N31" i="30"/>
  <c r="L31" i="30"/>
  <c r="K31" i="30"/>
  <c r="J31" i="30"/>
  <c r="O30" i="30"/>
  <c r="N30" i="30"/>
  <c r="L30" i="30"/>
  <c r="K30" i="30"/>
  <c r="J30" i="30"/>
  <c r="O29" i="30"/>
  <c r="N29" i="30"/>
  <c r="L29" i="30"/>
  <c r="K29" i="30"/>
  <c r="J29" i="30"/>
  <c r="O28" i="30"/>
  <c r="N28" i="30"/>
  <c r="L28" i="30"/>
  <c r="M28" i="30" s="1"/>
  <c r="K28" i="30"/>
  <c r="J28" i="30"/>
  <c r="O27" i="30"/>
  <c r="N27" i="30"/>
  <c r="L27" i="30"/>
  <c r="K27" i="30"/>
  <c r="J27" i="30"/>
  <c r="O26" i="30"/>
  <c r="N26" i="30"/>
  <c r="L26" i="30"/>
  <c r="K26" i="30"/>
  <c r="J26" i="30"/>
  <c r="O25" i="30"/>
  <c r="N25" i="30"/>
  <c r="L25" i="30"/>
  <c r="K25" i="30"/>
  <c r="J25" i="30"/>
  <c r="O24" i="30"/>
  <c r="N24" i="30"/>
  <c r="L24" i="30"/>
  <c r="M24" i="30" s="1"/>
  <c r="K24" i="30"/>
  <c r="J24" i="30"/>
  <c r="O23" i="30"/>
  <c r="N23" i="30"/>
  <c r="L23" i="30"/>
  <c r="K23" i="30"/>
  <c r="J23" i="30"/>
  <c r="O22" i="30"/>
  <c r="N22" i="30"/>
  <c r="L22" i="30"/>
  <c r="K22" i="30"/>
  <c r="J22" i="30"/>
  <c r="O21" i="30"/>
  <c r="N21" i="30"/>
  <c r="L21" i="30"/>
  <c r="K21" i="30"/>
  <c r="J21" i="30"/>
  <c r="O20" i="30"/>
  <c r="N20" i="30"/>
  <c r="L20" i="30"/>
  <c r="M20" i="30" s="1"/>
  <c r="K20" i="30"/>
  <c r="J20" i="30"/>
  <c r="O19" i="30"/>
  <c r="N19" i="30"/>
  <c r="L19" i="30"/>
  <c r="K19" i="30"/>
  <c r="J19" i="30"/>
  <c r="O18" i="30"/>
  <c r="N18" i="30"/>
  <c r="L18" i="30"/>
  <c r="K18" i="30"/>
  <c r="J18" i="30"/>
  <c r="O17" i="30"/>
  <c r="N17" i="30"/>
  <c r="L17" i="30"/>
  <c r="K17" i="30"/>
  <c r="J17" i="30"/>
  <c r="O16" i="30"/>
  <c r="N16" i="30"/>
  <c r="L16" i="30"/>
  <c r="M16" i="30" s="1"/>
  <c r="K16" i="30"/>
  <c r="J16" i="30"/>
  <c r="O15" i="30"/>
  <c r="N15" i="30"/>
  <c r="L15" i="30"/>
  <c r="K15" i="30"/>
  <c r="J15" i="30"/>
  <c r="O14" i="30"/>
  <c r="N14" i="30"/>
  <c r="L14" i="30"/>
  <c r="K14" i="30"/>
  <c r="J14" i="30"/>
  <c r="O13" i="30"/>
  <c r="N13" i="30"/>
  <c r="L13" i="30"/>
  <c r="K13" i="30"/>
  <c r="J13" i="30"/>
  <c r="O12" i="30"/>
  <c r="N12" i="30"/>
  <c r="L12" i="30"/>
  <c r="M12" i="30" s="1"/>
  <c r="K12" i="30"/>
  <c r="J12" i="30"/>
  <c r="O11" i="30"/>
  <c r="N11" i="30"/>
  <c r="L11" i="30"/>
  <c r="K11" i="30"/>
  <c r="J11" i="30"/>
  <c r="O10" i="30"/>
  <c r="N10" i="30"/>
  <c r="L10" i="30"/>
  <c r="K10" i="30"/>
  <c r="J10" i="30"/>
  <c r="O9" i="30"/>
  <c r="N9" i="30"/>
  <c r="L9" i="30"/>
  <c r="K9" i="30"/>
  <c r="J9" i="30"/>
  <c r="O8" i="30"/>
  <c r="N8" i="30"/>
  <c r="L8" i="30"/>
  <c r="M8" i="30" s="1"/>
  <c r="K8" i="30"/>
  <c r="J8" i="30"/>
  <c r="O7" i="30"/>
  <c r="N7" i="30"/>
  <c r="L7" i="30"/>
  <c r="K7" i="30"/>
  <c r="J7" i="30"/>
  <c r="O6" i="30"/>
  <c r="N6" i="30"/>
  <c r="L6" i="30"/>
  <c r="K6" i="30"/>
  <c r="J6" i="30"/>
  <c r="O5" i="30"/>
  <c r="N5" i="30"/>
  <c r="L5" i="30"/>
  <c r="K5" i="30"/>
  <c r="J5" i="30"/>
  <c r="O4" i="30"/>
  <c r="N4" i="30"/>
  <c r="L4" i="30"/>
  <c r="M4" i="30" s="1"/>
  <c r="K4" i="30"/>
  <c r="J4" i="30"/>
  <c r="O3" i="30"/>
  <c r="N3" i="30"/>
  <c r="L3" i="30"/>
  <c r="K3" i="30"/>
  <c r="J3" i="30"/>
  <c r="N27" i="23"/>
  <c r="M27" i="23"/>
  <c r="K27" i="23"/>
  <c r="I27" i="23"/>
  <c r="N26" i="23"/>
  <c r="M26" i="23"/>
  <c r="N23" i="23"/>
  <c r="M23" i="23"/>
  <c r="K23" i="23"/>
  <c r="J23" i="23"/>
  <c r="N22" i="23"/>
  <c r="M22" i="23"/>
  <c r="K22" i="23"/>
  <c r="J22" i="23"/>
  <c r="N21" i="23"/>
  <c r="M21" i="23"/>
  <c r="K21" i="23"/>
  <c r="J21" i="23"/>
  <c r="N20" i="23"/>
  <c r="M20" i="23"/>
  <c r="K20" i="23"/>
  <c r="J20" i="23"/>
  <c r="N19" i="23"/>
  <c r="M19" i="23"/>
  <c r="K19" i="23"/>
  <c r="J19" i="23"/>
  <c r="N18" i="23"/>
  <c r="M18" i="23"/>
  <c r="K18" i="23"/>
  <c r="J18" i="23"/>
  <c r="N17" i="23"/>
  <c r="M17" i="23"/>
  <c r="K17" i="23"/>
  <c r="J17" i="23"/>
  <c r="N16" i="23"/>
  <c r="M16" i="23"/>
  <c r="K16" i="23"/>
  <c r="J16" i="23"/>
  <c r="N15" i="23"/>
  <c r="M15" i="23"/>
  <c r="K15" i="23"/>
  <c r="J15" i="23"/>
  <c r="N14" i="23"/>
  <c r="M14" i="23"/>
  <c r="K14" i="23"/>
  <c r="J14" i="23"/>
  <c r="N13" i="23"/>
  <c r="M13" i="23"/>
  <c r="K13" i="23"/>
  <c r="J13" i="23"/>
  <c r="N12" i="23"/>
  <c r="M12" i="23"/>
  <c r="K12" i="23"/>
  <c r="J12" i="23"/>
  <c r="N11" i="23"/>
  <c r="M11" i="23"/>
  <c r="K11" i="23"/>
  <c r="J11" i="23"/>
  <c r="N10" i="23"/>
  <c r="M10" i="23"/>
  <c r="K10" i="23"/>
  <c r="J10" i="23"/>
  <c r="N9" i="23"/>
  <c r="M9" i="23"/>
  <c r="K9" i="23"/>
  <c r="J9" i="23"/>
  <c r="N8" i="23"/>
  <c r="M8" i="23"/>
  <c r="K8" i="23"/>
  <c r="J8" i="23"/>
  <c r="N7" i="23"/>
  <c r="M7" i="23"/>
  <c r="K7" i="23"/>
  <c r="J7" i="23"/>
  <c r="N6" i="23"/>
  <c r="M6" i="23"/>
  <c r="K6" i="23"/>
  <c r="J6" i="23"/>
  <c r="N5" i="23"/>
  <c r="M5" i="23"/>
  <c r="K5" i="23"/>
  <c r="J5" i="23"/>
  <c r="N4" i="23"/>
  <c r="M4" i="23"/>
  <c r="K4" i="23"/>
  <c r="J4" i="23"/>
  <c r="N3" i="23"/>
  <c r="M3" i="23"/>
  <c r="K3" i="23"/>
  <c r="J3" i="23"/>
  <c r="I3" i="23"/>
  <c r="N92" i="5"/>
  <c r="M92" i="5"/>
  <c r="K92" i="5"/>
  <c r="L92" i="5" s="1"/>
  <c r="J92" i="5"/>
  <c r="I92" i="5"/>
  <c r="N91" i="5"/>
  <c r="M91" i="5"/>
  <c r="K91" i="5"/>
  <c r="J91" i="5"/>
  <c r="I91" i="5"/>
  <c r="N90" i="5"/>
  <c r="M90" i="5"/>
  <c r="K90" i="5"/>
  <c r="J90" i="5"/>
  <c r="I90" i="5"/>
  <c r="N89" i="5"/>
  <c r="M89" i="5"/>
  <c r="K89" i="5"/>
  <c r="J89" i="5"/>
  <c r="I89" i="5"/>
  <c r="N88" i="5"/>
  <c r="M88" i="5"/>
  <c r="K88" i="5"/>
  <c r="L88" i="5" s="1"/>
  <c r="J88" i="5"/>
  <c r="I88" i="5"/>
  <c r="N87" i="5"/>
  <c r="M87" i="5"/>
  <c r="K87" i="5"/>
  <c r="J87" i="5"/>
  <c r="I87" i="5"/>
  <c r="N86" i="5"/>
  <c r="M86" i="5"/>
  <c r="K86" i="5"/>
  <c r="J86" i="5"/>
  <c r="I86" i="5"/>
  <c r="N85" i="5"/>
  <c r="M85" i="5"/>
  <c r="K85" i="5"/>
  <c r="J85" i="5"/>
  <c r="I85" i="5"/>
  <c r="N84" i="5"/>
  <c r="M84" i="5"/>
  <c r="K84" i="5"/>
  <c r="L84" i="5" s="1"/>
  <c r="J84" i="5"/>
  <c r="I84" i="5"/>
  <c r="N83" i="5"/>
  <c r="M83" i="5"/>
  <c r="K83" i="5"/>
  <c r="J83" i="5"/>
  <c r="I83" i="5"/>
  <c r="N82" i="5"/>
  <c r="M82" i="5"/>
  <c r="K82" i="5"/>
  <c r="J82" i="5"/>
  <c r="I82" i="5"/>
  <c r="N81" i="5"/>
  <c r="M81" i="5"/>
  <c r="K81" i="5"/>
  <c r="J81" i="5"/>
  <c r="I81" i="5"/>
  <c r="N80" i="5"/>
  <c r="M80" i="5"/>
  <c r="K80" i="5"/>
  <c r="L80" i="5" s="1"/>
  <c r="J80" i="5"/>
  <c r="I80" i="5"/>
  <c r="N79" i="5"/>
  <c r="M79" i="5"/>
  <c r="K79" i="5"/>
  <c r="J79" i="5"/>
  <c r="I79" i="5"/>
  <c r="N78" i="5"/>
  <c r="M78" i="5"/>
  <c r="K78" i="5"/>
  <c r="J78" i="5"/>
  <c r="I78" i="5"/>
  <c r="N77" i="5"/>
  <c r="M77" i="5"/>
  <c r="K77" i="5"/>
  <c r="J77" i="5"/>
  <c r="I77" i="5"/>
  <c r="N76" i="5"/>
  <c r="M76" i="5"/>
  <c r="K76" i="5"/>
  <c r="L76" i="5" s="1"/>
  <c r="J76" i="5"/>
  <c r="I76" i="5"/>
  <c r="N75" i="5"/>
  <c r="M75" i="5"/>
  <c r="K75" i="5"/>
  <c r="J75" i="5"/>
  <c r="I75" i="5"/>
  <c r="N74" i="5"/>
  <c r="M74" i="5"/>
  <c r="K74" i="5"/>
  <c r="J74" i="5"/>
  <c r="I74" i="5"/>
  <c r="N73" i="5"/>
  <c r="M73" i="5"/>
  <c r="K73" i="5"/>
  <c r="J73" i="5"/>
  <c r="I73" i="5"/>
  <c r="N72" i="5"/>
  <c r="M72" i="5"/>
  <c r="K72" i="5"/>
  <c r="L72" i="5" s="1"/>
  <c r="J72" i="5"/>
  <c r="I72" i="5"/>
  <c r="N71" i="5"/>
  <c r="M71" i="5"/>
  <c r="K71" i="5"/>
  <c r="J71" i="5"/>
  <c r="I71" i="5"/>
  <c r="N70" i="5"/>
  <c r="M70" i="5"/>
  <c r="K70" i="5"/>
  <c r="J70" i="5"/>
  <c r="I70" i="5"/>
  <c r="N69" i="5"/>
  <c r="M69" i="5"/>
  <c r="K69" i="5"/>
  <c r="J69" i="5"/>
  <c r="I69" i="5"/>
  <c r="N68" i="5"/>
  <c r="M68" i="5"/>
  <c r="K68" i="5"/>
  <c r="L68" i="5" s="1"/>
  <c r="J68" i="5"/>
  <c r="I68" i="5"/>
  <c r="N67" i="5"/>
  <c r="M67" i="5"/>
  <c r="K67" i="5"/>
  <c r="J67" i="5"/>
  <c r="I67" i="5"/>
  <c r="N66" i="5"/>
  <c r="M66" i="5"/>
  <c r="K66" i="5"/>
  <c r="J66" i="5"/>
  <c r="I66" i="5"/>
  <c r="N65" i="5"/>
  <c r="M65" i="5"/>
  <c r="K65" i="5"/>
  <c r="J65" i="5"/>
  <c r="I65" i="5"/>
  <c r="N64" i="5"/>
  <c r="M64" i="5"/>
  <c r="K64" i="5"/>
  <c r="L64" i="5" s="1"/>
  <c r="J64" i="5"/>
  <c r="I64" i="5"/>
  <c r="N63" i="5"/>
  <c r="M63" i="5"/>
  <c r="K63" i="5"/>
  <c r="J63" i="5"/>
  <c r="I63" i="5"/>
  <c r="N62" i="5"/>
  <c r="M62" i="5"/>
  <c r="K62" i="5"/>
  <c r="J62" i="5"/>
  <c r="I62" i="5"/>
  <c r="N61" i="5"/>
  <c r="M61" i="5"/>
  <c r="K61" i="5"/>
  <c r="J61" i="5"/>
  <c r="I61" i="5"/>
  <c r="N60" i="5"/>
  <c r="M60" i="5"/>
  <c r="K60" i="5"/>
  <c r="L60" i="5" s="1"/>
  <c r="J60" i="5"/>
  <c r="I60" i="5"/>
  <c r="N59" i="5"/>
  <c r="M59" i="5"/>
  <c r="K59" i="5"/>
  <c r="J59" i="5"/>
  <c r="I59" i="5"/>
  <c r="N58" i="5"/>
  <c r="M58" i="5"/>
  <c r="K58" i="5"/>
  <c r="J58" i="5"/>
  <c r="I58" i="5"/>
  <c r="N57" i="5"/>
  <c r="M57" i="5"/>
  <c r="K57" i="5"/>
  <c r="J57" i="5"/>
  <c r="I57" i="5"/>
  <c r="N56" i="5"/>
  <c r="M56" i="5"/>
  <c r="K56" i="5"/>
  <c r="L56" i="5" s="1"/>
  <c r="J56" i="5"/>
  <c r="I56" i="5"/>
  <c r="N55" i="5"/>
  <c r="M55" i="5"/>
  <c r="K55" i="5"/>
  <c r="J55" i="5"/>
  <c r="I55" i="5"/>
  <c r="N54" i="5"/>
  <c r="M54" i="5"/>
  <c r="K54" i="5"/>
  <c r="J54" i="5"/>
  <c r="I54" i="5"/>
  <c r="N53" i="5"/>
  <c r="M53" i="5"/>
  <c r="K53" i="5"/>
  <c r="J53" i="5"/>
  <c r="I53" i="5"/>
  <c r="N52" i="5"/>
  <c r="M52" i="5"/>
  <c r="K52" i="5"/>
  <c r="L52" i="5" s="1"/>
  <c r="J52" i="5"/>
  <c r="I52" i="5"/>
  <c r="N51" i="5"/>
  <c r="M51" i="5"/>
  <c r="K51" i="5"/>
  <c r="J51" i="5"/>
  <c r="I51" i="5"/>
  <c r="N50" i="5"/>
  <c r="M50" i="5"/>
  <c r="K50" i="5"/>
  <c r="J50" i="5"/>
  <c r="I50" i="5"/>
  <c r="N49" i="5"/>
  <c r="M49" i="5"/>
  <c r="K49" i="5"/>
  <c r="J49" i="5"/>
  <c r="I49" i="5"/>
  <c r="N48" i="5"/>
  <c r="M48" i="5"/>
  <c r="K48" i="5"/>
  <c r="L48" i="5" s="1"/>
  <c r="J48" i="5"/>
  <c r="I48" i="5"/>
  <c r="N47" i="5"/>
  <c r="M47" i="5"/>
  <c r="K47" i="5"/>
  <c r="J47" i="5"/>
  <c r="I47" i="5"/>
  <c r="N46" i="5"/>
  <c r="M46" i="5"/>
  <c r="K46" i="5"/>
  <c r="J46" i="5"/>
  <c r="I46" i="5"/>
  <c r="N45" i="5"/>
  <c r="M45" i="5"/>
  <c r="K45" i="5"/>
  <c r="J45" i="5"/>
  <c r="I45" i="5"/>
  <c r="N44" i="5"/>
  <c r="M44" i="5"/>
  <c r="K44" i="5"/>
  <c r="L44" i="5" s="1"/>
  <c r="J44" i="5"/>
  <c r="I44" i="5"/>
  <c r="N43" i="5"/>
  <c r="M43" i="5"/>
  <c r="K43" i="5"/>
  <c r="J43" i="5"/>
  <c r="I43" i="5"/>
  <c r="N42" i="5"/>
  <c r="M42" i="5"/>
  <c r="K42" i="5"/>
  <c r="J42" i="5"/>
  <c r="I42" i="5"/>
  <c r="N41" i="5"/>
  <c r="M41" i="5"/>
  <c r="K41" i="5"/>
  <c r="J41" i="5"/>
  <c r="I41" i="5"/>
  <c r="N40" i="5"/>
  <c r="M40" i="5"/>
  <c r="K40" i="5"/>
  <c r="L40" i="5" s="1"/>
  <c r="J40" i="5"/>
  <c r="I40" i="5"/>
  <c r="N39" i="5"/>
  <c r="M39" i="5"/>
  <c r="K39" i="5"/>
  <c r="J39" i="5"/>
  <c r="I39" i="5"/>
  <c r="N38" i="5"/>
  <c r="M38" i="5"/>
  <c r="K38" i="5"/>
  <c r="J38" i="5"/>
  <c r="I38" i="5"/>
  <c r="N37" i="5"/>
  <c r="M37" i="5"/>
  <c r="K37" i="5"/>
  <c r="J37" i="5"/>
  <c r="I37" i="5"/>
  <c r="N36" i="5"/>
  <c r="M36" i="5"/>
  <c r="K36" i="5"/>
  <c r="L36" i="5" s="1"/>
  <c r="J36" i="5"/>
  <c r="I36" i="5"/>
  <c r="N35" i="5"/>
  <c r="M35" i="5"/>
  <c r="K35" i="5"/>
  <c r="J35" i="5"/>
  <c r="I35" i="5"/>
  <c r="N34" i="5"/>
  <c r="M34" i="5"/>
  <c r="K34" i="5"/>
  <c r="J34" i="5"/>
  <c r="I34" i="5"/>
  <c r="N33" i="5"/>
  <c r="M33" i="5"/>
  <c r="K33" i="5"/>
  <c r="J33" i="5"/>
  <c r="I33" i="5"/>
  <c r="N32" i="5"/>
  <c r="M32" i="5"/>
  <c r="K32" i="5"/>
  <c r="L32" i="5" s="1"/>
  <c r="J32" i="5"/>
  <c r="I32" i="5"/>
  <c r="N31" i="5"/>
  <c r="M31" i="5"/>
  <c r="K31" i="5"/>
  <c r="J31" i="5"/>
  <c r="I31" i="5"/>
  <c r="N30" i="5"/>
  <c r="M30" i="5"/>
  <c r="K30" i="5"/>
  <c r="J30" i="5"/>
  <c r="I30" i="5"/>
  <c r="N29" i="5"/>
  <c r="M29" i="5"/>
  <c r="K29" i="5"/>
  <c r="J29" i="5"/>
  <c r="I29" i="5"/>
  <c r="N28" i="5"/>
  <c r="M28" i="5"/>
  <c r="K28" i="5"/>
  <c r="L28" i="5" s="1"/>
  <c r="J28" i="5"/>
  <c r="I28" i="5"/>
  <c r="N27" i="5"/>
  <c r="M27" i="5"/>
  <c r="K27" i="5"/>
  <c r="J27" i="5"/>
  <c r="I27" i="5"/>
  <c r="N26" i="5"/>
  <c r="M26" i="5"/>
  <c r="K26" i="5"/>
  <c r="J26" i="5"/>
  <c r="I26" i="5"/>
  <c r="N25" i="5"/>
  <c r="M25" i="5"/>
  <c r="K25" i="5"/>
  <c r="J25" i="5"/>
  <c r="I25" i="5"/>
  <c r="N24" i="5"/>
  <c r="M24" i="5"/>
  <c r="K24" i="5"/>
  <c r="L24" i="5" s="1"/>
  <c r="J24" i="5"/>
  <c r="I24" i="5"/>
  <c r="N23" i="5"/>
  <c r="M23" i="5"/>
  <c r="K23" i="5"/>
  <c r="J23" i="5"/>
  <c r="I23" i="5"/>
  <c r="N22" i="5"/>
  <c r="M22" i="5"/>
  <c r="K22" i="5"/>
  <c r="J22" i="5"/>
  <c r="I22" i="5"/>
  <c r="N21" i="5"/>
  <c r="M21" i="5"/>
  <c r="K21" i="5"/>
  <c r="J21" i="5"/>
  <c r="I21" i="5"/>
  <c r="N20" i="5"/>
  <c r="M20" i="5"/>
  <c r="K20" i="5"/>
  <c r="L20" i="5" s="1"/>
  <c r="J20" i="5"/>
  <c r="I20" i="5"/>
  <c r="N19" i="5"/>
  <c r="M19" i="5"/>
  <c r="K19" i="5"/>
  <c r="J19" i="5"/>
  <c r="I19" i="5"/>
  <c r="N18" i="5"/>
  <c r="M18" i="5"/>
  <c r="K18" i="5"/>
  <c r="J18" i="5"/>
  <c r="I18" i="5"/>
  <c r="N17" i="5"/>
  <c r="M17" i="5"/>
  <c r="K17" i="5"/>
  <c r="J17" i="5"/>
  <c r="I17" i="5"/>
  <c r="N16" i="5"/>
  <c r="M16" i="5"/>
  <c r="K16" i="5"/>
  <c r="L16" i="5" s="1"/>
  <c r="J16" i="5"/>
  <c r="I16" i="5"/>
  <c r="N15" i="5"/>
  <c r="M15" i="5"/>
  <c r="K15" i="5"/>
  <c r="J15" i="5"/>
  <c r="I15" i="5"/>
  <c r="N14" i="5"/>
  <c r="M14" i="5"/>
  <c r="K14" i="5"/>
  <c r="J14" i="5"/>
  <c r="I14" i="5"/>
  <c r="N13" i="5"/>
  <c r="M13" i="5"/>
  <c r="K13" i="5"/>
  <c r="J13" i="5"/>
  <c r="I13" i="5"/>
  <c r="N12" i="5"/>
  <c r="M12" i="5"/>
  <c r="K12" i="5"/>
  <c r="L12" i="5" s="1"/>
  <c r="J12" i="5"/>
  <c r="I12" i="5"/>
  <c r="N11" i="5"/>
  <c r="M11" i="5"/>
  <c r="K11" i="5"/>
  <c r="J11" i="5"/>
  <c r="I11" i="5"/>
  <c r="N10" i="5"/>
  <c r="M10" i="5"/>
  <c r="K10" i="5"/>
  <c r="J10" i="5"/>
  <c r="I10" i="5"/>
  <c r="N9" i="5"/>
  <c r="M9" i="5"/>
  <c r="K9" i="5"/>
  <c r="J9" i="5"/>
  <c r="I9" i="5"/>
  <c r="N8" i="5"/>
  <c r="M8" i="5"/>
  <c r="K8" i="5"/>
  <c r="L8" i="5" s="1"/>
  <c r="J8" i="5"/>
  <c r="I8" i="5"/>
  <c r="N7" i="5"/>
  <c r="M7" i="5"/>
  <c r="K7" i="5"/>
  <c r="J7" i="5"/>
  <c r="I7" i="5"/>
  <c r="N6" i="5"/>
  <c r="M6" i="5"/>
  <c r="K6" i="5"/>
  <c r="J6" i="5"/>
  <c r="I6" i="5"/>
  <c r="N5" i="5"/>
  <c r="M5" i="5"/>
  <c r="K5" i="5"/>
  <c r="J5" i="5"/>
  <c r="I5" i="5"/>
  <c r="N4" i="5"/>
  <c r="M4" i="5"/>
  <c r="K4" i="5"/>
  <c r="L4" i="5" s="1"/>
  <c r="J4" i="5"/>
  <c r="I4" i="5"/>
  <c r="N3" i="5"/>
  <c r="M3" i="5"/>
  <c r="K3" i="5"/>
  <c r="J3" i="5"/>
  <c r="I3" i="5"/>
  <c r="N84" i="18"/>
  <c r="M84" i="18"/>
  <c r="K84" i="18"/>
  <c r="L84" i="18" s="1"/>
  <c r="J84" i="18"/>
  <c r="I84" i="18"/>
  <c r="N83" i="18"/>
  <c r="M83" i="18"/>
  <c r="K83" i="18"/>
  <c r="J83" i="18"/>
  <c r="I83" i="18"/>
  <c r="N82" i="18"/>
  <c r="M82" i="18"/>
  <c r="K82" i="18"/>
  <c r="J82" i="18"/>
  <c r="I82" i="18"/>
  <c r="N81" i="18"/>
  <c r="M81" i="18"/>
  <c r="K81" i="18"/>
  <c r="J81" i="18"/>
  <c r="I81" i="18"/>
  <c r="N80" i="18"/>
  <c r="M80" i="18"/>
  <c r="K80" i="18"/>
  <c r="L80" i="18" s="1"/>
  <c r="J80" i="18"/>
  <c r="I80" i="18"/>
  <c r="N79" i="18"/>
  <c r="M79" i="18"/>
  <c r="K79" i="18"/>
  <c r="J79" i="18"/>
  <c r="I79" i="18"/>
  <c r="N78" i="18"/>
  <c r="M78" i="18"/>
  <c r="K78" i="18"/>
  <c r="J78" i="18"/>
  <c r="I78" i="18"/>
  <c r="N77" i="18"/>
  <c r="M77" i="18"/>
  <c r="K77" i="18"/>
  <c r="J77" i="18"/>
  <c r="I77" i="18"/>
  <c r="N76" i="18"/>
  <c r="M76" i="18"/>
  <c r="K76" i="18"/>
  <c r="L76" i="18" s="1"/>
  <c r="J76" i="18"/>
  <c r="I76" i="18"/>
  <c r="N75" i="18"/>
  <c r="M75" i="18"/>
  <c r="K75" i="18"/>
  <c r="J75" i="18"/>
  <c r="I75" i="18"/>
  <c r="N74" i="18"/>
  <c r="M74" i="18"/>
  <c r="K74" i="18"/>
  <c r="J74" i="18"/>
  <c r="I74" i="18"/>
  <c r="N73" i="18"/>
  <c r="M73" i="18"/>
  <c r="K73" i="18"/>
  <c r="J73" i="18"/>
  <c r="I73" i="18"/>
  <c r="N72" i="18"/>
  <c r="M72" i="18"/>
  <c r="K72" i="18"/>
  <c r="L72" i="18" s="1"/>
  <c r="J72" i="18"/>
  <c r="I72" i="18"/>
  <c r="N71" i="18"/>
  <c r="M71" i="18"/>
  <c r="K71" i="18"/>
  <c r="J71" i="18"/>
  <c r="I71" i="18"/>
  <c r="N70" i="18"/>
  <c r="M70" i="18"/>
  <c r="K70" i="18"/>
  <c r="J70" i="18"/>
  <c r="I70" i="18"/>
  <c r="N69" i="18"/>
  <c r="M69" i="18"/>
  <c r="K69" i="18"/>
  <c r="J69" i="18"/>
  <c r="I69" i="18"/>
  <c r="N68" i="18"/>
  <c r="M68" i="18"/>
  <c r="K68" i="18"/>
  <c r="L68" i="18" s="1"/>
  <c r="J68" i="18"/>
  <c r="I68" i="18"/>
  <c r="N67" i="18"/>
  <c r="M67" i="18"/>
  <c r="K67" i="18"/>
  <c r="J67" i="18"/>
  <c r="I67" i="18"/>
  <c r="N66" i="18"/>
  <c r="M66" i="18"/>
  <c r="K66" i="18"/>
  <c r="J66" i="18"/>
  <c r="I66" i="18"/>
  <c r="N65" i="18"/>
  <c r="M65" i="18"/>
  <c r="K65" i="18"/>
  <c r="J65" i="18"/>
  <c r="I65" i="18"/>
  <c r="N64" i="18"/>
  <c r="M64" i="18"/>
  <c r="K64" i="18"/>
  <c r="L64" i="18" s="1"/>
  <c r="J64" i="18"/>
  <c r="I64" i="18"/>
  <c r="N63" i="18"/>
  <c r="M63" i="18"/>
  <c r="K63" i="18"/>
  <c r="J63" i="18"/>
  <c r="I63" i="18"/>
  <c r="N62" i="18"/>
  <c r="M62" i="18"/>
  <c r="K62" i="18"/>
  <c r="J62" i="18"/>
  <c r="I62" i="18"/>
  <c r="N61" i="18"/>
  <c r="M61" i="18"/>
  <c r="K61" i="18"/>
  <c r="J61" i="18"/>
  <c r="I61" i="18"/>
  <c r="N60" i="18"/>
  <c r="M60" i="18"/>
  <c r="K60" i="18"/>
  <c r="L60" i="18" s="1"/>
  <c r="J60" i="18"/>
  <c r="I60" i="18"/>
  <c r="N59" i="18"/>
  <c r="M59" i="18"/>
  <c r="K59" i="18"/>
  <c r="J59" i="18"/>
  <c r="I59" i="18"/>
  <c r="N58" i="18"/>
  <c r="M58" i="18"/>
  <c r="K58" i="18"/>
  <c r="J58" i="18"/>
  <c r="I58" i="18"/>
  <c r="N57" i="18"/>
  <c r="M57" i="18"/>
  <c r="K57" i="18"/>
  <c r="J57" i="18"/>
  <c r="I57" i="18"/>
  <c r="N56" i="18"/>
  <c r="M56" i="18"/>
  <c r="K56" i="18"/>
  <c r="L56" i="18" s="1"/>
  <c r="J56" i="18"/>
  <c r="I56" i="18"/>
  <c r="N55" i="18"/>
  <c r="M55" i="18"/>
  <c r="K55" i="18"/>
  <c r="J55" i="18"/>
  <c r="I55" i="18"/>
  <c r="N54" i="18"/>
  <c r="M54" i="18"/>
  <c r="K54" i="18"/>
  <c r="J54" i="18"/>
  <c r="I54" i="18"/>
  <c r="N53" i="18"/>
  <c r="M53" i="18"/>
  <c r="K53" i="18"/>
  <c r="J53" i="18"/>
  <c r="I53" i="18"/>
  <c r="N52" i="18"/>
  <c r="M52" i="18"/>
  <c r="K52" i="18"/>
  <c r="L52" i="18" s="1"/>
  <c r="J52" i="18"/>
  <c r="I52" i="18"/>
  <c r="N51" i="18"/>
  <c r="M51" i="18"/>
  <c r="K51" i="18"/>
  <c r="J51" i="18"/>
  <c r="I51" i="18"/>
  <c r="N50" i="18"/>
  <c r="M50" i="18"/>
  <c r="K50" i="18"/>
  <c r="J50" i="18"/>
  <c r="I50" i="18"/>
  <c r="N49" i="18"/>
  <c r="M49" i="18"/>
  <c r="K49" i="18"/>
  <c r="J49" i="18"/>
  <c r="I49" i="18"/>
  <c r="N48" i="18"/>
  <c r="M48" i="18"/>
  <c r="K48" i="18"/>
  <c r="L48" i="18" s="1"/>
  <c r="J48" i="18"/>
  <c r="I48" i="18"/>
  <c r="N47" i="18"/>
  <c r="M47" i="18"/>
  <c r="K47" i="18"/>
  <c r="J47" i="18"/>
  <c r="I47" i="18"/>
  <c r="N46" i="18"/>
  <c r="M46" i="18"/>
  <c r="K46" i="18"/>
  <c r="J46" i="18"/>
  <c r="I46" i="18"/>
  <c r="N45" i="18"/>
  <c r="M45" i="18"/>
  <c r="K45" i="18"/>
  <c r="J45" i="18"/>
  <c r="I45" i="18"/>
  <c r="N44" i="18"/>
  <c r="M44" i="18"/>
  <c r="K44" i="18"/>
  <c r="L44" i="18" s="1"/>
  <c r="J44" i="18"/>
  <c r="I44" i="18"/>
  <c r="N43" i="18"/>
  <c r="M43" i="18"/>
  <c r="K43" i="18"/>
  <c r="J43" i="18"/>
  <c r="I43" i="18"/>
  <c r="N42" i="18"/>
  <c r="M42" i="18"/>
  <c r="K42" i="18"/>
  <c r="J42" i="18"/>
  <c r="I42" i="18"/>
  <c r="N41" i="18"/>
  <c r="M41" i="18"/>
  <c r="K41" i="18"/>
  <c r="J41" i="18"/>
  <c r="I41" i="18"/>
  <c r="N40" i="18"/>
  <c r="M40" i="18"/>
  <c r="K40" i="18"/>
  <c r="L40" i="18" s="1"/>
  <c r="J40" i="18"/>
  <c r="I40" i="18"/>
  <c r="N39" i="18"/>
  <c r="M39" i="18"/>
  <c r="K39" i="18"/>
  <c r="J39" i="18"/>
  <c r="I39" i="18"/>
  <c r="N38" i="18"/>
  <c r="M38" i="18"/>
  <c r="K38" i="18"/>
  <c r="J38" i="18"/>
  <c r="I38" i="18"/>
  <c r="N37" i="18"/>
  <c r="M37" i="18"/>
  <c r="K37" i="18"/>
  <c r="J37" i="18"/>
  <c r="I37" i="18"/>
  <c r="N36" i="18"/>
  <c r="M36" i="18"/>
  <c r="K36" i="18"/>
  <c r="L36" i="18" s="1"/>
  <c r="J36" i="18"/>
  <c r="I36" i="18"/>
  <c r="N35" i="18"/>
  <c r="M35" i="18"/>
  <c r="K35" i="18"/>
  <c r="J35" i="18"/>
  <c r="I35" i="18"/>
  <c r="N34" i="18"/>
  <c r="M34" i="18"/>
  <c r="K34" i="18"/>
  <c r="J34" i="18"/>
  <c r="I34" i="18"/>
  <c r="N33" i="18"/>
  <c r="M33" i="18"/>
  <c r="K33" i="18"/>
  <c r="J33" i="18"/>
  <c r="I33" i="18"/>
  <c r="N32" i="18"/>
  <c r="M32" i="18"/>
  <c r="K32" i="18"/>
  <c r="L32" i="18" s="1"/>
  <c r="J32" i="18"/>
  <c r="I32" i="18"/>
  <c r="N31" i="18"/>
  <c r="M31" i="18"/>
  <c r="K31" i="18"/>
  <c r="J31" i="18"/>
  <c r="I31" i="18"/>
  <c r="N30" i="18"/>
  <c r="M30" i="18"/>
  <c r="K30" i="18"/>
  <c r="J30" i="18"/>
  <c r="I30" i="18"/>
  <c r="N29" i="18"/>
  <c r="M29" i="18"/>
  <c r="K29" i="18"/>
  <c r="J29" i="18"/>
  <c r="I29" i="18"/>
  <c r="N28" i="18"/>
  <c r="M28" i="18"/>
  <c r="K28" i="18"/>
  <c r="L28" i="18" s="1"/>
  <c r="J28" i="18"/>
  <c r="I28" i="18"/>
  <c r="N27" i="18"/>
  <c r="M27" i="18"/>
  <c r="K27" i="18"/>
  <c r="J27" i="18"/>
  <c r="I27" i="18"/>
  <c r="N26" i="18"/>
  <c r="M26" i="18"/>
  <c r="K26" i="18"/>
  <c r="J26" i="18"/>
  <c r="I26" i="18"/>
  <c r="N25" i="18"/>
  <c r="M25" i="18"/>
  <c r="K25" i="18"/>
  <c r="J25" i="18"/>
  <c r="I25" i="18"/>
  <c r="N24" i="18"/>
  <c r="M24" i="18"/>
  <c r="K24" i="18"/>
  <c r="L24" i="18" s="1"/>
  <c r="J24" i="18"/>
  <c r="I24" i="18"/>
  <c r="N23" i="18"/>
  <c r="M23" i="18"/>
  <c r="K23" i="18"/>
  <c r="J23" i="18"/>
  <c r="I23" i="18"/>
  <c r="N22" i="18"/>
  <c r="M22" i="18"/>
  <c r="K22" i="18"/>
  <c r="J22" i="18"/>
  <c r="I22" i="18"/>
  <c r="N21" i="18"/>
  <c r="M21" i="18"/>
  <c r="K21" i="18"/>
  <c r="J21" i="18"/>
  <c r="I21" i="18"/>
  <c r="N20" i="18"/>
  <c r="M20" i="18"/>
  <c r="K20" i="18"/>
  <c r="L20" i="18" s="1"/>
  <c r="J20" i="18"/>
  <c r="I20" i="18"/>
  <c r="N19" i="18"/>
  <c r="M19" i="18"/>
  <c r="K19" i="18"/>
  <c r="J19" i="18"/>
  <c r="I19" i="18"/>
  <c r="N18" i="18"/>
  <c r="M18" i="18"/>
  <c r="K18" i="18"/>
  <c r="J18" i="18"/>
  <c r="I18" i="18"/>
  <c r="N17" i="18"/>
  <c r="M17" i="18"/>
  <c r="K17" i="18"/>
  <c r="J17" i="18"/>
  <c r="I17" i="18"/>
  <c r="N16" i="18"/>
  <c r="M16" i="18"/>
  <c r="K16" i="18"/>
  <c r="L16" i="18" s="1"/>
  <c r="J16" i="18"/>
  <c r="I16" i="18"/>
  <c r="N15" i="18"/>
  <c r="M15" i="18"/>
  <c r="K15" i="18"/>
  <c r="J15" i="18"/>
  <c r="I15" i="18"/>
  <c r="N14" i="18"/>
  <c r="M14" i="18"/>
  <c r="K14" i="18"/>
  <c r="J14" i="18"/>
  <c r="I14" i="18"/>
  <c r="N13" i="18"/>
  <c r="M13" i="18"/>
  <c r="K13" i="18"/>
  <c r="J13" i="18"/>
  <c r="I13" i="18"/>
  <c r="N12" i="18"/>
  <c r="M12" i="18"/>
  <c r="K12" i="18"/>
  <c r="L12" i="18" s="1"/>
  <c r="J12" i="18"/>
  <c r="I12" i="18"/>
  <c r="N11" i="18"/>
  <c r="M11" i="18"/>
  <c r="K11" i="18"/>
  <c r="J11" i="18"/>
  <c r="I11" i="18"/>
  <c r="N10" i="18"/>
  <c r="M10" i="18"/>
  <c r="K10" i="18"/>
  <c r="J10" i="18"/>
  <c r="I10" i="18"/>
  <c r="N9" i="18"/>
  <c r="M9" i="18"/>
  <c r="K9" i="18"/>
  <c r="J9" i="18"/>
  <c r="I9" i="18"/>
  <c r="N8" i="18"/>
  <c r="M8" i="18"/>
  <c r="K8" i="18"/>
  <c r="L8" i="18" s="1"/>
  <c r="J8" i="18"/>
  <c r="I8" i="18"/>
  <c r="N7" i="18"/>
  <c r="M7" i="18"/>
  <c r="K7" i="18"/>
  <c r="J7" i="18"/>
  <c r="I7" i="18"/>
  <c r="N6" i="18"/>
  <c r="M6" i="18"/>
  <c r="K6" i="18"/>
  <c r="J6" i="18"/>
  <c r="I6" i="18"/>
  <c r="N5" i="18"/>
  <c r="M5" i="18"/>
  <c r="K5" i="18"/>
  <c r="J5" i="18"/>
  <c r="I5" i="18"/>
  <c r="N4" i="18"/>
  <c r="M4" i="18"/>
  <c r="K4" i="18"/>
  <c r="L4" i="18" s="1"/>
  <c r="J4" i="18"/>
  <c r="I4" i="18"/>
  <c r="N3" i="18"/>
  <c r="M3" i="18"/>
  <c r="K3" i="18"/>
  <c r="J3" i="18"/>
  <c r="I3" i="18"/>
  <c r="N92" i="17"/>
  <c r="M92" i="17"/>
  <c r="K92" i="17"/>
  <c r="L92" i="17" s="1"/>
  <c r="J92" i="17"/>
  <c r="I92" i="17"/>
  <c r="N91" i="17"/>
  <c r="M91" i="17"/>
  <c r="K91" i="17"/>
  <c r="J91" i="17"/>
  <c r="I91" i="17"/>
  <c r="N90" i="17"/>
  <c r="M90" i="17"/>
  <c r="K90" i="17"/>
  <c r="J90" i="17"/>
  <c r="I90" i="17"/>
  <c r="N89" i="17"/>
  <c r="M89" i="17"/>
  <c r="K89" i="17"/>
  <c r="J89" i="17"/>
  <c r="I89" i="17"/>
  <c r="N88" i="17"/>
  <c r="M88" i="17"/>
  <c r="K88" i="17"/>
  <c r="J88" i="17"/>
  <c r="I88" i="17"/>
  <c r="N87" i="17"/>
  <c r="M87" i="17"/>
  <c r="K87" i="17"/>
  <c r="J87" i="17"/>
  <c r="I87" i="17"/>
  <c r="N86" i="17"/>
  <c r="M86" i="17"/>
  <c r="K86" i="17"/>
  <c r="J86" i="17"/>
  <c r="I86" i="17"/>
  <c r="N85" i="17"/>
  <c r="M85" i="17"/>
  <c r="K85" i="17"/>
  <c r="J85" i="17"/>
  <c r="I85" i="17"/>
  <c r="N84" i="17"/>
  <c r="M84" i="17"/>
  <c r="K84" i="17"/>
  <c r="L84" i="17" s="1"/>
  <c r="J84" i="17"/>
  <c r="I84" i="17"/>
  <c r="N83" i="17"/>
  <c r="M83" i="17"/>
  <c r="K83" i="17"/>
  <c r="J83" i="17"/>
  <c r="I83" i="17"/>
  <c r="N82" i="17"/>
  <c r="M82" i="17"/>
  <c r="K82" i="17"/>
  <c r="J82" i="17"/>
  <c r="I82" i="17"/>
  <c r="N81" i="17"/>
  <c r="M81" i="17"/>
  <c r="K81" i="17"/>
  <c r="J81" i="17"/>
  <c r="I81" i="17"/>
  <c r="N80" i="17"/>
  <c r="M80" i="17"/>
  <c r="K80" i="17"/>
  <c r="L80" i="17" s="1"/>
  <c r="J80" i="17"/>
  <c r="I80" i="17"/>
  <c r="N79" i="17"/>
  <c r="M79" i="17"/>
  <c r="K79" i="17"/>
  <c r="J79" i="17"/>
  <c r="I79" i="17"/>
  <c r="N78" i="17"/>
  <c r="M78" i="17"/>
  <c r="K78" i="17"/>
  <c r="J78" i="17"/>
  <c r="I78" i="17"/>
  <c r="N77" i="17"/>
  <c r="M77" i="17"/>
  <c r="K77" i="17"/>
  <c r="J77" i="17"/>
  <c r="I77" i="17"/>
  <c r="N76" i="17"/>
  <c r="M76" i="17"/>
  <c r="K76" i="17"/>
  <c r="L76" i="17" s="1"/>
  <c r="J76" i="17"/>
  <c r="I76" i="17"/>
  <c r="N75" i="17"/>
  <c r="M75" i="17"/>
  <c r="K75" i="17"/>
  <c r="J75" i="17"/>
  <c r="I75" i="17"/>
  <c r="N74" i="17"/>
  <c r="M74" i="17"/>
  <c r="K74" i="17"/>
  <c r="J74" i="17"/>
  <c r="I74" i="17"/>
  <c r="N73" i="17"/>
  <c r="M73" i="17"/>
  <c r="K73" i="17"/>
  <c r="J73" i="17"/>
  <c r="I73" i="17"/>
  <c r="N72" i="17"/>
  <c r="M72" i="17"/>
  <c r="K72" i="17"/>
  <c r="L72" i="17" s="1"/>
  <c r="J72" i="17"/>
  <c r="I72" i="17"/>
  <c r="N71" i="17"/>
  <c r="M71" i="17"/>
  <c r="K71" i="17"/>
  <c r="J71" i="17"/>
  <c r="I71" i="17"/>
  <c r="N70" i="17"/>
  <c r="M70" i="17"/>
  <c r="K70" i="17"/>
  <c r="J70" i="17"/>
  <c r="I70" i="17"/>
  <c r="N69" i="17"/>
  <c r="M69" i="17"/>
  <c r="K69" i="17"/>
  <c r="J69" i="17"/>
  <c r="I69" i="17"/>
  <c r="N68" i="17"/>
  <c r="M68" i="17"/>
  <c r="K68" i="17"/>
  <c r="L68" i="17" s="1"/>
  <c r="J68" i="17"/>
  <c r="I68" i="17"/>
  <c r="N67" i="17"/>
  <c r="M67" i="17"/>
  <c r="K67" i="17"/>
  <c r="J67" i="17"/>
  <c r="I67" i="17"/>
  <c r="N66" i="17"/>
  <c r="M66" i="17"/>
  <c r="K66" i="17"/>
  <c r="J66" i="17"/>
  <c r="I66" i="17"/>
  <c r="N65" i="17"/>
  <c r="M65" i="17"/>
  <c r="K65" i="17"/>
  <c r="J65" i="17"/>
  <c r="I65" i="17"/>
  <c r="N64" i="17"/>
  <c r="M64" i="17"/>
  <c r="K64" i="17"/>
  <c r="L64" i="17" s="1"/>
  <c r="J64" i="17"/>
  <c r="I64" i="17"/>
  <c r="N63" i="17"/>
  <c r="M63" i="17"/>
  <c r="K63" i="17"/>
  <c r="J63" i="17"/>
  <c r="I63" i="17"/>
  <c r="N62" i="17"/>
  <c r="M62" i="17"/>
  <c r="K62" i="17"/>
  <c r="J62" i="17"/>
  <c r="I62" i="17"/>
  <c r="N61" i="17"/>
  <c r="M61" i="17"/>
  <c r="K61" i="17"/>
  <c r="J61" i="17"/>
  <c r="I61" i="17"/>
  <c r="N60" i="17"/>
  <c r="M60" i="17"/>
  <c r="K60" i="17"/>
  <c r="L60" i="17" s="1"/>
  <c r="J60" i="17"/>
  <c r="I60" i="17"/>
  <c r="N59" i="17"/>
  <c r="M59" i="17"/>
  <c r="K59" i="17"/>
  <c r="J59" i="17"/>
  <c r="I59" i="17"/>
  <c r="N58" i="17"/>
  <c r="M58" i="17"/>
  <c r="K58" i="17"/>
  <c r="J58" i="17"/>
  <c r="I58" i="17"/>
  <c r="N57" i="17"/>
  <c r="M57" i="17"/>
  <c r="K57" i="17"/>
  <c r="J57" i="17"/>
  <c r="I57" i="17"/>
  <c r="N56" i="17"/>
  <c r="M56" i="17"/>
  <c r="K56" i="17"/>
  <c r="L56" i="17" s="1"/>
  <c r="J56" i="17"/>
  <c r="I56" i="17"/>
  <c r="N55" i="17"/>
  <c r="M55" i="17"/>
  <c r="K55" i="17"/>
  <c r="J55" i="17"/>
  <c r="I55" i="17"/>
  <c r="N54" i="17"/>
  <c r="M54" i="17"/>
  <c r="K54" i="17"/>
  <c r="J54" i="17"/>
  <c r="I54" i="17"/>
  <c r="N53" i="17"/>
  <c r="M53" i="17"/>
  <c r="K53" i="17"/>
  <c r="J53" i="17"/>
  <c r="I53" i="17"/>
  <c r="N52" i="17"/>
  <c r="M52" i="17"/>
  <c r="K52" i="17"/>
  <c r="L52" i="17" s="1"/>
  <c r="J52" i="17"/>
  <c r="I52" i="17"/>
  <c r="N51" i="17"/>
  <c r="M51" i="17"/>
  <c r="K51" i="17"/>
  <c r="J51" i="17"/>
  <c r="I51" i="17"/>
  <c r="N50" i="17"/>
  <c r="M50" i="17"/>
  <c r="K50" i="17"/>
  <c r="J50" i="17"/>
  <c r="I50" i="17"/>
  <c r="N49" i="17"/>
  <c r="M49" i="17"/>
  <c r="K49" i="17"/>
  <c r="J49" i="17"/>
  <c r="I49" i="17"/>
  <c r="N48" i="17"/>
  <c r="M48" i="17"/>
  <c r="K48" i="17"/>
  <c r="L48" i="17" s="1"/>
  <c r="J48" i="17"/>
  <c r="I48" i="17"/>
  <c r="N47" i="17"/>
  <c r="M47" i="17"/>
  <c r="K47" i="17"/>
  <c r="J47" i="17"/>
  <c r="I47" i="17"/>
  <c r="N46" i="17"/>
  <c r="M46" i="17"/>
  <c r="K46" i="17"/>
  <c r="J46" i="17"/>
  <c r="I46" i="17"/>
  <c r="N45" i="17"/>
  <c r="M45" i="17"/>
  <c r="K45" i="17"/>
  <c r="J45" i="17"/>
  <c r="I45" i="17"/>
  <c r="N44" i="17"/>
  <c r="M44" i="17"/>
  <c r="K44" i="17"/>
  <c r="L44" i="17" s="1"/>
  <c r="J44" i="17"/>
  <c r="I44" i="17"/>
  <c r="N43" i="17"/>
  <c r="M43" i="17"/>
  <c r="K43" i="17"/>
  <c r="J43" i="17"/>
  <c r="I43" i="17"/>
  <c r="N42" i="17"/>
  <c r="M42" i="17"/>
  <c r="K42" i="17"/>
  <c r="J42" i="17"/>
  <c r="I42" i="17"/>
  <c r="N41" i="17"/>
  <c r="M41" i="17"/>
  <c r="K41" i="17"/>
  <c r="J41" i="17"/>
  <c r="I41" i="17"/>
  <c r="N40" i="17"/>
  <c r="M40" i="17"/>
  <c r="K40" i="17"/>
  <c r="L40" i="17" s="1"/>
  <c r="J40" i="17"/>
  <c r="I40" i="17"/>
  <c r="N39" i="17"/>
  <c r="M39" i="17"/>
  <c r="K39" i="17"/>
  <c r="J39" i="17"/>
  <c r="I39" i="17"/>
  <c r="N38" i="17"/>
  <c r="M38" i="17"/>
  <c r="K38" i="17"/>
  <c r="J38" i="17"/>
  <c r="I38" i="17"/>
  <c r="N37" i="17"/>
  <c r="M37" i="17"/>
  <c r="K37" i="17"/>
  <c r="J37" i="17"/>
  <c r="I37" i="17"/>
  <c r="N36" i="17"/>
  <c r="M36" i="17"/>
  <c r="K36" i="17"/>
  <c r="L36" i="17" s="1"/>
  <c r="J36" i="17"/>
  <c r="I36" i="17"/>
  <c r="N35" i="17"/>
  <c r="M35" i="17"/>
  <c r="K35" i="17"/>
  <c r="J35" i="17"/>
  <c r="I35" i="17"/>
  <c r="N34" i="17"/>
  <c r="M34" i="17"/>
  <c r="K34" i="17"/>
  <c r="J34" i="17"/>
  <c r="I34" i="17"/>
  <c r="N33" i="17"/>
  <c r="M33" i="17"/>
  <c r="K33" i="17"/>
  <c r="J33" i="17"/>
  <c r="I33" i="17"/>
  <c r="N32" i="17"/>
  <c r="M32" i="17"/>
  <c r="K32" i="17"/>
  <c r="L32" i="17" s="1"/>
  <c r="J32" i="17"/>
  <c r="I32" i="17"/>
  <c r="N31" i="17"/>
  <c r="M31" i="17"/>
  <c r="K31" i="17"/>
  <c r="J31" i="17"/>
  <c r="I31" i="17"/>
  <c r="N30" i="17"/>
  <c r="M30" i="17"/>
  <c r="K30" i="17"/>
  <c r="J30" i="17"/>
  <c r="I30" i="17"/>
  <c r="N29" i="17"/>
  <c r="M29" i="17"/>
  <c r="K29" i="17"/>
  <c r="J29" i="17"/>
  <c r="I29" i="17"/>
  <c r="N28" i="17"/>
  <c r="M28" i="17"/>
  <c r="K28" i="17"/>
  <c r="L28" i="17" s="1"/>
  <c r="J28" i="17"/>
  <c r="I28" i="17"/>
  <c r="N27" i="17"/>
  <c r="M27" i="17"/>
  <c r="K27" i="17"/>
  <c r="J27" i="17"/>
  <c r="I27" i="17"/>
  <c r="N26" i="17"/>
  <c r="M26" i="17"/>
  <c r="K26" i="17"/>
  <c r="J26" i="17"/>
  <c r="I26" i="17"/>
  <c r="N25" i="17"/>
  <c r="M25" i="17"/>
  <c r="K25" i="17"/>
  <c r="J25" i="17"/>
  <c r="I25" i="17"/>
  <c r="N24" i="17"/>
  <c r="M24" i="17"/>
  <c r="K24" i="17"/>
  <c r="L24" i="17" s="1"/>
  <c r="J24" i="17"/>
  <c r="I24" i="17"/>
  <c r="N23" i="17"/>
  <c r="M23" i="17"/>
  <c r="K23" i="17"/>
  <c r="J23" i="17"/>
  <c r="I23" i="17"/>
  <c r="N22" i="17"/>
  <c r="M22" i="17"/>
  <c r="K22" i="17"/>
  <c r="J22" i="17"/>
  <c r="I22" i="17"/>
  <c r="N21" i="17"/>
  <c r="M21" i="17"/>
  <c r="K21" i="17"/>
  <c r="J21" i="17"/>
  <c r="I21" i="17"/>
  <c r="N20" i="17"/>
  <c r="M20" i="17"/>
  <c r="K20" i="17"/>
  <c r="L20" i="17" s="1"/>
  <c r="J20" i="17"/>
  <c r="I20" i="17"/>
  <c r="N19" i="17"/>
  <c r="M19" i="17"/>
  <c r="K19" i="17"/>
  <c r="J19" i="17"/>
  <c r="I19" i="17"/>
  <c r="N18" i="17"/>
  <c r="M18" i="17"/>
  <c r="K18" i="17"/>
  <c r="J18" i="17"/>
  <c r="I18" i="17"/>
  <c r="N17" i="17"/>
  <c r="M17" i="17"/>
  <c r="K17" i="17"/>
  <c r="J17" i="17"/>
  <c r="I17" i="17"/>
  <c r="N16" i="17"/>
  <c r="M16" i="17"/>
  <c r="K16" i="17"/>
  <c r="L16" i="17" s="1"/>
  <c r="J16" i="17"/>
  <c r="I16" i="17"/>
  <c r="N15" i="17"/>
  <c r="M15" i="17"/>
  <c r="K15" i="17"/>
  <c r="J15" i="17"/>
  <c r="I15" i="17"/>
  <c r="N14" i="17"/>
  <c r="M14" i="17"/>
  <c r="K14" i="17"/>
  <c r="J14" i="17"/>
  <c r="I14" i="17"/>
  <c r="N13" i="17"/>
  <c r="M13" i="17"/>
  <c r="K13" i="17"/>
  <c r="J13" i="17"/>
  <c r="I13" i="17"/>
  <c r="N12" i="17"/>
  <c r="M12" i="17"/>
  <c r="K12" i="17"/>
  <c r="L12" i="17" s="1"/>
  <c r="J12" i="17"/>
  <c r="I12" i="17"/>
  <c r="N11" i="17"/>
  <c r="M11" i="17"/>
  <c r="K11" i="17"/>
  <c r="J11" i="17"/>
  <c r="I11" i="17"/>
  <c r="N10" i="17"/>
  <c r="M10" i="17"/>
  <c r="K10" i="17"/>
  <c r="J10" i="17"/>
  <c r="I10" i="17"/>
  <c r="N9" i="17"/>
  <c r="M9" i="17"/>
  <c r="K9" i="17"/>
  <c r="J9" i="17"/>
  <c r="I9" i="17"/>
  <c r="N8" i="17"/>
  <c r="M8" i="17"/>
  <c r="K8" i="17"/>
  <c r="L8" i="17" s="1"/>
  <c r="J8" i="17"/>
  <c r="I8" i="17"/>
  <c r="N7" i="17"/>
  <c r="M7" i="17"/>
  <c r="K7" i="17"/>
  <c r="J7" i="17"/>
  <c r="I7" i="17"/>
  <c r="N6" i="17"/>
  <c r="M6" i="17"/>
  <c r="K6" i="17"/>
  <c r="J6" i="17"/>
  <c r="I6" i="17"/>
  <c r="N5" i="17"/>
  <c r="M5" i="17"/>
  <c r="K5" i="17"/>
  <c r="J5" i="17"/>
  <c r="I5" i="17"/>
  <c r="N4" i="17"/>
  <c r="M4" i="17"/>
  <c r="K4" i="17"/>
  <c r="L4" i="17" s="1"/>
  <c r="J4" i="17"/>
  <c r="I4" i="17"/>
  <c r="N3" i="17"/>
  <c r="M3" i="17"/>
  <c r="K3" i="17"/>
  <c r="J3" i="17"/>
  <c r="I3" i="17"/>
  <c r="N84" i="26"/>
  <c r="M84" i="26"/>
  <c r="K84" i="26"/>
  <c r="L84" i="26" s="1"/>
  <c r="J84" i="26"/>
  <c r="I84" i="26"/>
  <c r="N83" i="26"/>
  <c r="M83" i="26"/>
  <c r="K83" i="26"/>
  <c r="J83" i="26"/>
  <c r="I83" i="26"/>
  <c r="N82" i="26"/>
  <c r="M82" i="26"/>
  <c r="K82" i="26"/>
  <c r="J82" i="26"/>
  <c r="I82" i="26"/>
  <c r="N81" i="26"/>
  <c r="M81" i="26"/>
  <c r="K81" i="26"/>
  <c r="J81" i="26"/>
  <c r="I81" i="26"/>
  <c r="N80" i="26"/>
  <c r="M80" i="26"/>
  <c r="K80" i="26"/>
  <c r="L80" i="26" s="1"/>
  <c r="J80" i="26"/>
  <c r="I80" i="26"/>
  <c r="N79" i="26"/>
  <c r="M79" i="26"/>
  <c r="K79" i="26"/>
  <c r="J79" i="26"/>
  <c r="I79" i="26"/>
  <c r="N78" i="26"/>
  <c r="M78" i="26"/>
  <c r="K78" i="26"/>
  <c r="J78" i="26"/>
  <c r="I78" i="26"/>
  <c r="N77" i="26"/>
  <c r="M77" i="26"/>
  <c r="K77" i="26"/>
  <c r="J77" i="26"/>
  <c r="I77" i="26"/>
  <c r="N76" i="26"/>
  <c r="M76" i="26"/>
  <c r="K76" i="26"/>
  <c r="L76" i="26" s="1"/>
  <c r="J76" i="26"/>
  <c r="I76" i="26"/>
  <c r="N75" i="26"/>
  <c r="M75" i="26"/>
  <c r="K75" i="26"/>
  <c r="J75" i="26"/>
  <c r="I75" i="26"/>
  <c r="N74" i="26"/>
  <c r="M74" i="26"/>
  <c r="K74" i="26"/>
  <c r="J74" i="26"/>
  <c r="I74" i="26"/>
  <c r="N73" i="26"/>
  <c r="M73" i="26"/>
  <c r="K73" i="26"/>
  <c r="J73" i="26"/>
  <c r="I73" i="26"/>
  <c r="N72" i="26"/>
  <c r="M72" i="26"/>
  <c r="K72" i="26"/>
  <c r="L72" i="26" s="1"/>
  <c r="J72" i="26"/>
  <c r="I72" i="26"/>
  <c r="N71" i="26"/>
  <c r="M71" i="26"/>
  <c r="K71" i="26"/>
  <c r="J71" i="26"/>
  <c r="I71" i="26"/>
  <c r="N70" i="26"/>
  <c r="M70" i="26"/>
  <c r="K70" i="26"/>
  <c r="J70" i="26"/>
  <c r="I70" i="26"/>
  <c r="N69" i="26"/>
  <c r="M69" i="26"/>
  <c r="K69" i="26"/>
  <c r="J69" i="26"/>
  <c r="I69" i="26"/>
  <c r="N68" i="26"/>
  <c r="M68" i="26"/>
  <c r="K68" i="26"/>
  <c r="L68" i="26" s="1"/>
  <c r="J68" i="26"/>
  <c r="I68" i="26"/>
  <c r="N67" i="26"/>
  <c r="M67" i="26"/>
  <c r="K67" i="26"/>
  <c r="J67" i="26"/>
  <c r="I67" i="26"/>
  <c r="N66" i="26"/>
  <c r="M66" i="26"/>
  <c r="K66" i="26"/>
  <c r="J66" i="26"/>
  <c r="I66" i="26"/>
  <c r="N65" i="26"/>
  <c r="M65" i="26"/>
  <c r="K65" i="26"/>
  <c r="J65" i="26"/>
  <c r="I65" i="26"/>
  <c r="N64" i="26"/>
  <c r="M64" i="26"/>
  <c r="K64" i="26"/>
  <c r="L64" i="26" s="1"/>
  <c r="J64" i="26"/>
  <c r="I64" i="26"/>
  <c r="N63" i="26"/>
  <c r="M63" i="26"/>
  <c r="K63" i="26"/>
  <c r="J63" i="26"/>
  <c r="I63" i="26"/>
  <c r="N62" i="26"/>
  <c r="M62" i="26"/>
  <c r="K62" i="26"/>
  <c r="J62" i="26"/>
  <c r="I62" i="26"/>
  <c r="N61" i="26"/>
  <c r="M61" i="26"/>
  <c r="K61" i="26"/>
  <c r="J61" i="26"/>
  <c r="I61" i="26"/>
  <c r="N60" i="26"/>
  <c r="M60" i="26"/>
  <c r="K60" i="26"/>
  <c r="L60" i="26" s="1"/>
  <c r="J60" i="26"/>
  <c r="I60" i="26"/>
  <c r="N59" i="26"/>
  <c r="M59" i="26"/>
  <c r="K59" i="26"/>
  <c r="J59" i="26"/>
  <c r="I59" i="26"/>
  <c r="N58" i="26"/>
  <c r="M58" i="26"/>
  <c r="K58" i="26"/>
  <c r="J58" i="26"/>
  <c r="I58" i="26"/>
  <c r="N57" i="26"/>
  <c r="M57" i="26"/>
  <c r="K57" i="26"/>
  <c r="J57" i="26"/>
  <c r="I57" i="26"/>
  <c r="N56" i="26"/>
  <c r="M56" i="26"/>
  <c r="K56" i="26"/>
  <c r="L56" i="26" s="1"/>
  <c r="J56" i="26"/>
  <c r="I56" i="26"/>
  <c r="N55" i="26"/>
  <c r="M55" i="26"/>
  <c r="K55" i="26"/>
  <c r="J55" i="26"/>
  <c r="I55" i="26"/>
  <c r="N54" i="26"/>
  <c r="M54" i="26"/>
  <c r="K54" i="26"/>
  <c r="J54" i="26"/>
  <c r="I54" i="26"/>
  <c r="N53" i="26"/>
  <c r="M53" i="26"/>
  <c r="K53" i="26"/>
  <c r="J53" i="26"/>
  <c r="I53" i="26"/>
  <c r="N52" i="26"/>
  <c r="M52" i="26"/>
  <c r="K52" i="26"/>
  <c r="L52" i="26" s="1"/>
  <c r="J52" i="26"/>
  <c r="I52" i="26"/>
  <c r="N51" i="26"/>
  <c r="M51" i="26"/>
  <c r="K51" i="26"/>
  <c r="J51" i="26"/>
  <c r="I51" i="26"/>
  <c r="N50" i="26"/>
  <c r="M50" i="26"/>
  <c r="K50" i="26"/>
  <c r="J50" i="26"/>
  <c r="I50" i="26"/>
  <c r="N49" i="26"/>
  <c r="M49" i="26"/>
  <c r="K49" i="26"/>
  <c r="J49" i="26"/>
  <c r="I49" i="26"/>
  <c r="N48" i="26"/>
  <c r="M48" i="26"/>
  <c r="K48" i="26"/>
  <c r="L48" i="26" s="1"/>
  <c r="J48" i="26"/>
  <c r="I48" i="26"/>
  <c r="N47" i="26"/>
  <c r="M47" i="26"/>
  <c r="K47" i="26"/>
  <c r="J47" i="26"/>
  <c r="I47" i="26"/>
  <c r="N46" i="26"/>
  <c r="M46" i="26"/>
  <c r="K46" i="26"/>
  <c r="J46" i="26"/>
  <c r="I46" i="26"/>
  <c r="N45" i="26"/>
  <c r="M45" i="26"/>
  <c r="K45" i="26"/>
  <c r="J45" i="26"/>
  <c r="I45" i="26"/>
  <c r="N44" i="26"/>
  <c r="M44" i="26"/>
  <c r="K44" i="26"/>
  <c r="L44" i="26" s="1"/>
  <c r="J44" i="26"/>
  <c r="I44" i="26"/>
  <c r="N43" i="26"/>
  <c r="M43" i="26"/>
  <c r="K43" i="26"/>
  <c r="J43" i="26"/>
  <c r="I43" i="26"/>
  <c r="N42" i="26"/>
  <c r="M42" i="26"/>
  <c r="K42" i="26"/>
  <c r="J42" i="26"/>
  <c r="I42" i="26"/>
  <c r="N41" i="26"/>
  <c r="M41" i="26"/>
  <c r="K41" i="26"/>
  <c r="J41" i="26"/>
  <c r="I41" i="26"/>
  <c r="N40" i="26"/>
  <c r="M40" i="26"/>
  <c r="K40" i="26"/>
  <c r="L40" i="26" s="1"/>
  <c r="J40" i="26"/>
  <c r="I40" i="26"/>
  <c r="N39" i="26"/>
  <c r="M39" i="26"/>
  <c r="K39" i="26"/>
  <c r="J39" i="26"/>
  <c r="I39" i="26"/>
  <c r="N38" i="26"/>
  <c r="M38" i="26"/>
  <c r="K38" i="26"/>
  <c r="J38" i="26"/>
  <c r="I38" i="26"/>
  <c r="N37" i="26"/>
  <c r="M37" i="26"/>
  <c r="K37" i="26"/>
  <c r="J37" i="26"/>
  <c r="I37" i="26"/>
  <c r="N36" i="26"/>
  <c r="M36" i="26"/>
  <c r="K36" i="26"/>
  <c r="L36" i="26" s="1"/>
  <c r="J36" i="26"/>
  <c r="I36" i="26"/>
  <c r="N35" i="26"/>
  <c r="M35" i="26"/>
  <c r="K35" i="26"/>
  <c r="J35" i="26"/>
  <c r="I35" i="26"/>
  <c r="N34" i="26"/>
  <c r="M34" i="26"/>
  <c r="K34" i="26"/>
  <c r="J34" i="26"/>
  <c r="I34" i="26"/>
  <c r="N33" i="26"/>
  <c r="M33" i="26"/>
  <c r="K33" i="26"/>
  <c r="J33" i="26"/>
  <c r="I33" i="26"/>
  <c r="N32" i="26"/>
  <c r="M32" i="26"/>
  <c r="K32" i="26"/>
  <c r="L32" i="26" s="1"/>
  <c r="J32" i="26"/>
  <c r="I32" i="26"/>
  <c r="N31" i="26"/>
  <c r="M31" i="26"/>
  <c r="K31" i="26"/>
  <c r="J31" i="26"/>
  <c r="I31" i="26"/>
  <c r="N30" i="26"/>
  <c r="M30" i="26"/>
  <c r="K30" i="26"/>
  <c r="J30" i="26"/>
  <c r="I30" i="26"/>
  <c r="N29" i="26"/>
  <c r="M29" i="26"/>
  <c r="K29" i="26"/>
  <c r="J29" i="26"/>
  <c r="I29" i="26"/>
  <c r="N28" i="26"/>
  <c r="M28" i="26"/>
  <c r="K28" i="26"/>
  <c r="L28" i="26" s="1"/>
  <c r="J28" i="26"/>
  <c r="I28" i="26"/>
  <c r="N27" i="26"/>
  <c r="M27" i="26"/>
  <c r="K27" i="26"/>
  <c r="J27" i="26"/>
  <c r="I27" i="26"/>
  <c r="N26" i="26"/>
  <c r="M26" i="26"/>
  <c r="K26" i="26"/>
  <c r="J26" i="26"/>
  <c r="I26" i="26"/>
  <c r="N25" i="26"/>
  <c r="M25" i="26"/>
  <c r="K25" i="26"/>
  <c r="J25" i="26"/>
  <c r="I25" i="26"/>
  <c r="N24" i="26"/>
  <c r="M24" i="26"/>
  <c r="K24" i="26"/>
  <c r="L24" i="26" s="1"/>
  <c r="J24" i="26"/>
  <c r="I24" i="26"/>
  <c r="N23" i="26"/>
  <c r="M23" i="26"/>
  <c r="K23" i="26"/>
  <c r="J23" i="26"/>
  <c r="I23" i="26"/>
  <c r="N22" i="26"/>
  <c r="M22" i="26"/>
  <c r="K22" i="26"/>
  <c r="J22" i="26"/>
  <c r="I22" i="26"/>
  <c r="N21" i="26"/>
  <c r="M21" i="26"/>
  <c r="K21" i="26"/>
  <c r="J21" i="26"/>
  <c r="I21" i="26"/>
  <c r="N20" i="26"/>
  <c r="M20" i="26"/>
  <c r="K20" i="26"/>
  <c r="L20" i="26" s="1"/>
  <c r="J20" i="26"/>
  <c r="I20" i="26"/>
  <c r="N19" i="26"/>
  <c r="M19" i="26"/>
  <c r="K19" i="26"/>
  <c r="J19" i="26"/>
  <c r="I19" i="26"/>
  <c r="N18" i="26"/>
  <c r="M18" i="26"/>
  <c r="K18" i="26"/>
  <c r="J18" i="26"/>
  <c r="I18" i="26"/>
  <c r="N17" i="26"/>
  <c r="M17" i="26"/>
  <c r="K17" i="26"/>
  <c r="J17" i="26"/>
  <c r="I17" i="26"/>
  <c r="N16" i="26"/>
  <c r="M16" i="26"/>
  <c r="K16" i="26"/>
  <c r="L16" i="26" s="1"/>
  <c r="J16" i="26"/>
  <c r="I16" i="26"/>
  <c r="N15" i="26"/>
  <c r="M15" i="26"/>
  <c r="K15" i="26"/>
  <c r="J15" i="26"/>
  <c r="I15" i="26"/>
  <c r="N14" i="26"/>
  <c r="M14" i="26"/>
  <c r="K14" i="26"/>
  <c r="J14" i="26"/>
  <c r="I14" i="26"/>
  <c r="N13" i="26"/>
  <c r="M13" i="26"/>
  <c r="K13" i="26"/>
  <c r="J13" i="26"/>
  <c r="I13" i="26"/>
  <c r="N12" i="26"/>
  <c r="M12" i="26"/>
  <c r="K12" i="26"/>
  <c r="L12" i="26" s="1"/>
  <c r="J12" i="26"/>
  <c r="I12" i="26"/>
  <c r="N11" i="26"/>
  <c r="M11" i="26"/>
  <c r="K11" i="26"/>
  <c r="J11" i="26"/>
  <c r="I11" i="26"/>
  <c r="N10" i="26"/>
  <c r="M10" i="26"/>
  <c r="K10" i="26"/>
  <c r="J10" i="26"/>
  <c r="I10" i="26"/>
  <c r="N9" i="26"/>
  <c r="M9" i="26"/>
  <c r="K9" i="26"/>
  <c r="J9" i="26"/>
  <c r="I9" i="26"/>
  <c r="N8" i="26"/>
  <c r="M8" i="26"/>
  <c r="K8" i="26"/>
  <c r="L8" i="26" s="1"/>
  <c r="J8" i="26"/>
  <c r="I8" i="26"/>
  <c r="N7" i="26"/>
  <c r="M7" i="26"/>
  <c r="K7" i="26"/>
  <c r="J7" i="26"/>
  <c r="I7" i="26"/>
  <c r="N6" i="26"/>
  <c r="M6" i="26"/>
  <c r="K6" i="26"/>
  <c r="J6" i="26"/>
  <c r="I6" i="26"/>
  <c r="N5" i="26"/>
  <c r="M5" i="26"/>
  <c r="K5" i="26"/>
  <c r="J5" i="26"/>
  <c r="I5" i="26"/>
  <c r="N4" i="26"/>
  <c r="M4" i="26"/>
  <c r="K4" i="26"/>
  <c r="L4" i="26" s="1"/>
  <c r="J4" i="26"/>
  <c r="I4" i="26"/>
  <c r="N3" i="26"/>
  <c r="M3" i="26"/>
  <c r="K3" i="26"/>
  <c r="J3" i="26"/>
  <c r="I3" i="26"/>
  <c r="N84" i="25"/>
  <c r="J84" i="25"/>
  <c r="N83" i="25"/>
  <c r="M83" i="25"/>
  <c r="K83" i="25"/>
  <c r="J83" i="25"/>
  <c r="I83" i="25"/>
  <c r="N82" i="25"/>
  <c r="M82" i="25"/>
  <c r="K82" i="25"/>
  <c r="J82" i="25"/>
  <c r="I82" i="25"/>
  <c r="N81" i="25"/>
  <c r="M81" i="25"/>
  <c r="K81" i="25"/>
  <c r="J81" i="25"/>
  <c r="I81" i="25"/>
  <c r="N80" i="25"/>
  <c r="M80" i="25"/>
  <c r="K80" i="25"/>
  <c r="J80" i="25"/>
  <c r="I80" i="25"/>
  <c r="N79" i="25"/>
  <c r="M79" i="25"/>
  <c r="K79" i="25"/>
  <c r="J79" i="25"/>
  <c r="I79" i="25"/>
  <c r="N78" i="25"/>
  <c r="M78" i="25"/>
  <c r="K78" i="25"/>
  <c r="J78" i="25"/>
  <c r="I78" i="25"/>
  <c r="N77" i="25"/>
  <c r="M77" i="25"/>
  <c r="K77" i="25"/>
  <c r="J77" i="25"/>
  <c r="I77" i="25"/>
  <c r="N76" i="25"/>
  <c r="M76" i="25"/>
  <c r="K76" i="25"/>
  <c r="J76" i="25"/>
  <c r="I76" i="25"/>
  <c r="N75" i="25"/>
  <c r="M75" i="25"/>
  <c r="K75" i="25"/>
  <c r="J75" i="25"/>
  <c r="I75" i="25"/>
  <c r="N74" i="25"/>
  <c r="M74" i="25"/>
  <c r="K74" i="25"/>
  <c r="J74" i="25"/>
  <c r="I74" i="25"/>
  <c r="N73" i="25"/>
  <c r="M73" i="25"/>
  <c r="K73" i="25"/>
  <c r="J73" i="25"/>
  <c r="I73" i="25"/>
  <c r="N72" i="25"/>
  <c r="M72" i="25"/>
  <c r="K72" i="25"/>
  <c r="J72" i="25"/>
  <c r="I72" i="25"/>
  <c r="N71" i="25"/>
  <c r="M71" i="25"/>
  <c r="K71" i="25"/>
  <c r="J71" i="25"/>
  <c r="I71" i="25"/>
  <c r="N70" i="25"/>
  <c r="M70" i="25"/>
  <c r="K70" i="25"/>
  <c r="J70" i="25"/>
  <c r="I70" i="25"/>
  <c r="N69" i="25"/>
  <c r="M69" i="25"/>
  <c r="K69" i="25"/>
  <c r="J69" i="25"/>
  <c r="I69" i="25"/>
  <c r="N68" i="25"/>
  <c r="M68" i="25"/>
  <c r="K68" i="25"/>
  <c r="J68" i="25"/>
  <c r="I68" i="25"/>
  <c r="N67" i="25"/>
  <c r="M67" i="25"/>
  <c r="K67" i="25"/>
  <c r="J67" i="25"/>
  <c r="I67" i="25"/>
  <c r="N66" i="25"/>
  <c r="M66" i="25"/>
  <c r="K66" i="25"/>
  <c r="J66" i="25"/>
  <c r="I66" i="25"/>
  <c r="N65" i="25"/>
  <c r="M65" i="25"/>
  <c r="K65" i="25"/>
  <c r="J65" i="25"/>
  <c r="I65" i="25"/>
  <c r="N64" i="25"/>
  <c r="M64" i="25"/>
  <c r="K64" i="25"/>
  <c r="J64" i="25"/>
  <c r="I64" i="25"/>
  <c r="N63" i="25"/>
  <c r="M63" i="25"/>
  <c r="K63" i="25"/>
  <c r="J63" i="25"/>
  <c r="I63" i="25"/>
  <c r="N62" i="25"/>
  <c r="M62" i="25"/>
  <c r="K62" i="25"/>
  <c r="J62" i="25"/>
  <c r="I62" i="25"/>
  <c r="N61" i="25"/>
  <c r="M61" i="25"/>
  <c r="K61" i="25"/>
  <c r="J61" i="25"/>
  <c r="I61" i="25"/>
  <c r="N60" i="25"/>
  <c r="M60" i="25"/>
  <c r="K60" i="25"/>
  <c r="J60" i="25"/>
  <c r="I60" i="25"/>
  <c r="N59" i="25"/>
  <c r="M59" i="25"/>
  <c r="K59" i="25"/>
  <c r="J59" i="25"/>
  <c r="I59" i="25"/>
  <c r="N58" i="25"/>
  <c r="M58" i="25"/>
  <c r="K58" i="25"/>
  <c r="J58" i="25"/>
  <c r="I58" i="25"/>
  <c r="N57" i="25"/>
  <c r="M57" i="25"/>
  <c r="K57" i="25"/>
  <c r="J57" i="25"/>
  <c r="I57" i="25"/>
  <c r="N56" i="25"/>
  <c r="M56" i="25"/>
  <c r="K56" i="25"/>
  <c r="J56" i="25"/>
  <c r="I56" i="25"/>
  <c r="N55" i="25"/>
  <c r="M55" i="25"/>
  <c r="K55" i="25"/>
  <c r="J55" i="25"/>
  <c r="I55" i="25"/>
  <c r="N54" i="25"/>
  <c r="M54" i="25"/>
  <c r="K54" i="25"/>
  <c r="J54" i="25"/>
  <c r="I54" i="25"/>
  <c r="N53" i="25"/>
  <c r="M53" i="25"/>
  <c r="K53" i="25"/>
  <c r="J53" i="25"/>
  <c r="I53" i="25"/>
  <c r="N52" i="25"/>
  <c r="M52" i="25"/>
  <c r="K52" i="25"/>
  <c r="J52" i="25"/>
  <c r="I52" i="25"/>
  <c r="N51" i="25"/>
  <c r="M51" i="25"/>
  <c r="K51" i="25"/>
  <c r="J51" i="25"/>
  <c r="I51" i="25"/>
  <c r="N50" i="25"/>
  <c r="M50" i="25"/>
  <c r="K50" i="25"/>
  <c r="J50" i="25"/>
  <c r="I50" i="25"/>
  <c r="N49" i="25"/>
  <c r="M49" i="25"/>
  <c r="K49" i="25"/>
  <c r="J49" i="25"/>
  <c r="I49" i="25"/>
  <c r="N48" i="25"/>
  <c r="M48" i="25"/>
  <c r="K48" i="25"/>
  <c r="J48" i="25"/>
  <c r="I48" i="25"/>
  <c r="N47" i="25"/>
  <c r="M47" i="25"/>
  <c r="K47" i="25"/>
  <c r="J47" i="25"/>
  <c r="I47" i="25"/>
  <c r="N46" i="25"/>
  <c r="M46" i="25"/>
  <c r="K46" i="25"/>
  <c r="J46" i="25"/>
  <c r="I46" i="25"/>
  <c r="N45" i="25"/>
  <c r="M45" i="25"/>
  <c r="K45" i="25"/>
  <c r="J45" i="25"/>
  <c r="I45" i="25"/>
  <c r="N44" i="25"/>
  <c r="M44" i="25"/>
  <c r="K44" i="25"/>
  <c r="J44" i="25"/>
  <c r="I44" i="25"/>
  <c r="N43" i="25"/>
  <c r="M43" i="25"/>
  <c r="K43" i="25"/>
  <c r="J43" i="25"/>
  <c r="I43" i="25"/>
  <c r="N42" i="25"/>
  <c r="M42" i="25"/>
  <c r="K42" i="25"/>
  <c r="J42" i="25"/>
  <c r="I42" i="25"/>
  <c r="N41" i="25"/>
  <c r="M41" i="25"/>
  <c r="K41" i="25"/>
  <c r="J41" i="25"/>
  <c r="I41" i="25"/>
  <c r="N40" i="25"/>
  <c r="M40" i="25"/>
  <c r="K40" i="25"/>
  <c r="J40" i="25"/>
  <c r="I40" i="25"/>
  <c r="N39" i="25"/>
  <c r="M39" i="25"/>
  <c r="K39" i="25"/>
  <c r="J39" i="25"/>
  <c r="I39" i="25"/>
  <c r="N38" i="25"/>
  <c r="M38" i="25"/>
  <c r="K38" i="25"/>
  <c r="J38" i="25"/>
  <c r="I38" i="25"/>
  <c r="N37" i="25"/>
  <c r="M37" i="25"/>
  <c r="K37" i="25"/>
  <c r="J37" i="25"/>
  <c r="I37" i="25"/>
  <c r="N36" i="25"/>
  <c r="M36" i="25"/>
  <c r="K36" i="25"/>
  <c r="J36" i="25"/>
  <c r="I36" i="25"/>
  <c r="N35" i="25"/>
  <c r="M35" i="25"/>
  <c r="K35" i="25"/>
  <c r="J35" i="25"/>
  <c r="I35" i="25"/>
  <c r="N34" i="25"/>
  <c r="M34" i="25"/>
  <c r="K34" i="25"/>
  <c r="J34" i="25"/>
  <c r="I34" i="25"/>
  <c r="N33" i="25"/>
  <c r="M33" i="25"/>
  <c r="K33" i="25"/>
  <c r="J33" i="25"/>
  <c r="I33" i="25"/>
  <c r="N32" i="25"/>
  <c r="M32" i="25"/>
  <c r="K32" i="25"/>
  <c r="J32" i="25"/>
  <c r="I32" i="25"/>
  <c r="N31" i="25"/>
  <c r="M31" i="25"/>
  <c r="K31" i="25"/>
  <c r="J31" i="25"/>
  <c r="I31" i="25"/>
  <c r="N30" i="25"/>
  <c r="M30" i="25"/>
  <c r="K30" i="25"/>
  <c r="J30" i="25"/>
  <c r="I30" i="25"/>
  <c r="N29" i="25"/>
  <c r="M29" i="25"/>
  <c r="K29" i="25"/>
  <c r="J29" i="25"/>
  <c r="I29" i="25"/>
  <c r="N28" i="25"/>
  <c r="M28" i="25"/>
  <c r="K28" i="25"/>
  <c r="J28" i="25"/>
  <c r="I28" i="25"/>
  <c r="N27" i="25"/>
  <c r="M27" i="25"/>
  <c r="K27" i="25"/>
  <c r="J27" i="25"/>
  <c r="I27" i="25"/>
  <c r="N26" i="25"/>
  <c r="M26" i="25"/>
  <c r="K26" i="25"/>
  <c r="J26" i="25"/>
  <c r="I26" i="25"/>
  <c r="N25" i="25"/>
  <c r="M25" i="25"/>
  <c r="K25" i="25"/>
  <c r="J25" i="25"/>
  <c r="I25" i="25"/>
  <c r="N24" i="25"/>
  <c r="M24" i="25"/>
  <c r="K24" i="25"/>
  <c r="J24" i="25"/>
  <c r="I24" i="25"/>
  <c r="N23" i="25"/>
  <c r="M23" i="25"/>
  <c r="K23" i="25"/>
  <c r="J23" i="25"/>
  <c r="I23" i="25"/>
  <c r="N22" i="25"/>
  <c r="M22" i="25"/>
  <c r="K22" i="25"/>
  <c r="J22" i="25"/>
  <c r="I22" i="25"/>
  <c r="N21" i="25"/>
  <c r="M21" i="25"/>
  <c r="K21" i="25"/>
  <c r="J21" i="25"/>
  <c r="I21" i="25"/>
  <c r="N20" i="25"/>
  <c r="M20" i="25"/>
  <c r="K20" i="25"/>
  <c r="J20" i="25"/>
  <c r="I20" i="25"/>
  <c r="N19" i="25"/>
  <c r="M19" i="25"/>
  <c r="K19" i="25"/>
  <c r="J19" i="25"/>
  <c r="I19" i="25"/>
  <c r="N18" i="25"/>
  <c r="M18" i="25"/>
  <c r="K18" i="25"/>
  <c r="J18" i="25"/>
  <c r="I18" i="25"/>
  <c r="N17" i="25"/>
  <c r="M17" i="25"/>
  <c r="K17" i="25"/>
  <c r="J17" i="25"/>
  <c r="I17" i="25"/>
  <c r="N16" i="25"/>
  <c r="M16" i="25"/>
  <c r="K16" i="25"/>
  <c r="J16" i="25"/>
  <c r="I16" i="25"/>
  <c r="N15" i="25"/>
  <c r="M15" i="25"/>
  <c r="K15" i="25"/>
  <c r="J15" i="25"/>
  <c r="I15" i="25"/>
  <c r="N14" i="25"/>
  <c r="M14" i="25"/>
  <c r="K14" i="25"/>
  <c r="J14" i="25"/>
  <c r="I14" i="25"/>
  <c r="N13" i="25"/>
  <c r="M13" i="25"/>
  <c r="K13" i="25"/>
  <c r="J13" i="25"/>
  <c r="I13" i="25"/>
  <c r="N12" i="25"/>
  <c r="M12" i="25"/>
  <c r="K12" i="25"/>
  <c r="J12" i="25"/>
  <c r="I12" i="25"/>
  <c r="N11" i="25"/>
  <c r="M11" i="25"/>
  <c r="K11" i="25"/>
  <c r="J11" i="25"/>
  <c r="I11" i="25"/>
  <c r="N10" i="25"/>
  <c r="M10" i="25"/>
  <c r="K10" i="25"/>
  <c r="J10" i="25"/>
  <c r="I10" i="25"/>
  <c r="N9" i="25"/>
  <c r="M9" i="25"/>
  <c r="K9" i="25"/>
  <c r="J9" i="25"/>
  <c r="I9" i="25"/>
  <c r="N8" i="25"/>
  <c r="M8" i="25"/>
  <c r="K8" i="25"/>
  <c r="J8" i="25"/>
  <c r="I8" i="25"/>
  <c r="N7" i="25"/>
  <c r="M7" i="25"/>
  <c r="K7" i="25"/>
  <c r="J7" i="25"/>
  <c r="I7" i="25"/>
  <c r="N6" i="25"/>
  <c r="M6" i="25"/>
  <c r="K6" i="25"/>
  <c r="J6" i="25"/>
  <c r="I6" i="25"/>
  <c r="N5" i="25"/>
  <c r="M5" i="25"/>
  <c r="K5" i="25"/>
  <c r="J5" i="25"/>
  <c r="I5" i="25"/>
  <c r="N4" i="25"/>
  <c r="M4" i="25"/>
  <c r="K4" i="25"/>
  <c r="J4" i="25"/>
  <c r="I4" i="25"/>
  <c r="N3" i="25"/>
  <c r="M3" i="25"/>
  <c r="K3" i="25"/>
  <c r="J3" i="25"/>
  <c r="I3" i="25"/>
  <c r="N84" i="24"/>
  <c r="M84" i="24"/>
  <c r="K84" i="24"/>
  <c r="L84" i="24" s="1"/>
  <c r="J84" i="24"/>
  <c r="I84" i="24"/>
  <c r="N83" i="24"/>
  <c r="M83" i="24"/>
  <c r="K83" i="24"/>
  <c r="J83" i="24"/>
  <c r="I83" i="24"/>
  <c r="N82" i="24"/>
  <c r="M82" i="24"/>
  <c r="K82" i="24"/>
  <c r="J82" i="24"/>
  <c r="I82" i="24"/>
  <c r="N81" i="24"/>
  <c r="M81" i="24"/>
  <c r="K81" i="24"/>
  <c r="J81" i="24"/>
  <c r="I81" i="24"/>
  <c r="N80" i="24"/>
  <c r="M80" i="24"/>
  <c r="K80" i="24"/>
  <c r="L80" i="24" s="1"/>
  <c r="J80" i="24"/>
  <c r="I80" i="24"/>
  <c r="N79" i="24"/>
  <c r="M79" i="24"/>
  <c r="K79" i="24"/>
  <c r="J79" i="24"/>
  <c r="I79" i="24"/>
  <c r="N78" i="24"/>
  <c r="M78" i="24"/>
  <c r="K78" i="24"/>
  <c r="J78" i="24"/>
  <c r="I78" i="24"/>
  <c r="N77" i="24"/>
  <c r="M77" i="24"/>
  <c r="K77" i="24"/>
  <c r="J77" i="24"/>
  <c r="I77" i="24"/>
  <c r="N76" i="24"/>
  <c r="M76" i="24"/>
  <c r="K76" i="24"/>
  <c r="L76" i="24" s="1"/>
  <c r="J76" i="24"/>
  <c r="I76" i="24"/>
  <c r="N75" i="24"/>
  <c r="M75" i="24"/>
  <c r="K75" i="24"/>
  <c r="J75" i="24"/>
  <c r="I75" i="24"/>
  <c r="N74" i="24"/>
  <c r="M74" i="24"/>
  <c r="K74" i="24"/>
  <c r="J74" i="24"/>
  <c r="I74" i="24"/>
  <c r="N73" i="24"/>
  <c r="M73" i="24"/>
  <c r="K73" i="24"/>
  <c r="J73" i="24"/>
  <c r="I73" i="24"/>
  <c r="N72" i="24"/>
  <c r="M72" i="24"/>
  <c r="K72" i="24"/>
  <c r="L72" i="24" s="1"/>
  <c r="J72" i="24"/>
  <c r="I72" i="24"/>
  <c r="N71" i="24"/>
  <c r="M71" i="24"/>
  <c r="K71" i="24"/>
  <c r="J71" i="24"/>
  <c r="I71" i="24"/>
  <c r="N70" i="24"/>
  <c r="M70" i="24"/>
  <c r="K70" i="24"/>
  <c r="J70" i="24"/>
  <c r="I70" i="24"/>
  <c r="N69" i="24"/>
  <c r="M69" i="24"/>
  <c r="K69" i="24"/>
  <c r="J69" i="24"/>
  <c r="I69" i="24"/>
  <c r="N68" i="24"/>
  <c r="M68" i="24"/>
  <c r="K68" i="24"/>
  <c r="L68" i="24" s="1"/>
  <c r="J68" i="24"/>
  <c r="I68" i="24"/>
  <c r="N67" i="24"/>
  <c r="M67" i="24"/>
  <c r="K67" i="24"/>
  <c r="J67" i="24"/>
  <c r="I67" i="24"/>
  <c r="N66" i="24"/>
  <c r="M66" i="24"/>
  <c r="K66" i="24"/>
  <c r="J66" i="24"/>
  <c r="I66" i="24"/>
  <c r="N65" i="24"/>
  <c r="M65" i="24"/>
  <c r="K65" i="24"/>
  <c r="J65" i="24"/>
  <c r="I65" i="24"/>
  <c r="N64" i="24"/>
  <c r="M64" i="24"/>
  <c r="K64" i="24"/>
  <c r="L64" i="24" s="1"/>
  <c r="J64" i="24"/>
  <c r="I64" i="24"/>
  <c r="N63" i="24"/>
  <c r="M63" i="24"/>
  <c r="K63" i="24"/>
  <c r="J63" i="24"/>
  <c r="I63" i="24"/>
  <c r="N62" i="24"/>
  <c r="M62" i="24"/>
  <c r="K62" i="24"/>
  <c r="J62" i="24"/>
  <c r="I62" i="24"/>
  <c r="N61" i="24"/>
  <c r="M61" i="24"/>
  <c r="K61" i="24"/>
  <c r="J61" i="24"/>
  <c r="I61" i="24"/>
  <c r="N60" i="24"/>
  <c r="M60" i="24"/>
  <c r="K60" i="24"/>
  <c r="L60" i="24" s="1"/>
  <c r="J60" i="24"/>
  <c r="I60" i="24"/>
  <c r="N59" i="24"/>
  <c r="M59" i="24"/>
  <c r="K59" i="24"/>
  <c r="J59" i="24"/>
  <c r="I59" i="24"/>
  <c r="N58" i="24"/>
  <c r="M58" i="24"/>
  <c r="K58" i="24"/>
  <c r="J58" i="24"/>
  <c r="I58" i="24"/>
  <c r="N57" i="24"/>
  <c r="M57" i="24"/>
  <c r="K57" i="24"/>
  <c r="J57" i="24"/>
  <c r="I57" i="24"/>
  <c r="N56" i="24"/>
  <c r="M56" i="24"/>
  <c r="K56" i="24"/>
  <c r="L56" i="24" s="1"/>
  <c r="J56" i="24"/>
  <c r="I56" i="24"/>
  <c r="N55" i="24"/>
  <c r="M55" i="24"/>
  <c r="K55" i="24"/>
  <c r="J55" i="24"/>
  <c r="I55" i="24"/>
  <c r="N54" i="24"/>
  <c r="M54" i="24"/>
  <c r="K54" i="24"/>
  <c r="J54" i="24"/>
  <c r="I54" i="24"/>
  <c r="N53" i="24"/>
  <c r="M53" i="24"/>
  <c r="K53" i="24"/>
  <c r="J53" i="24"/>
  <c r="I53" i="24"/>
  <c r="N52" i="24"/>
  <c r="M52" i="24"/>
  <c r="K52" i="24"/>
  <c r="L52" i="24" s="1"/>
  <c r="J52" i="24"/>
  <c r="I52" i="24"/>
  <c r="N51" i="24"/>
  <c r="M51" i="24"/>
  <c r="K51" i="24"/>
  <c r="J51" i="24"/>
  <c r="I51" i="24"/>
  <c r="N50" i="24"/>
  <c r="M50" i="24"/>
  <c r="K50" i="24"/>
  <c r="J50" i="24"/>
  <c r="I50" i="24"/>
  <c r="N49" i="24"/>
  <c r="M49" i="24"/>
  <c r="K49" i="24"/>
  <c r="J49" i="24"/>
  <c r="I49" i="24"/>
  <c r="N48" i="24"/>
  <c r="M48" i="24"/>
  <c r="K48" i="24"/>
  <c r="L48" i="24" s="1"/>
  <c r="J48" i="24"/>
  <c r="I48" i="24"/>
  <c r="N47" i="24"/>
  <c r="M47" i="24"/>
  <c r="K47" i="24"/>
  <c r="J47" i="24"/>
  <c r="I47" i="24"/>
  <c r="N46" i="24"/>
  <c r="M46" i="24"/>
  <c r="K46" i="24"/>
  <c r="J46" i="24"/>
  <c r="I46" i="24"/>
  <c r="N45" i="24"/>
  <c r="M45" i="24"/>
  <c r="K45" i="24"/>
  <c r="J45" i="24"/>
  <c r="I45" i="24"/>
  <c r="N44" i="24"/>
  <c r="M44" i="24"/>
  <c r="K44" i="24"/>
  <c r="L44" i="24" s="1"/>
  <c r="J44" i="24"/>
  <c r="I44" i="24"/>
  <c r="N43" i="24"/>
  <c r="M43" i="24"/>
  <c r="K43" i="24"/>
  <c r="J43" i="24"/>
  <c r="I43" i="24"/>
  <c r="N42" i="24"/>
  <c r="M42" i="24"/>
  <c r="K42" i="24"/>
  <c r="J42" i="24"/>
  <c r="I42" i="24"/>
  <c r="N41" i="24"/>
  <c r="M41" i="24"/>
  <c r="K41" i="24"/>
  <c r="J41" i="24"/>
  <c r="I41" i="24"/>
  <c r="N40" i="24"/>
  <c r="M40" i="24"/>
  <c r="K40" i="24"/>
  <c r="L40" i="24" s="1"/>
  <c r="J40" i="24"/>
  <c r="I40" i="24"/>
  <c r="N39" i="24"/>
  <c r="M39" i="24"/>
  <c r="K39" i="24"/>
  <c r="J39" i="24"/>
  <c r="I39" i="24"/>
  <c r="N38" i="24"/>
  <c r="M38" i="24"/>
  <c r="K38" i="24"/>
  <c r="J38" i="24"/>
  <c r="I38" i="24"/>
  <c r="N37" i="24"/>
  <c r="M37" i="24"/>
  <c r="K37" i="24"/>
  <c r="J37" i="24"/>
  <c r="I37" i="24"/>
  <c r="N36" i="24"/>
  <c r="M36" i="24"/>
  <c r="K36" i="24"/>
  <c r="L36" i="24" s="1"/>
  <c r="J36" i="24"/>
  <c r="I36" i="24"/>
  <c r="N35" i="24"/>
  <c r="M35" i="24"/>
  <c r="K35" i="24"/>
  <c r="J35" i="24"/>
  <c r="I35" i="24"/>
  <c r="N34" i="24"/>
  <c r="M34" i="24"/>
  <c r="K34" i="24"/>
  <c r="J34" i="24"/>
  <c r="I34" i="24"/>
  <c r="N33" i="24"/>
  <c r="M33" i="24"/>
  <c r="K33" i="24"/>
  <c r="J33" i="24"/>
  <c r="I33" i="24"/>
  <c r="N32" i="24"/>
  <c r="M32" i="24"/>
  <c r="K32" i="24"/>
  <c r="L32" i="24" s="1"/>
  <c r="J32" i="24"/>
  <c r="I32" i="24"/>
  <c r="N31" i="24"/>
  <c r="M31" i="24"/>
  <c r="K31" i="24"/>
  <c r="J31" i="24"/>
  <c r="I31" i="24"/>
  <c r="N30" i="24"/>
  <c r="M30" i="24"/>
  <c r="K30" i="24"/>
  <c r="J30" i="24"/>
  <c r="I30" i="24"/>
  <c r="N29" i="24"/>
  <c r="M29" i="24"/>
  <c r="K29" i="24"/>
  <c r="J29" i="24"/>
  <c r="I29" i="24"/>
  <c r="N28" i="24"/>
  <c r="M28" i="24"/>
  <c r="K28" i="24"/>
  <c r="L28" i="24" s="1"/>
  <c r="J28" i="24"/>
  <c r="I28" i="24"/>
  <c r="N27" i="24"/>
  <c r="M27" i="24"/>
  <c r="K27" i="24"/>
  <c r="J27" i="24"/>
  <c r="I27" i="24"/>
  <c r="N26" i="24"/>
  <c r="M26" i="24"/>
  <c r="K26" i="24"/>
  <c r="J26" i="24"/>
  <c r="I26" i="24"/>
  <c r="N25" i="24"/>
  <c r="M25" i="24"/>
  <c r="K25" i="24"/>
  <c r="J25" i="24"/>
  <c r="I25" i="24"/>
  <c r="N24" i="24"/>
  <c r="M24" i="24"/>
  <c r="K24" i="24"/>
  <c r="L24" i="24" s="1"/>
  <c r="J24" i="24"/>
  <c r="I24" i="24"/>
  <c r="N23" i="24"/>
  <c r="M23" i="24"/>
  <c r="K23" i="24"/>
  <c r="J23" i="24"/>
  <c r="I23" i="24"/>
  <c r="N22" i="24"/>
  <c r="M22" i="24"/>
  <c r="K22" i="24"/>
  <c r="J22" i="24"/>
  <c r="I22" i="24"/>
  <c r="N21" i="24"/>
  <c r="M21" i="24"/>
  <c r="K21" i="24"/>
  <c r="J21" i="24"/>
  <c r="I21" i="24"/>
  <c r="N20" i="24"/>
  <c r="M20" i="24"/>
  <c r="K20" i="24"/>
  <c r="L20" i="24" s="1"/>
  <c r="J20" i="24"/>
  <c r="I20" i="24"/>
  <c r="N19" i="24"/>
  <c r="M19" i="24"/>
  <c r="K19" i="24"/>
  <c r="J19" i="24"/>
  <c r="I19" i="24"/>
  <c r="N18" i="24"/>
  <c r="M18" i="24"/>
  <c r="K18" i="24"/>
  <c r="J18" i="24"/>
  <c r="I18" i="24"/>
  <c r="N17" i="24"/>
  <c r="M17" i="24"/>
  <c r="K17" i="24"/>
  <c r="J17" i="24"/>
  <c r="I17" i="24"/>
  <c r="N16" i="24"/>
  <c r="M16" i="24"/>
  <c r="K16" i="24"/>
  <c r="L16" i="24" s="1"/>
  <c r="J16" i="24"/>
  <c r="I16" i="24"/>
  <c r="N15" i="24"/>
  <c r="M15" i="24"/>
  <c r="K15" i="24"/>
  <c r="J15" i="24"/>
  <c r="I15" i="24"/>
  <c r="N14" i="24"/>
  <c r="M14" i="24"/>
  <c r="K14" i="24"/>
  <c r="J14" i="24"/>
  <c r="I14" i="24"/>
  <c r="N13" i="24"/>
  <c r="M13" i="24"/>
  <c r="K13" i="24"/>
  <c r="J13" i="24"/>
  <c r="I13" i="24"/>
  <c r="N12" i="24"/>
  <c r="M12" i="24"/>
  <c r="K12" i="24"/>
  <c r="L12" i="24" s="1"/>
  <c r="J12" i="24"/>
  <c r="I12" i="24"/>
  <c r="N11" i="24"/>
  <c r="M11" i="24"/>
  <c r="K11" i="24"/>
  <c r="J11" i="24"/>
  <c r="I11" i="24"/>
  <c r="N10" i="24"/>
  <c r="M10" i="24"/>
  <c r="K10" i="24"/>
  <c r="J10" i="24"/>
  <c r="I10" i="24"/>
  <c r="N9" i="24"/>
  <c r="M9" i="24"/>
  <c r="K9" i="24"/>
  <c r="J9" i="24"/>
  <c r="I9" i="24"/>
  <c r="N8" i="24"/>
  <c r="M8" i="24"/>
  <c r="K8" i="24"/>
  <c r="L8" i="24" s="1"/>
  <c r="J8" i="24"/>
  <c r="I8" i="24"/>
  <c r="N7" i="24"/>
  <c r="M7" i="24"/>
  <c r="K7" i="24"/>
  <c r="J7" i="24"/>
  <c r="I7" i="24"/>
  <c r="N6" i="24"/>
  <c r="M6" i="24"/>
  <c r="K6" i="24"/>
  <c r="J6" i="24"/>
  <c r="I6" i="24"/>
  <c r="N5" i="24"/>
  <c r="M5" i="24"/>
  <c r="K5" i="24"/>
  <c r="J5" i="24"/>
  <c r="I5" i="24"/>
  <c r="N4" i="24"/>
  <c r="M4" i="24"/>
  <c r="K4" i="24"/>
  <c r="L4" i="24" s="1"/>
  <c r="J4" i="24"/>
  <c r="I4" i="24"/>
  <c r="N3" i="24"/>
  <c r="M3" i="24"/>
  <c r="K3" i="24"/>
  <c r="J3" i="24"/>
  <c r="I3" i="24"/>
  <c r="N84" i="3"/>
  <c r="M84" i="3"/>
  <c r="K84" i="3"/>
  <c r="L84" i="3" s="1"/>
  <c r="J84" i="3"/>
  <c r="I84" i="3"/>
  <c r="N83" i="3"/>
  <c r="M83" i="3"/>
  <c r="K83" i="3"/>
  <c r="J83" i="3"/>
  <c r="I83" i="3"/>
  <c r="N82" i="3"/>
  <c r="M82" i="3"/>
  <c r="K82" i="3"/>
  <c r="J82" i="3"/>
  <c r="I82" i="3"/>
  <c r="N81" i="3"/>
  <c r="M81" i="3"/>
  <c r="K81" i="3"/>
  <c r="J81" i="3"/>
  <c r="I81" i="3"/>
  <c r="N80" i="3"/>
  <c r="M80" i="3"/>
  <c r="K80" i="3"/>
  <c r="J80" i="3"/>
  <c r="I80" i="3"/>
  <c r="N79" i="3"/>
  <c r="M79" i="3"/>
  <c r="K79" i="3"/>
  <c r="J79" i="3"/>
  <c r="I79" i="3"/>
  <c r="N78" i="3"/>
  <c r="M78" i="3"/>
  <c r="K78" i="3"/>
  <c r="J78" i="3"/>
  <c r="I78" i="3"/>
  <c r="N77" i="3"/>
  <c r="M77" i="3"/>
  <c r="K77" i="3"/>
  <c r="J77" i="3"/>
  <c r="I77" i="3"/>
  <c r="N76" i="3"/>
  <c r="M76" i="3"/>
  <c r="K76" i="3"/>
  <c r="J76" i="3"/>
  <c r="I76" i="3"/>
  <c r="N75" i="3"/>
  <c r="M75" i="3"/>
  <c r="K75" i="3"/>
  <c r="J75" i="3"/>
  <c r="I75" i="3"/>
  <c r="N74" i="3"/>
  <c r="M74" i="3"/>
  <c r="K74" i="3"/>
  <c r="J74" i="3"/>
  <c r="I74" i="3"/>
  <c r="N73" i="3"/>
  <c r="M73" i="3"/>
  <c r="K73" i="3"/>
  <c r="J73" i="3"/>
  <c r="I73" i="3"/>
  <c r="N72" i="3"/>
  <c r="M72" i="3"/>
  <c r="K72" i="3"/>
  <c r="J72" i="3"/>
  <c r="I72" i="3"/>
  <c r="N71" i="3"/>
  <c r="M71" i="3"/>
  <c r="K71" i="3"/>
  <c r="J71" i="3"/>
  <c r="I71" i="3"/>
  <c r="N70" i="3"/>
  <c r="M70" i="3"/>
  <c r="K70" i="3"/>
  <c r="J70" i="3"/>
  <c r="I70" i="3"/>
  <c r="N69" i="3"/>
  <c r="M69" i="3"/>
  <c r="K69" i="3"/>
  <c r="J69" i="3"/>
  <c r="I69" i="3"/>
  <c r="N68" i="3"/>
  <c r="M68" i="3"/>
  <c r="K68" i="3"/>
  <c r="J68" i="3"/>
  <c r="I68" i="3"/>
  <c r="N67" i="3"/>
  <c r="M67" i="3"/>
  <c r="K67" i="3"/>
  <c r="J67" i="3"/>
  <c r="I67" i="3"/>
  <c r="N66" i="3"/>
  <c r="M66" i="3"/>
  <c r="K66" i="3"/>
  <c r="J66" i="3"/>
  <c r="I66" i="3"/>
  <c r="N65" i="3"/>
  <c r="M65" i="3"/>
  <c r="K65" i="3"/>
  <c r="J65" i="3"/>
  <c r="I65" i="3"/>
  <c r="N64" i="3"/>
  <c r="M64" i="3"/>
  <c r="K64" i="3"/>
  <c r="J64" i="3"/>
  <c r="I64" i="3"/>
  <c r="N63" i="3"/>
  <c r="M63" i="3"/>
  <c r="K63" i="3"/>
  <c r="J63" i="3"/>
  <c r="I63" i="3"/>
  <c r="N62" i="3"/>
  <c r="M62" i="3"/>
  <c r="K62" i="3"/>
  <c r="J62" i="3"/>
  <c r="I62" i="3"/>
  <c r="N61" i="3"/>
  <c r="M61" i="3"/>
  <c r="K61" i="3"/>
  <c r="J61" i="3"/>
  <c r="I61" i="3"/>
  <c r="N60" i="3"/>
  <c r="M60" i="3"/>
  <c r="K60" i="3"/>
  <c r="J60" i="3"/>
  <c r="I60" i="3"/>
  <c r="N59" i="3"/>
  <c r="M59" i="3"/>
  <c r="K59" i="3"/>
  <c r="J59" i="3"/>
  <c r="I59" i="3"/>
  <c r="N58" i="3"/>
  <c r="M58" i="3"/>
  <c r="K58" i="3"/>
  <c r="J58" i="3"/>
  <c r="I58" i="3"/>
  <c r="N57" i="3"/>
  <c r="M57" i="3"/>
  <c r="K57" i="3"/>
  <c r="J57" i="3"/>
  <c r="I57" i="3"/>
  <c r="N56" i="3"/>
  <c r="M56" i="3"/>
  <c r="K56" i="3"/>
  <c r="J56" i="3"/>
  <c r="I56" i="3"/>
  <c r="N55" i="3"/>
  <c r="M55" i="3"/>
  <c r="K55" i="3"/>
  <c r="J55" i="3"/>
  <c r="I55" i="3"/>
  <c r="N54" i="3"/>
  <c r="M54" i="3"/>
  <c r="K54" i="3"/>
  <c r="J54" i="3"/>
  <c r="I54" i="3"/>
  <c r="N53" i="3"/>
  <c r="M53" i="3"/>
  <c r="K53" i="3"/>
  <c r="J53" i="3"/>
  <c r="I53" i="3"/>
  <c r="N52" i="3"/>
  <c r="M52" i="3"/>
  <c r="K52" i="3"/>
  <c r="J52" i="3"/>
  <c r="I52" i="3"/>
  <c r="N51" i="3"/>
  <c r="M51" i="3"/>
  <c r="K51" i="3"/>
  <c r="J51" i="3"/>
  <c r="I51" i="3"/>
  <c r="N50" i="3"/>
  <c r="M50" i="3"/>
  <c r="K50" i="3"/>
  <c r="J50" i="3"/>
  <c r="I50" i="3"/>
  <c r="N49" i="3"/>
  <c r="M49" i="3"/>
  <c r="K49" i="3"/>
  <c r="J49" i="3"/>
  <c r="I49" i="3"/>
  <c r="N48" i="3"/>
  <c r="M48" i="3"/>
  <c r="K48" i="3"/>
  <c r="J48" i="3"/>
  <c r="I48" i="3"/>
  <c r="N47" i="3"/>
  <c r="M47" i="3"/>
  <c r="K47" i="3"/>
  <c r="J47" i="3"/>
  <c r="I47" i="3"/>
  <c r="N46" i="3"/>
  <c r="M46" i="3"/>
  <c r="K46" i="3"/>
  <c r="J46" i="3"/>
  <c r="I46" i="3"/>
  <c r="N45" i="3"/>
  <c r="M45" i="3"/>
  <c r="K45" i="3"/>
  <c r="J45" i="3"/>
  <c r="I45" i="3"/>
  <c r="N44" i="3"/>
  <c r="M44" i="3"/>
  <c r="K44" i="3"/>
  <c r="J44" i="3"/>
  <c r="I44" i="3"/>
  <c r="N43" i="3"/>
  <c r="M43" i="3"/>
  <c r="K43" i="3"/>
  <c r="J43" i="3"/>
  <c r="I43" i="3"/>
  <c r="N42" i="3"/>
  <c r="M42" i="3"/>
  <c r="K42" i="3"/>
  <c r="J42" i="3"/>
  <c r="I42" i="3"/>
  <c r="N41" i="3"/>
  <c r="M41" i="3"/>
  <c r="K41" i="3"/>
  <c r="J41" i="3"/>
  <c r="I41" i="3"/>
  <c r="N40" i="3"/>
  <c r="M40" i="3"/>
  <c r="K40" i="3"/>
  <c r="J40" i="3"/>
  <c r="I40" i="3"/>
  <c r="N39" i="3"/>
  <c r="M39" i="3"/>
  <c r="K39" i="3"/>
  <c r="J39" i="3"/>
  <c r="I39" i="3"/>
  <c r="N38" i="3"/>
  <c r="M38" i="3"/>
  <c r="K38" i="3"/>
  <c r="J38" i="3"/>
  <c r="I38" i="3"/>
  <c r="N37" i="3"/>
  <c r="M37" i="3"/>
  <c r="K37" i="3"/>
  <c r="J37" i="3"/>
  <c r="I37" i="3"/>
  <c r="N36" i="3"/>
  <c r="M36" i="3"/>
  <c r="K36" i="3"/>
  <c r="J36" i="3"/>
  <c r="I36" i="3"/>
  <c r="N35" i="3"/>
  <c r="M35" i="3"/>
  <c r="K35" i="3"/>
  <c r="J35" i="3"/>
  <c r="I35" i="3"/>
  <c r="N34" i="3"/>
  <c r="M34" i="3"/>
  <c r="K34" i="3"/>
  <c r="J34" i="3"/>
  <c r="I34" i="3"/>
  <c r="N33" i="3"/>
  <c r="M33" i="3"/>
  <c r="K33" i="3"/>
  <c r="J33" i="3"/>
  <c r="I33" i="3"/>
  <c r="N32" i="3"/>
  <c r="M32" i="3"/>
  <c r="K32" i="3"/>
  <c r="J32" i="3"/>
  <c r="I32" i="3"/>
  <c r="N31" i="3"/>
  <c r="M31" i="3"/>
  <c r="K31" i="3"/>
  <c r="J31" i="3"/>
  <c r="I31" i="3"/>
  <c r="N30" i="3"/>
  <c r="M30" i="3"/>
  <c r="K30" i="3"/>
  <c r="J30" i="3"/>
  <c r="I30" i="3"/>
  <c r="N29" i="3"/>
  <c r="M29" i="3"/>
  <c r="K29" i="3"/>
  <c r="J29" i="3"/>
  <c r="I29" i="3"/>
  <c r="N28" i="3"/>
  <c r="M28" i="3"/>
  <c r="K28" i="3"/>
  <c r="J28" i="3"/>
  <c r="I28" i="3"/>
  <c r="N27" i="3"/>
  <c r="M27" i="3"/>
  <c r="K27" i="3"/>
  <c r="J27" i="3"/>
  <c r="I27" i="3"/>
  <c r="N26" i="3"/>
  <c r="M26" i="3"/>
  <c r="K26" i="3"/>
  <c r="J26" i="3"/>
  <c r="I26" i="3"/>
  <c r="N25" i="3"/>
  <c r="M25" i="3"/>
  <c r="K25" i="3"/>
  <c r="J25" i="3"/>
  <c r="I25" i="3"/>
  <c r="N24" i="3"/>
  <c r="M24" i="3"/>
  <c r="K24" i="3"/>
  <c r="J24" i="3"/>
  <c r="I24" i="3"/>
  <c r="N23" i="3"/>
  <c r="M23" i="3"/>
  <c r="K23" i="3"/>
  <c r="J23" i="3"/>
  <c r="I23" i="3"/>
  <c r="N22" i="3"/>
  <c r="M22" i="3"/>
  <c r="K22" i="3"/>
  <c r="J22" i="3"/>
  <c r="I22" i="3"/>
  <c r="N21" i="3"/>
  <c r="M21" i="3"/>
  <c r="K21" i="3"/>
  <c r="J21" i="3"/>
  <c r="I21" i="3"/>
  <c r="N20" i="3"/>
  <c r="M20" i="3"/>
  <c r="K20" i="3"/>
  <c r="J20" i="3"/>
  <c r="I20" i="3"/>
  <c r="N19" i="3"/>
  <c r="M19" i="3"/>
  <c r="K19" i="3"/>
  <c r="J19" i="3"/>
  <c r="I19" i="3"/>
  <c r="N18" i="3"/>
  <c r="M18" i="3"/>
  <c r="K18" i="3"/>
  <c r="J18" i="3"/>
  <c r="I18" i="3"/>
  <c r="N17" i="3"/>
  <c r="M17" i="3"/>
  <c r="K17" i="3"/>
  <c r="J17" i="3"/>
  <c r="I17" i="3"/>
  <c r="N16" i="3"/>
  <c r="M16" i="3"/>
  <c r="K16" i="3"/>
  <c r="J16" i="3"/>
  <c r="I16" i="3"/>
  <c r="N15" i="3"/>
  <c r="M15" i="3"/>
  <c r="K15" i="3"/>
  <c r="J15" i="3"/>
  <c r="I15" i="3"/>
  <c r="N14" i="3"/>
  <c r="M14" i="3"/>
  <c r="K14" i="3"/>
  <c r="J14" i="3"/>
  <c r="I14" i="3"/>
  <c r="N13" i="3"/>
  <c r="M13" i="3"/>
  <c r="K13" i="3"/>
  <c r="J13" i="3"/>
  <c r="I13" i="3"/>
  <c r="N12" i="3"/>
  <c r="M12" i="3"/>
  <c r="K12" i="3"/>
  <c r="J12" i="3"/>
  <c r="I12" i="3"/>
  <c r="N11" i="3"/>
  <c r="M11" i="3"/>
  <c r="K11" i="3"/>
  <c r="J11" i="3"/>
  <c r="I11" i="3"/>
  <c r="N10" i="3"/>
  <c r="M10" i="3"/>
  <c r="K10" i="3"/>
  <c r="J10" i="3"/>
  <c r="I10" i="3"/>
  <c r="N9" i="3"/>
  <c r="M9" i="3"/>
  <c r="K9" i="3"/>
  <c r="J9" i="3"/>
  <c r="I9" i="3"/>
  <c r="N8" i="3"/>
  <c r="M8" i="3"/>
  <c r="K8" i="3"/>
  <c r="J8" i="3"/>
  <c r="I8" i="3"/>
  <c r="N7" i="3"/>
  <c r="M7" i="3"/>
  <c r="K7" i="3"/>
  <c r="J7" i="3"/>
  <c r="I7" i="3"/>
  <c r="N6" i="3"/>
  <c r="M6" i="3"/>
  <c r="K6" i="3"/>
  <c r="J6" i="3"/>
  <c r="I6" i="3"/>
  <c r="N5" i="3"/>
  <c r="M5" i="3"/>
  <c r="K5" i="3"/>
  <c r="J5" i="3"/>
  <c r="I5" i="3"/>
  <c r="N4" i="3"/>
  <c r="M4" i="3"/>
  <c r="K4" i="3"/>
  <c r="J4" i="3"/>
  <c r="I4" i="3"/>
  <c r="N3" i="3"/>
  <c r="M3" i="3"/>
  <c r="K3" i="3"/>
  <c r="J3" i="3"/>
  <c r="I3" i="3"/>
  <c r="N27" i="21"/>
  <c r="M27" i="21"/>
  <c r="K27" i="21"/>
  <c r="L27" i="21" s="1"/>
  <c r="J27" i="21"/>
  <c r="I27" i="21"/>
  <c r="N26" i="21"/>
  <c r="M26" i="21"/>
  <c r="K26" i="21"/>
  <c r="J26" i="21"/>
  <c r="I26" i="21"/>
  <c r="N25" i="21"/>
  <c r="M25" i="21"/>
  <c r="K25" i="21"/>
  <c r="J25" i="21"/>
  <c r="I25" i="21"/>
  <c r="N24" i="21"/>
  <c r="M24" i="21"/>
  <c r="K24" i="21"/>
  <c r="J24" i="21"/>
  <c r="I24" i="21"/>
  <c r="N23" i="21"/>
  <c r="M23" i="21"/>
  <c r="K23" i="21"/>
  <c r="J23" i="21"/>
  <c r="I23" i="21"/>
  <c r="N22" i="21"/>
  <c r="M22" i="21"/>
  <c r="K22" i="21"/>
  <c r="J22" i="21"/>
  <c r="I22" i="21"/>
  <c r="N21" i="21"/>
  <c r="M21" i="21"/>
  <c r="K21" i="21"/>
  <c r="J21" i="21"/>
  <c r="I21" i="21"/>
  <c r="N20" i="21"/>
  <c r="M20" i="21"/>
  <c r="K20" i="21"/>
  <c r="J20" i="21"/>
  <c r="I20" i="21"/>
  <c r="N19" i="21"/>
  <c r="M19" i="21"/>
  <c r="K19" i="21"/>
  <c r="J19" i="21"/>
  <c r="I19" i="21"/>
  <c r="N18" i="21"/>
  <c r="M18" i="21"/>
  <c r="K18" i="21"/>
  <c r="J18" i="21"/>
  <c r="I18" i="21"/>
  <c r="N17" i="21"/>
  <c r="M17" i="21"/>
  <c r="K17" i="21"/>
  <c r="J17" i="21"/>
  <c r="I17" i="21"/>
  <c r="N16" i="21"/>
  <c r="M16" i="21"/>
  <c r="K16" i="21"/>
  <c r="J16" i="21"/>
  <c r="I16" i="21"/>
  <c r="N15" i="21"/>
  <c r="M15" i="21"/>
  <c r="K15" i="21"/>
  <c r="J15" i="21"/>
  <c r="I15" i="21"/>
  <c r="N14" i="21"/>
  <c r="M14" i="21"/>
  <c r="K14" i="21"/>
  <c r="J14" i="21"/>
  <c r="I14" i="21"/>
  <c r="N13" i="21"/>
  <c r="M13" i="21"/>
  <c r="K13" i="21"/>
  <c r="J13" i="21"/>
  <c r="I13" i="21"/>
  <c r="N12" i="21"/>
  <c r="M12" i="21"/>
  <c r="K12" i="21"/>
  <c r="J12" i="21"/>
  <c r="I12" i="21"/>
  <c r="N11" i="21"/>
  <c r="M11" i="21"/>
  <c r="K11" i="21"/>
  <c r="J11" i="21"/>
  <c r="I11" i="21"/>
  <c r="N10" i="21"/>
  <c r="M10" i="21"/>
  <c r="K10" i="21"/>
  <c r="J10" i="21"/>
  <c r="I10" i="21"/>
  <c r="N9" i="21"/>
  <c r="M9" i="21"/>
  <c r="K9" i="21"/>
  <c r="J9" i="21"/>
  <c r="I9" i="21"/>
  <c r="N8" i="21"/>
  <c r="M8" i="21"/>
  <c r="K8" i="21"/>
  <c r="J8" i="21"/>
  <c r="I8" i="21"/>
  <c r="N7" i="21"/>
  <c r="M7" i="21"/>
  <c r="K7" i="21"/>
  <c r="L7" i="21" s="1"/>
  <c r="J7" i="21"/>
  <c r="I7" i="21"/>
  <c r="N6" i="21"/>
  <c r="M6" i="21"/>
  <c r="K6" i="21"/>
  <c r="J6" i="21"/>
  <c r="I6" i="21"/>
  <c r="N5" i="21"/>
  <c r="M5" i="21"/>
  <c r="K5" i="21"/>
  <c r="J5" i="21"/>
  <c r="I5" i="21"/>
  <c r="N4" i="21"/>
  <c r="M4" i="21"/>
  <c r="K4" i="21"/>
  <c r="J4" i="21"/>
  <c r="I4" i="21"/>
  <c r="N3" i="21"/>
  <c r="M3" i="21"/>
  <c r="K3" i="21"/>
  <c r="L3" i="21" s="1"/>
  <c r="J3" i="21"/>
  <c r="I3" i="21"/>
  <c r="N92" i="2"/>
  <c r="M92" i="2"/>
  <c r="K92" i="2"/>
  <c r="L92" i="2" s="1"/>
  <c r="J92" i="2"/>
  <c r="I92" i="2"/>
  <c r="N91" i="2"/>
  <c r="M91" i="2"/>
  <c r="K91" i="2"/>
  <c r="J91" i="2"/>
  <c r="I91" i="2"/>
  <c r="N90" i="2"/>
  <c r="M90" i="2"/>
  <c r="K90" i="2"/>
  <c r="J90" i="2"/>
  <c r="I90" i="2"/>
  <c r="N89" i="2"/>
  <c r="M89" i="2"/>
  <c r="K89" i="2"/>
  <c r="J89" i="2"/>
  <c r="I89" i="2"/>
  <c r="N88" i="2"/>
  <c r="M88" i="2"/>
  <c r="K88" i="2"/>
  <c r="L88" i="2" s="1"/>
  <c r="J88" i="2"/>
  <c r="I88" i="2"/>
  <c r="N87" i="2"/>
  <c r="M87" i="2"/>
  <c r="K87" i="2"/>
  <c r="J87" i="2"/>
  <c r="I87" i="2"/>
  <c r="N86" i="2"/>
  <c r="M86" i="2"/>
  <c r="K86" i="2"/>
  <c r="J86" i="2"/>
  <c r="I86" i="2"/>
  <c r="N85" i="2"/>
  <c r="M85" i="2"/>
  <c r="K85" i="2"/>
  <c r="J85" i="2"/>
  <c r="I85" i="2"/>
  <c r="N84" i="2"/>
  <c r="M84" i="2"/>
  <c r="K84" i="2"/>
  <c r="L84" i="2" s="1"/>
  <c r="J84" i="2"/>
  <c r="I84" i="2"/>
  <c r="N83" i="2"/>
  <c r="M83" i="2"/>
  <c r="K83" i="2"/>
  <c r="J83" i="2"/>
  <c r="I83" i="2"/>
  <c r="N82" i="2"/>
  <c r="M82" i="2"/>
  <c r="K82" i="2"/>
  <c r="J82" i="2"/>
  <c r="I82" i="2"/>
  <c r="N81" i="2"/>
  <c r="M81" i="2"/>
  <c r="K81" i="2"/>
  <c r="J81" i="2"/>
  <c r="I81" i="2"/>
  <c r="N80" i="2"/>
  <c r="M80" i="2"/>
  <c r="K80" i="2"/>
  <c r="L80" i="2" s="1"/>
  <c r="J80" i="2"/>
  <c r="I80" i="2"/>
  <c r="N79" i="2"/>
  <c r="M79" i="2"/>
  <c r="K79" i="2"/>
  <c r="J79" i="2"/>
  <c r="I79" i="2"/>
  <c r="N78" i="2"/>
  <c r="M78" i="2"/>
  <c r="K78" i="2"/>
  <c r="J78" i="2"/>
  <c r="I78" i="2"/>
  <c r="N77" i="2"/>
  <c r="M77" i="2"/>
  <c r="K77" i="2"/>
  <c r="J77" i="2"/>
  <c r="I77" i="2"/>
  <c r="N76" i="2"/>
  <c r="M76" i="2"/>
  <c r="K76" i="2"/>
  <c r="L76" i="2" s="1"/>
  <c r="J76" i="2"/>
  <c r="I76" i="2"/>
  <c r="N75" i="2"/>
  <c r="M75" i="2"/>
  <c r="K75" i="2"/>
  <c r="J75" i="2"/>
  <c r="I75" i="2"/>
  <c r="N74" i="2"/>
  <c r="M74" i="2"/>
  <c r="K74" i="2"/>
  <c r="J74" i="2"/>
  <c r="I74" i="2"/>
  <c r="N73" i="2"/>
  <c r="M73" i="2"/>
  <c r="K73" i="2"/>
  <c r="J73" i="2"/>
  <c r="I73" i="2"/>
  <c r="N72" i="2"/>
  <c r="M72" i="2"/>
  <c r="K72" i="2"/>
  <c r="L72" i="2" s="1"/>
  <c r="J72" i="2"/>
  <c r="I72" i="2"/>
  <c r="N71" i="2"/>
  <c r="M71" i="2"/>
  <c r="K71" i="2"/>
  <c r="J71" i="2"/>
  <c r="I71" i="2"/>
  <c r="N70" i="2"/>
  <c r="M70" i="2"/>
  <c r="K70" i="2"/>
  <c r="J70" i="2"/>
  <c r="I70" i="2"/>
  <c r="N69" i="2"/>
  <c r="M69" i="2"/>
  <c r="K69" i="2"/>
  <c r="J69" i="2"/>
  <c r="I69" i="2"/>
  <c r="N68" i="2"/>
  <c r="M68" i="2"/>
  <c r="K68" i="2"/>
  <c r="L68" i="2" s="1"/>
  <c r="J68" i="2"/>
  <c r="I68" i="2"/>
  <c r="N67" i="2"/>
  <c r="M67" i="2"/>
  <c r="K67" i="2"/>
  <c r="J67" i="2"/>
  <c r="I67" i="2"/>
  <c r="N66" i="2"/>
  <c r="M66" i="2"/>
  <c r="K66" i="2"/>
  <c r="J66" i="2"/>
  <c r="I66" i="2"/>
  <c r="N65" i="2"/>
  <c r="M65" i="2"/>
  <c r="K65" i="2"/>
  <c r="J65" i="2"/>
  <c r="I65" i="2"/>
  <c r="N64" i="2"/>
  <c r="M64" i="2"/>
  <c r="K64" i="2"/>
  <c r="L64" i="2" s="1"/>
  <c r="J64" i="2"/>
  <c r="I64" i="2"/>
  <c r="N63" i="2"/>
  <c r="M63" i="2"/>
  <c r="K63" i="2"/>
  <c r="J63" i="2"/>
  <c r="I63" i="2"/>
  <c r="N62" i="2"/>
  <c r="M62" i="2"/>
  <c r="K62" i="2"/>
  <c r="J62" i="2"/>
  <c r="I62" i="2"/>
  <c r="N61" i="2"/>
  <c r="M61" i="2"/>
  <c r="K61" i="2"/>
  <c r="J61" i="2"/>
  <c r="I61" i="2"/>
  <c r="N60" i="2"/>
  <c r="M60" i="2"/>
  <c r="K60" i="2"/>
  <c r="L60" i="2" s="1"/>
  <c r="J60" i="2"/>
  <c r="I60" i="2"/>
  <c r="N59" i="2"/>
  <c r="M59" i="2"/>
  <c r="K59" i="2"/>
  <c r="J59" i="2"/>
  <c r="I59" i="2"/>
  <c r="N58" i="2"/>
  <c r="M58" i="2"/>
  <c r="K58" i="2"/>
  <c r="J58" i="2"/>
  <c r="I58" i="2"/>
  <c r="N57" i="2"/>
  <c r="M57" i="2"/>
  <c r="K57" i="2"/>
  <c r="J57" i="2"/>
  <c r="I57" i="2"/>
  <c r="N56" i="2"/>
  <c r="M56" i="2"/>
  <c r="K56" i="2"/>
  <c r="L56" i="2" s="1"/>
  <c r="J56" i="2"/>
  <c r="I56" i="2"/>
  <c r="N55" i="2"/>
  <c r="M55" i="2"/>
  <c r="K55" i="2"/>
  <c r="J55" i="2"/>
  <c r="I55" i="2"/>
  <c r="N54" i="2"/>
  <c r="M54" i="2"/>
  <c r="K54" i="2"/>
  <c r="J54" i="2"/>
  <c r="I54" i="2"/>
  <c r="N53" i="2"/>
  <c r="M53" i="2"/>
  <c r="K53" i="2"/>
  <c r="J53" i="2"/>
  <c r="I53" i="2"/>
  <c r="N52" i="2"/>
  <c r="M52" i="2"/>
  <c r="K52" i="2"/>
  <c r="L52" i="2" s="1"/>
  <c r="J52" i="2"/>
  <c r="I52" i="2"/>
  <c r="N51" i="2"/>
  <c r="M51" i="2"/>
  <c r="K51" i="2"/>
  <c r="J51" i="2"/>
  <c r="I51" i="2"/>
  <c r="N50" i="2"/>
  <c r="M50" i="2"/>
  <c r="K50" i="2"/>
  <c r="J50" i="2"/>
  <c r="I50" i="2"/>
  <c r="N49" i="2"/>
  <c r="M49" i="2"/>
  <c r="K49" i="2"/>
  <c r="J49" i="2"/>
  <c r="I49" i="2"/>
  <c r="N48" i="2"/>
  <c r="M48" i="2"/>
  <c r="K48" i="2"/>
  <c r="L48" i="2" s="1"/>
  <c r="J48" i="2"/>
  <c r="I48" i="2"/>
  <c r="N47" i="2"/>
  <c r="M47" i="2"/>
  <c r="K47" i="2"/>
  <c r="J47" i="2"/>
  <c r="I47" i="2"/>
  <c r="N46" i="2"/>
  <c r="M46" i="2"/>
  <c r="K46" i="2"/>
  <c r="J46" i="2"/>
  <c r="I46" i="2"/>
  <c r="N45" i="2"/>
  <c r="M45" i="2"/>
  <c r="K45" i="2"/>
  <c r="J45" i="2"/>
  <c r="I45" i="2"/>
  <c r="N44" i="2"/>
  <c r="M44" i="2"/>
  <c r="K44" i="2"/>
  <c r="L44" i="2" s="1"/>
  <c r="J44" i="2"/>
  <c r="I44" i="2"/>
  <c r="N43" i="2"/>
  <c r="M43" i="2"/>
  <c r="K43" i="2"/>
  <c r="J43" i="2"/>
  <c r="I43" i="2"/>
  <c r="N42" i="2"/>
  <c r="M42" i="2"/>
  <c r="K42" i="2"/>
  <c r="J42" i="2"/>
  <c r="I42" i="2"/>
  <c r="N41" i="2"/>
  <c r="M41" i="2"/>
  <c r="K41" i="2"/>
  <c r="J41" i="2"/>
  <c r="I41" i="2"/>
  <c r="N40" i="2"/>
  <c r="M40" i="2"/>
  <c r="K40" i="2"/>
  <c r="L40" i="2" s="1"/>
  <c r="J40" i="2"/>
  <c r="I40" i="2"/>
  <c r="N39" i="2"/>
  <c r="M39" i="2"/>
  <c r="K39" i="2"/>
  <c r="J39" i="2"/>
  <c r="I39" i="2"/>
  <c r="N38" i="2"/>
  <c r="M38" i="2"/>
  <c r="K38" i="2"/>
  <c r="J38" i="2"/>
  <c r="I38" i="2"/>
  <c r="N37" i="2"/>
  <c r="M37" i="2"/>
  <c r="K37" i="2"/>
  <c r="J37" i="2"/>
  <c r="I37" i="2"/>
  <c r="N36" i="2"/>
  <c r="M36" i="2"/>
  <c r="K36" i="2"/>
  <c r="L36" i="2" s="1"/>
  <c r="J36" i="2"/>
  <c r="I36" i="2"/>
  <c r="N35" i="2"/>
  <c r="M35" i="2"/>
  <c r="K35" i="2"/>
  <c r="J35" i="2"/>
  <c r="I35" i="2"/>
  <c r="N34" i="2"/>
  <c r="M34" i="2"/>
  <c r="K34" i="2"/>
  <c r="J34" i="2"/>
  <c r="I34" i="2"/>
  <c r="N33" i="2"/>
  <c r="M33" i="2"/>
  <c r="K33" i="2"/>
  <c r="J33" i="2"/>
  <c r="I33" i="2"/>
  <c r="N32" i="2"/>
  <c r="M32" i="2"/>
  <c r="K32" i="2"/>
  <c r="L32" i="2" s="1"/>
  <c r="J32" i="2"/>
  <c r="I32" i="2"/>
  <c r="N31" i="2"/>
  <c r="M31" i="2"/>
  <c r="K31" i="2"/>
  <c r="J31" i="2"/>
  <c r="I31" i="2"/>
  <c r="N30" i="2"/>
  <c r="M30" i="2"/>
  <c r="K30" i="2"/>
  <c r="J30" i="2"/>
  <c r="I30" i="2"/>
  <c r="N29" i="2"/>
  <c r="M29" i="2"/>
  <c r="K29" i="2"/>
  <c r="J29" i="2"/>
  <c r="I29" i="2"/>
  <c r="N28" i="2"/>
  <c r="M28" i="2"/>
  <c r="K28" i="2"/>
  <c r="L28" i="2" s="1"/>
  <c r="J28" i="2"/>
  <c r="I28" i="2"/>
  <c r="N27" i="2"/>
  <c r="M27" i="2"/>
  <c r="K27" i="2"/>
  <c r="J27" i="2"/>
  <c r="I27" i="2"/>
  <c r="N26" i="2"/>
  <c r="M26" i="2"/>
  <c r="K26" i="2"/>
  <c r="J26" i="2"/>
  <c r="I26" i="2"/>
  <c r="N25" i="2"/>
  <c r="M25" i="2"/>
  <c r="K25" i="2"/>
  <c r="J25" i="2"/>
  <c r="I25" i="2"/>
  <c r="N24" i="2"/>
  <c r="M24" i="2"/>
  <c r="K24" i="2"/>
  <c r="L24" i="2" s="1"/>
  <c r="J24" i="2"/>
  <c r="I24" i="2"/>
  <c r="N23" i="2"/>
  <c r="M23" i="2"/>
  <c r="K23" i="2"/>
  <c r="J23" i="2"/>
  <c r="I23" i="2"/>
  <c r="N22" i="2"/>
  <c r="M22" i="2"/>
  <c r="K22" i="2"/>
  <c r="J22" i="2"/>
  <c r="I22" i="2"/>
  <c r="N21" i="2"/>
  <c r="M21" i="2"/>
  <c r="K21" i="2"/>
  <c r="J21" i="2"/>
  <c r="I21" i="2"/>
  <c r="N20" i="2"/>
  <c r="M20" i="2"/>
  <c r="K20" i="2"/>
  <c r="L20" i="2" s="1"/>
  <c r="J20" i="2"/>
  <c r="I20" i="2"/>
  <c r="N19" i="2"/>
  <c r="M19" i="2"/>
  <c r="K19" i="2"/>
  <c r="J19" i="2"/>
  <c r="I19" i="2"/>
  <c r="N18" i="2"/>
  <c r="M18" i="2"/>
  <c r="K18" i="2"/>
  <c r="J18" i="2"/>
  <c r="I18" i="2"/>
  <c r="N17" i="2"/>
  <c r="M17" i="2"/>
  <c r="K17" i="2"/>
  <c r="J17" i="2"/>
  <c r="I17" i="2"/>
  <c r="N16" i="2"/>
  <c r="M16" i="2"/>
  <c r="K16" i="2"/>
  <c r="L16" i="2" s="1"/>
  <c r="J16" i="2"/>
  <c r="I16" i="2"/>
  <c r="N15" i="2"/>
  <c r="M15" i="2"/>
  <c r="K15" i="2"/>
  <c r="J15" i="2"/>
  <c r="I15" i="2"/>
  <c r="N14" i="2"/>
  <c r="M14" i="2"/>
  <c r="K14" i="2"/>
  <c r="J14" i="2"/>
  <c r="I14" i="2"/>
  <c r="N13" i="2"/>
  <c r="M13" i="2"/>
  <c r="K13" i="2"/>
  <c r="J13" i="2"/>
  <c r="I13" i="2"/>
  <c r="N12" i="2"/>
  <c r="M12" i="2"/>
  <c r="K12" i="2"/>
  <c r="L12" i="2" s="1"/>
  <c r="J12" i="2"/>
  <c r="I12" i="2"/>
  <c r="N11" i="2"/>
  <c r="M11" i="2"/>
  <c r="K11" i="2"/>
  <c r="J11" i="2"/>
  <c r="I11" i="2"/>
  <c r="N10" i="2"/>
  <c r="M10" i="2"/>
  <c r="K10" i="2"/>
  <c r="J10" i="2"/>
  <c r="I10" i="2"/>
  <c r="N9" i="2"/>
  <c r="M9" i="2"/>
  <c r="K9" i="2"/>
  <c r="J9" i="2"/>
  <c r="I9" i="2"/>
  <c r="N8" i="2"/>
  <c r="M8" i="2"/>
  <c r="K8" i="2"/>
  <c r="L8" i="2" s="1"/>
  <c r="J8" i="2"/>
  <c r="I8" i="2"/>
  <c r="N7" i="2"/>
  <c r="M7" i="2"/>
  <c r="K7" i="2"/>
  <c r="J7" i="2"/>
  <c r="I7" i="2"/>
  <c r="N6" i="2"/>
  <c r="M6" i="2"/>
  <c r="K6" i="2"/>
  <c r="J6" i="2"/>
  <c r="I6" i="2"/>
  <c r="N5" i="2"/>
  <c r="M5" i="2"/>
  <c r="K5" i="2"/>
  <c r="J5" i="2"/>
  <c r="I5" i="2"/>
  <c r="N4" i="2"/>
  <c r="M4" i="2"/>
  <c r="K4" i="2"/>
  <c r="L4" i="2" s="1"/>
  <c r="J4" i="2"/>
  <c r="I4" i="2"/>
  <c r="N3" i="2"/>
  <c r="M3" i="2"/>
  <c r="K3" i="2"/>
  <c r="J3" i="2"/>
  <c r="I3" i="2"/>
  <c r="H71" i="36"/>
  <c r="G71" i="36"/>
  <c r="E71" i="36"/>
  <c r="C71" i="36"/>
  <c r="H70" i="36"/>
  <c r="G70" i="36"/>
  <c r="E70" i="36"/>
  <c r="C70" i="36"/>
  <c r="H69" i="36"/>
  <c r="G69" i="36"/>
  <c r="E69" i="36"/>
  <c r="C69" i="36"/>
  <c r="H68" i="36"/>
  <c r="G68" i="36"/>
  <c r="E68" i="36"/>
  <c r="C68" i="36"/>
  <c r="H67" i="36"/>
  <c r="G67" i="36"/>
  <c r="E67" i="36"/>
  <c r="C67" i="36"/>
  <c r="H66" i="36"/>
  <c r="G66" i="36"/>
  <c r="E66" i="36"/>
  <c r="C66" i="36"/>
  <c r="H65" i="36"/>
  <c r="G65" i="36"/>
  <c r="E65" i="36"/>
  <c r="C65" i="36"/>
  <c r="H64" i="36"/>
  <c r="G64" i="36"/>
  <c r="E64" i="36"/>
  <c r="C64" i="36"/>
  <c r="H63" i="36"/>
  <c r="G63" i="36"/>
  <c r="E63" i="36"/>
  <c r="C63" i="36"/>
  <c r="H62" i="36"/>
  <c r="G62" i="36"/>
  <c r="E62" i="36"/>
  <c r="C62" i="36"/>
  <c r="H61" i="36"/>
  <c r="G61" i="36"/>
  <c r="E61" i="36"/>
  <c r="C61" i="36"/>
  <c r="H60" i="36"/>
  <c r="G60" i="36"/>
  <c r="E60" i="36"/>
  <c r="C60" i="36"/>
  <c r="H59" i="36"/>
  <c r="G59" i="36"/>
  <c r="E59" i="36"/>
  <c r="C59" i="36"/>
  <c r="H58" i="36"/>
  <c r="G58" i="36"/>
  <c r="E58" i="36"/>
  <c r="C58" i="36"/>
  <c r="H57" i="36"/>
  <c r="G57" i="36"/>
  <c r="E57" i="36"/>
  <c r="C57" i="36"/>
  <c r="H56" i="36"/>
  <c r="G56" i="36"/>
  <c r="E56" i="36"/>
  <c r="C56" i="36"/>
  <c r="H55" i="36"/>
  <c r="G55" i="36"/>
  <c r="E55" i="36"/>
  <c r="C55" i="36"/>
  <c r="H54" i="36"/>
  <c r="G54" i="36"/>
  <c r="E54" i="36"/>
  <c r="C54" i="36"/>
  <c r="H53" i="36"/>
  <c r="G53" i="36"/>
  <c r="E53" i="36"/>
  <c r="C53" i="36"/>
  <c r="H52" i="36"/>
  <c r="G52" i="36"/>
  <c r="E52" i="36"/>
  <c r="C52" i="36"/>
  <c r="H51" i="36"/>
  <c r="G51" i="36"/>
  <c r="E51" i="36"/>
  <c r="C51" i="36"/>
  <c r="H50" i="36"/>
  <c r="G50" i="36"/>
  <c r="E50" i="36"/>
  <c r="C50" i="36"/>
  <c r="H49" i="36"/>
  <c r="G49" i="36"/>
  <c r="E49" i="36"/>
  <c r="C49" i="36"/>
  <c r="H48" i="36"/>
  <c r="G48" i="36"/>
  <c r="E48" i="36"/>
  <c r="C48" i="36"/>
  <c r="H47" i="36"/>
  <c r="G47" i="36"/>
  <c r="E47" i="36"/>
  <c r="C47" i="36"/>
  <c r="H46" i="36"/>
  <c r="G46" i="36"/>
  <c r="E46" i="36"/>
  <c r="C46" i="36"/>
  <c r="H45" i="36"/>
  <c r="G45" i="36"/>
  <c r="E45" i="36"/>
  <c r="C45" i="36"/>
  <c r="H44" i="36"/>
  <c r="G44" i="36"/>
  <c r="E44" i="36"/>
  <c r="C44" i="36"/>
  <c r="H43" i="36"/>
  <c r="G43" i="36"/>
  <c r="E43" i="36"/>
  <c r="C43" i="36"/>
  <c r="H42" i="36"/>
  <c r="G42" i="36"/>
  <c r="E42" i="36"/>
  <c r="C42" i="36"/>
  <c r="H41" i="36"/>
  <c r="G41" i="36"/>
  <c r="E41" i="36"/>
  <c r="C41" i="36"/>
  <c r="H40" i="36"/>
  <c r="G40" i="36"/>
  <c r="E40" i="36"/>
  <c r="C40" i="36"/>
  <c r="H39" i="36"/>
  <c r="G39" i="36"/>
  <c r="E39" i="36"/>
  <c r="C39" i="36"/>
  <c r="H38" i="36"/>
  <c r="G38" i="36"/>
  <c r="E38" i="36"/>
  <c r="C38" i="36"/>
  <c r="H37" i="36"/>
  <c r="G37" i="36"/>
  <c r="E37" i="36"/>
  <c r="C37" i="36"/>
  <c r="H36" i="36"/>
  <c r="G36" i="36"/>
  <c r="E36" i="36"/>
  <c r="C36" i="36"/>
  <c r="H35" i="36"/>
  <c r="G35" i="36"/>
  <c r="E35" i="36"/>
  <c r="C35" i="36"/>
  <c r="H34" i="36"/>
  <c r="G34" i="36"/>
  <c r="E34" i="36"/>
  <c r="C34" i="36"/>
  <c r="H33" i="36"/>
  <c r="G33" i="36"/>
  <c r="E33" i="36"/>
  <c r="C33" i="36"/>
  <c r="H32" i="36"/>
  <c r="G32" i="36"/>
  <c r="E32" i="36"/>
  <c r="C32" i="36"/>
  <c r="H31" i="36"/>
  <c r="G31" i="36"/>
  <c r="E31" i="36"/>
  <c r="C31" i="36"/>
  <c r="H30" i="36"/>
  <c r="G30" i="36"/>
  <c r="E30" i="36"/>
  <c r="C30" i="36"/>
  <c r="H29" i="36"/>
  <c r="G29" i="36"/>
  <c r="E29" i="36"/>
  <c r="C29" i="36"/>
  <c r="H28" i="36"/>
  <c r="G28" i="36"/>
  <c r="E28" i="36"/>
  <c r="C28" i="36"/>
  <c r="H27" i="36"/>
  <c r="G27" i="36"/>
  <c r="E27" i="36"/>
  <c r="C27" i="36"/>
  <c r="H26" i="36"/>
  <c r="G26" i="36"/>
  <c r="E26" i="36"/>
  <c r="C26" i="36"/>
  <c r="H25" i="36"/>
  <c r="G25" i="36"/>
  <c r="E25" i="36"/>
  <c r="C25" i="36"/>
  <c r="H24" i="36"/>
  <c r="G24" i="36"/>
  <c r="E24" i="36"/>
  <c r="C24" i="36"/>
  <c r="H23" i="36"/>
  <c r="G23" i="36"/>
  <c r="E23" i="36"/>
  <c r="C23" i="36"/>
  <c r="H22" i="36"/>
  <c r="G22" i="36"/>
  <c r="E22" i="36"/>
  <c r="C22" i="36"/>
  <c r="H21" i="36"/>
  <c r="G21" i="36"/>
  <c r="E21" i="36"/>
  <c r="C21" i="36"/>
  <c r="H20" i="36"/>
  <c r="G20" i="36"/>
  <c r="E20" i="36"/>
  <c r="C20" i="36"/>
  <c r="H19" i="36"/>
  <c r="G19" i="36"/>
  <c r="E19" i="36"/>
  <c r="C19" i="36"/>
  <c r="H18" i="36"/>
  <c r="G18" i="36"/>
  <c r="E18" i="36"/>
  <c r="C18" i="36"/>
  <c r="H17" i="36"/>
  <c r="G17" i="36"/>
  <c r="E17" i="36"/>
  <c r="C17" i="36"/>
  <c r="H16" i="36"/>
  <c r="G16" i="36"/>
  <c r="E16" i="36"/>
  <c r="C16" i="36"/>
  <c r="H15" i="36"/>
  <c r="G15" i="36"/>
  <c r="E15" i="36"/>
  <c r="C15" i="36"/>
  <c r="H14" i="36"/>
  <c r="G14" i="36"/>
  <c r="E14" i="36"/>
  <c r="C14" i="36"/>
  <c r="H13" i="36"/>
  <c r="G13" i="36"/>
  <c r="E13" i="36"/>
  <c r="C13" i="36"/>
  <c r="H12" i="36"/>
  <c r="G12" i="36"/>
  <c r="E12" i="36"/>
  <c r="C12" i="36"/>
  <c r="H11" i="36"/>
  <c r="G11" i="36"/>
  <c r="E11" i="36"/>
  <c r="C11" i="36"/>
  <c r="H10" i="36"/>
  <c r="G10" i="36"/>
  <c r="E10" i="36"/>
  <c r="C10" i="36"/>
  <c r="H9" i="36"/>
  <c r="G9" i="36"/>
  <c r="E9" i="36"/>
  <c r="C9" i="36"/>
  <c r="H8" i="36"/>
  <c r="G8" i="36"/>
  <c r="E8" i="36"/>
  <c r="C8" i="36"/>
  <c r="H7" i="36"/>
  <c r="G7" i="36"/>
  <c r="E7" i="36"/>
  <c r="C7" i="36"/>
  <c r="H6" i="36"/>
  <c r="G6" i="36"/>
  <c r="E6" i="36"/>
  <c r="C6" i="36"/>
  <c r="H5" i="36"/>
  <c r="G5" i="36"/>
  <c r="E5" i="36"/>
  <c r="C5" i="36"/>
  <c r="H4" i="36"/>
  <c r="G4" i="36"/>
  <c r="E4" i="36"/>
  <c r="C4" i="36"/>
  <c r="H3" i="36"/>
  <c r="G3" i="36"/>
  <c r="E3" i="36"/>
  <c r="C3" i="36"/>
  <c r="H2" i="36"/>
  <c r="G2" i="36"/>
  <c r="E2" i="36"/>
  <c r="C2" i="36"/>
  <c r="I122" i="27"/>
  <c r="G122" i="27"/>
  <c r="E122" i="27"/>
  <c r="C122" i="27"/>
  <c r="I121" i="27"/>
  <c r="G121" i="27"/>
  <c r="E121" i="27"/>
  <c r="C121" i="27"/>
  <c r="I120" i="27"/>
  <c r="G120" i="27"/>
  <c r="E120" i="27"/>
  <c r="C120" i="27"/>
  <c r="I119" i="27"/>
  <c r="G119" i="27"/>
  <c r="E119" i="27"/>
  <c r="C119" i="27"/>
  <c r="I118" i="27"/>
  <c r="G118" i="27"/>
  <c r="E118" i="27"/>
  <c r="C118" i="27"/>
  <c r="I117" i="27"/>
  <c r="G117" i="27"/>
  <c r="E117" i="27"/>
  <c r="C117" i="27"/>
  <c r="I116" i="27"/>
  <c r="G116" i="27"/>
  <c r="E116" i="27"/>
  <c r="C116" i="27"/>
  <c r="I115" i="27"/>
  <c r="G115" i="27"/>
  <c r="E115" i="27"/>
  <c r="C115" i="27"/>
  <c r="I114" i="27"/>
  <c r="G114" i="27"/>
  <c r="E114" i="27"/>
  <c r="C114" i="27"/>
  <c r="I113" i="27"/>
  <c r="G113" i="27"/>
  <c r="E113" i="27"/>
  <c r="C113" i="27"/>
  <c r="I112" i="27"/>
  <c r="G112" i="27"/>
  <c r="E112" i="27"/>
  <c r="C112" i="27"/>
  <c r="I111" i="27"/>
  <c r="G111" i="27"/>
  <c r="E111" i="27"/>
  <c r="C111" i="27"/>
  <c r="I110" i="27"/>
  <c r="G110" i="27"/>
  <c r="E110" i="27"/>
  <c r="C110" i="27"/>
  <c r="I109" i="27"/>
  <c r="G109" i="27"/>
  <c r="E109" i="27"/>
  <c r="C109" i="27"/>
  <c r="I108" i="27"/>
  <c r="G108" i="27"/>
  <c r="E108" i="27"/>
  <c r="C108" i="27"/>
  <c r="I107" i="27"/>
  <c r="G107" i="27"/>
  <c r="E107" i="27"/>
  <c r="C107" i="27"/>
  <c r="I106" i="27"/>
  <c r="G106" i="27"/>
  <c r="E106" i="27"/>
  <c r="C106" i="27"/>
  <c r="I105" i="27"/>
  <c r="G105" i="27"/>
  <c r="E105" i="27"/>
  <c r="C105" i="27"/>
  <c r="I104" i="27"/>
  <c r="G104" i="27"/>
  <c r="E104" i="27"/>
  <c r="C104" i="27"/>
  <c r="I103" i="27"/>
  <c r="G103" i="27"/>
  <c r="E103" i="27"/>
  <c r="C103" i="27"/>
  <c r="I102" i="27"/>
  <c r="G102" i="27"/>
  <c r="E102" i="27"/>
  <c r="C102" i="27"/>
  <c r="I101" i="27"/>
  <c r="G101" i="27"/>
  <c r="E101" i="27"/>
  <c r="C101" i="27"/>
  <c r="I100" i="27"/>
  <c r="G100" i="27"/>
  <c r="E100" i="27"/>
  <c r="C100" i="27"/>
  <c r="I99" i="27"/>
  <c r="G99" i="27"/>
  <c r="E99" i="27"/>
  <c r="C99" i="27"/>
  <c r="I98" i="27"/>
  <c r="G98" i="27"/>
  <c r="E98" i="27"/>
  <c r="C98" i="27"/>
  <c r="I97" i="27"/>
  <c r="G97" i="27"/>
  <c r="E97" i="27"/>
  <c r="C97" i="27"/>
  <c r="I96" i="27"/>
  <c r="G96" i="27"/>
  <c r="E96" i="27"/>
  <c r="C96" i="27"/>
  <c r="I95" i="27"/>
  <c r="G95" i="27"/>
  <c r="E95" i="27"/>
  <c r="C95" i="27"/>
  <c r="I94" i="27"/>
  <c r="G94" i="27"/>
  <c r="E94" i="27"/>
  <c r="C94" i="27"/>
  <c r="I93" i="27"/>
  <c r="G93" i="27"/>
  <c r="E93" i="27"/>
  <c r="C93" i="27"/>
  <c r="I92" i="27"/>
  <c r="G92" i="27"/>
  <c r="E92" i="27"/>
  <c r="C92" i="27"/>
  <c r="I91" i="27"/>
  <c r="G91" i="27"/>
  <c r="E91" i="27"/>
  <c r="C91" i="27"/>
  <c r="I90" i="27"/>
  <c r="G90" i="27"/>
  <c r="E90" i="27"/>
  <c r="C90" i="27"/>
  <c r="I89" i="27"/>
  <c r="G89" i="27"/>
  <c r="E89" i="27"/>
  <c r="C89" i="27"/>
  <c r="I88" i="27"/>
  <c r="G88" i="27"/>
  <c r="E88" i="27"/>
  <c r="C88" i="27"/>
  <c r="I87" i="27"/>
  <c r="G87" i="27"/>
  <c r="E87" i="27"/>
  <c r="C87" i="27"/>
  <c r="I86" i="27"/>
  <c r="G86" i="27"/>
  <c r="E86" i="27"/>
  <c r="C86" i="27"/>
  <c r="I85" i="27"/>
  <c r="G85" i="27"/>
  <c r="E85" i="27"/>
  <c r="C85" i="27"/>
  <c r="I84" i="27"/>
  <c r="G84" i="27"/>
  <c r="E84" i="27"/>
  <c r="C84" i="27"/>
  <c r="I83" i="27"/>
  <c r="G83" i="27"/>
  <c r="E83" i="27"/>
  <c r="C83" i="27"/>
  <c r="I82" i="27"/>
  <c r="G82" i="27"/>
  <c r="E82" i="27"/>
  <c r="C82" i="27"/>
  <c r="I81" i="27"/>
  <c r="G81" i="27"/>
  <c r="E81" i="27"/>
  <c r="C81" i="27"/>
  <c r="I80" i="27"/>
  <c r="G80" i="27"/>
  <c r="E80" i="27"/>
  <c r="C80" i="27"/>
  <c r="I79" i="27"/>
  <c r="G79" i="27"/>
  <c r="E79" i="27"/>
  <c r="C79" i="27"/>
  <c r="I78" i="27"/>
  <c r="G78" i="27"/>
  <c r="E78" i="27"/>
  <c r="C78" i="27"/>
  <c r="I77" i="27"/>
  <c r="G77" i="27"/>
  <c r="E77" i="27"/>
  <c r="C77" i="27"/>
  <c r="I76" i="27"/>
  <c r="G76" i="27"/>
  <c r="E76" i="27"/>
  <c r="C76" i="27"/>
  <c r="I75" i="27"/>
  <c r="G75" i="27"/>
  <c r="E75" i="27"/>
  <c r="C75" i="27"/>
  <c r="I74" i="27"/>
  <c r="G74" i="27"/>
  <c r="E74" i="27"/>
  <c r="C74" i="27"/>
  <c r="I73" i="27"/>
  <c r="G73" i="27"/>
  <c r="E73" i="27"/>
  <c r="C73" i="27"/>
  <c r="I72" i="27"/>
  <c r="G72" i="27"/>
  <c r="E72" i="27"/>
  <c r="C72" i="27"/>
  <c r="I71" i="27"/>
  <c r="G71" i="27"/>
  <c r="E71" i="27"/>
  <c r="C71" i="27"/>
  <c r="I70" i="27"/>
  <c r="G70" i="27"/>
  <c r="E70" i="27"/>
  <c r="C70" i="27"/>
  <c r="I69" i="27"/>
  <c r="G69" i="27"/>
  <c r="E69" i="27"/>
  <c r="C69" i="27"/>
  <c r="I68" i="27"/>
  <c r="G68" i="27"/>
  <c r="E68" i="27"/>
  <c r="C68" i="27"/>
  <c r="I67" i="27"/>
  <c r="G67" i="27"/>
  <c r="E67" i="27"/>
  <c r="C67" i="27"/>
  <c r="I66" i="27"/>
  <c r="G66" i="27"/>
  <c r="E66" i="27"/>
  <c r="C66" i="27"/>
  <c r="I65" i="27"/>
  <c r="G65" i="27"/>
  <c r="E65" i="27"/>
  <c r="C65" i="27"/>
  <c r="I64" i="27"/>
  <c r="G64" i="27"/>
  <c r="E64" i="27"/>
  <c r="C64" i="27"/>
  <c r="I63" i="27"/>
  <c r="G63" i="27"/>
  <c r="E63" i="27"/>
  <c r="C63" i="27"/>
  <c r="I62" i="27"/>
  <c r="G62" i="27"/>
  <c r="E62" i="27"/>
  <c r="C62" i="27"/>
  <c r="I61" i="27"/>
  <c r="G61" i="27"/>
  <c r="E61" i="27"/>
  <c r="C61" i="27"/>
  <c r="I60" i="27"/>
  <c r="G60" i="27"/>
  <c r="E60" i="27"/>
  <c r="C60" i="27"/>
  <c r="I59" i="27"/>
  <c r="G59" i="27"/>
  <c r="E59" i="27"/>
  <c r="C59" i="27"/>
  <c r="I58" i="27"/>
  <c r="G58" i="27"/>
  <c r="E58" i="27"/>
  <c r="C58" i="27"/>
  <c r="I57" i="27"/>
  <c r="G57" i="27"/>
  <c r="E57" i="27"/>
  <c r="C57" i="27"/>
  <c r="I56" i="27"/>
  <c r="G56" i="27"/>
  <c r="E56" i="27"/>
  <c r="C56" i="27"/>
  <c r="I55" i="27"/>
  <c r="G55" i="27"/>
  <c r="E55" i="27"/>
  <c r="C55" i="27"/>
  <c r="I54" i="27"/>
  <c r="G54" i="27"/>
  <c r="E54" i="27"/>
  <c r="C54" i="27"/>
  <c r="I53" i="27"/>
  <c r="G53" i="27"/>
  <c r="E53" i="27"/>
  <c r="C53" i="27"/>
  <c r="I52" i="27"/>
  <c r="G52" i="27"/>
  <c r="E52" i="27"/>
  <c r="C52" i="27"/>
  <c r="I51" i="27"/>
  <c r="G51" i="27"/>
  <c r="E51" i="27"/>
  <c r="C51" i="27"/>
  <c r="I50" i="27"/>
  <c r="G50" i="27"/>
  <c r="E50" i="27"/>
  <c r="C50" i="27"/>
  <c r="I49" i="27"/>
  <c r="G49" i="27"/>
  <c r="E49" i="27"/>
  <c r="C49" i="27"/>
  <c r="I48" i="27"/>
  <c r="G48" i="27"/>
  <c r="E48" i="27"/>
  <c r="C48" i="27"/>
  <c r="I47" i="27"/>
  <c r="G47" i="27"/>
  <c r="E47" i="27"/>
  <c r="C47" i="27"/>
  <c r="I46" i="27"/>
  <c r="G46" i="27"/>
  <c r="E46" i="27"/>
  <c r="C46" i="27"/>
  <c r="I45" i="27"/>
  <c r="G45" i="27"/>
  <c r="E45" i="27"/>
  <c r="C45" i="27"/>
  <c r="I44" i="27"/>
  <c r="G44" i="27"/>
  <c r="E44" i="27"/>
  <c r="C44" i="27"/>
  <c r="I43" i="27"/>
  <c r="G43" i="27"/>
  <c r="E43" i="27"/>
  <c r="C43" i="27"/>
  <c r="I42" i="27"/>
  <c r="G42" i="27"/>
  <c r="E42" i="27"/>
  <c r="C42" i="27"/>
  <c r="I41" i="27"/>
  <c r="G41" i="27"/>
  <c r="E41" i="27"/>
  <c r="C41" i="27"/>
  <c r="I40" i="27"/>
  <c r="G40" i="27"/>
  <c r="E40" i="27"/>
  <c r="C40" i="27"/>
  <c r="I39" i="27"/>
  <c r="G39" i="27"/>
  <c r="E39" i="27"/>
  <c r="C39" i="27"/>
  <c r="I38" i="27"/>
  <c r="G38" i="27"/>
  <c r="E38" i="27"/>
  <c r="C38" i="27"/>
  <c r="I37" i="27"/>
  <c r="G37" i="27"/>
  <c r="E37" i="27"/>
  <c r="C37" i="27"/>
  <c r="I36" i="27"/>
  <c r="G36" i="27"/>
  <c r="E36" i="27"/>
  <c r="C36" i="27"/>
  <c r="I35" i="27"/>
  <c r="G35" i="27"/>
  <c r="E35" i="27"/>
  <c r="C35" i="27"/>
  <c r="I34" i="27"/>
  <c r="G34" i="27"/>
  <c r="E34" i="27"/>
  <c r="C34" i="27"/>
  <c r="I33" i="27"/>
  <c r="G33" i="27"/>
  <c r="E33" i="27"/>
  <c r="C33" i="27"/>
  <c r="I32" i="27"/>
  <c r="G32" i="27"/>
  <c r="E32" i="27"/>
  <c r="C32" i="27"/>
  <c r="I31" i="27"/>
  <c r="G31" i="27"/>
  <c r="E31" i="27"/>
  <c r="C31" i="27"/>
  <c r="I30" i="27"/>
  <c r="G30" i="27"/>
  <c r="E30" i="27"/>
  <c r="C30" i="27"/>
  <c r="I29" i="27"/>
  <c r="G29" i="27"/>
  <c r="E29" i="27"/>
  <c r="C29" i="27"/>
  <c r="I28" i="27"/>
  <c r="G28" i="27"/>
  <c r="E28" i="27"/>
  <c r="C28" i="27"/>
  <c r="I27" i="27"/>
  <c r="G27" i="27"/>
  <c r="E27" i="27"/>
  <c r="C27" i="27"/>
  <c r="I26" i="27"/>
  <c r="G26" i="27"/>
  <c r="E26" i="27"/>
  <c r="C26" i="27"/>
  <c r="I25" i="27"/>
  <c r="G25" i="27"/>
  <c r="E25" i="27"/>
  <c r="C25" i="27"/>
  <c r="I24" i="27"/>
  <c r="G24" i="27"/>
  <c r="E24" i="27"/>
  <c r="C24" i="27"/>
  <c r="I23" i="27"/>
  <c r="G23" i="27"/>
  <c r="E23" i="27"/>
  <c r="C23" i="27"/>
  <c r="I22" i="27"/>
  <c r="G22" i="27"/>
  <c r="E22" i="27"/>
  <c r="C22" i="27"/>
  <c r="I21" i="27"/>
  <c r="G21" i="27"/>
  <c r="E21" i="27"/>
  <c r="C21" i="27"/>
  <c r="I20" i="27"/>
  <c r="G20" i="27"/>
  <c r="E20" i="27"/>
  <c r="C20" i="27"/>
  <c r="I19" i="27"/>
  <c r="G19" i="27"/>
  <c r="E19" i="27"/>
  <c r="C19" i="27"/>
  <c r="I18" i="27"/>
  <c r="G18" i="27"/>
  <c r="E18" i="27"/>
  <c r="C18" i="27"/>
  <c r="I17" i="27"/>
  <c r="G17" i="27"/>
  <c r="E17" i="27"/>
  <c r="C17" i="27"/>
  <c r="I16" i="27"/>
  <c r="G16" i="27"/>
  <c r="E16" i="27"/>
  <c r="C16" i="27"/>
  <c r="I15" i="27"/>
  <c r="G15" i="27"/>
  <c r="E15" i="27"/>
  <c r="C15" i="27"/>
  <c r="I14" i="27"/>
  <c r="G14" i="27"/>
  <c r="E14" i="27"/>
  <c r="C14" i="27"/>
  <c r="I13" i="27"/>
  <c r="G13" i="27"/>
  <c r="E13" i="27"/>
  <c r="C13" i="27"/>
  <c r="I12" i="27"/>
  <c r="G12" i="27"/>
  <c r="E12" i="27"/>
  <c r="C12" i="27"/>
  <c r="I11" i="27"/>
  <c r="G11" i="27"/>
  <c r="E11" i="27"/>
  <c r="C11" i="27"/>
  <c r="I10" i="27"/>
  <c r="G10" i="27"/>
  <c r="E10" i="27"/>
  <c r="C10" i="27"/>
  <c r="I9" i="27"/>
  <c r="G9" i="27"/>
  <c r="E9" i="27"/>
  <c r="C9" i="27"/>
  <c r="I8" i="27"/>
  <c r="G8" i="27"/>
  <c r="E8" i="27"/>
  <c r="C8" i="27"/>
  <c r="I7" i="27"/>
  <c r="G7" i="27"/>
  <c r="E7" i="27"/>
  <c r="C7" i="27"/>
  <c r="I6" i="27"/>
  <c r="G6" i="27"/>
  <c r="E6" i="27"/>
  <c r="C6" i="27"/>
  <c r="I5" i="27"/>
  <c r="G5" i="27"/>
  <c r="E5" i="27"/>
  <c r="C5" i="27"/>
  <c r="I4" i="27"/>
  <c r="G4" i="27"/>
  <c r="E4" i="27"/>
  <c r="C4" i="27"/>
  <c r="I3" i="27"/>
  <c r="G3" i="27"/>
  <c r="E3" i="27"/>
  <c r="C3" i="27"/>
  <c r="I2" i="27"/>
  <c r="G2" i="27"/>
  <c r="E2" i="27"/>
  <c r="C2" i="27"/>
  <c r="L88" i="17" l="1"/>
  <c r="L3" i="23"/>
  <c r="L13" i="23"/>
  <c r="L17" i="23"/>
  <c r="L11" i="21"/>
  <c r="L21" i="23"/>
  <c r="L4" i="3"/>
  <c r="L8" i="3"/>
  <c r="L12" i="3"/>
  <c r="L48" i="3"/>
  <c r="L52" i="3"/>
  <c r="L56" i="3"/>
  <c r="L60" i="3"/>
  <c r="L64" i="3"/>
  <c r="L68" i="3"/>
  <c r="L72" i="3"/>
  <c r="L76" i="3"/>
  <c r="L80" i="3"/>
  <c r="L27" i="23"/>
  <c r="L24" i="23"/>
  <c r="L25" i="23"/>
  <c r="L7" i="23"/>
  <c r="L6" i="17"/>
  <c r="L10" i="17"/>
  <c r="L14" i="17"/>
  <c r="L18" i="17"/>
  <c r="L22" i="17"/>
  <c r="L26" i="17"/>
  <c r="L30" i="17"/>
  <c r="L34" i="17"/>
  <c r="L38" i="17"/>
  <c r="L42" i="17"/>
  <c r="L46" i="17"/>
  <c r="L50" i="17"/>
  <c r="L54" i="17"/>
  <c r="L58" i="17"/>
  <c r="L62" i="17"/>
  <c r="L66" i="17"/>
  <c r="L70" i="17"/>
  <c r="L74" i="17"/>
  <c r="L78" i="17"/>
  <c r="L82" i="17"/>
  <c r="L86" i="17"/>
  <c r="L90" i="17"/>
  <c r="L3" i="2"/>
  <c r="L7" i="2"/>
  <c r="L11" i="2"/>
  <c r="L15" i="2"/>
  <c r="L19" i="2"/>
  <c r="L3" i="17"/>
  <c r="L7" i="17"/>
  <c r="L11" i="17"/>
  <c r="L15" i="17"/>
  <c r="L19" i="17"/>
  <c r="L23" i="17"/>
  <c r="L27" i="17"/>
  <c r="L31" i="17"/>
  <c r="L35" i="17"/>
  <c r="L39" i="17"/>
  <c r="L43" i="17"/>
  <c r="L47" i="17"/>
  <c r="L51" i="17"/>
  <c r="L55" i="17"/>
  <c r="L59" i="17"/>
  <c r="L63" i="17"/>
  <c r="L67" i="17"/>
  <c r="L71" i="17"/>
  <c r="L75" i="17"/>
  <c r="L79" i="17"/>
  <c r="M3" i="30"/>
  <c r="M7" i="30"/>
  <c r="M11" i="30"/>
  <c r="M15" i="30"/>
  <c r="M19" i="30"/>
  <c r="M23" i="30"/>
  <c r="M27" i="30"/>
  <c r="M31" i="30"/>
  <c r="M35" i="30"/>
  <c r="M39" i="30"/>
  <c r="M43" i="30"/>
  <c r="M47" i="30"/>
  <c r="M51" i="30"/>
  <c r="M55" i="30"/>
  <c r="M59" i="30"/>
  <c r="M63" i="30"/>
  <c r="M67" i="30"/>
  <c r="M71" i="30"/>
  <c r="M75" i="30"/>
  <c r="M79" i="30"/>
  <c r="M83" i="30"/>
  <c r="L23" i="2"/>
  <c r="L27" i="2"/>
  <c r="L31" i="2"/>
  <c r="L35" i="2"/>
  <c r="L39" i="2"/>
  <c r="L43" i="2"/>
  <c r="L47" i="2"/>
  <c r="L51" i="2"/>
  <c r="L55" i="2"/>
  <c r="L59" i="2"/>
  <c r="L63" i="2"/>
  <c r="L67" i="2"/>
  <c r="L71" i="2"/>
  <c r="L75" i="2"/>
  <c r="L3" i="5"/>
  <c r="L7" i="5"/>
  <c r="L11" i="5"/>
  <c r="L15" i="5"/>
  <c r="L19" i="5"/>
  <c r="L6" i="5"/>
  <c r="L10" i="5"/>
  <c r="L14" i="5"/>
  <c r="L18" i="5"/>
  <c r="L22" i="5"/>
  <c r="L26" i="5"/>
  <c r="L30" i="5"/>
  <c r="L34" i="5"/>
  <c r="L38" i="5"/>
  <c r="L42" i="5"/>
  <c r="L46" i="5"/>
  <c r="L50" i="5"/>
  <c r="L54" i="5"/>
  <c r="L58" i="5"/>
  <c r="L62" i="5"/>
  <c r="L66" i="5"/>
  <c r="L70" i="5"/>
  <c r="L74" i="5"/>
  <c r="L78" i="5"/>
  <c r="L82" i="5"/>
  <c r="L86" i="5"/>
  <c r="L90" i="5"/>
  <c r="L5" i="5"/>
  <c r="L9" i="5"/>
  <c r="L13" i="5"/>
  <c r="L17" i="5"/>
  <c r="L21" i="5"/>
  <c r="L5" i="17"/>
  <c r="L9" i="17"/>
  <c r="L13" i="17"/>
  <c r="L17" i="17"/>
  <c r="L21" i="17"/>
  <c r="L25" i="17"/>
  <c r="L29" i="17"/>
  <c r="L33" i="17"/>
  <c r="L37" i="17"/>
  <c r="L41" i="17"/>
  <c r="L45" i="17"/>
  <c r="L49" i="17"/>
  <c r="L53" i="17"/>
  <c r="L57" i="17"/>
  <c r="L61" i="17"/>
  <c r="L65" i="17"/>
  <c r="L69" i="17"/>
  <c r="L73" i="17"/>
  <c r="L77" i="17"/>
  <c r="L81" i="17"/>
  <c r="L17" i="24"/>
  <c r="L25" i="24"/>
  <c r="L33" i="24"/>
  <c r="L41" i="24"/>
  <c r="L53" i="24"/>
  <c r="L57" i="24"/>
  <c r="L69" i="24"/>
  <c r="L73" i="24"/>
  <c r="L77" i="24"/>
  <c r="L81" i="24"/>
  <c r="L6" i="24"/>
  <c r="L10" i="24"/>
  <c r="L18" i="24"/>
  <c r="L5" i="24"/>
  <c r="L9" i="24"/>
  <c r="L13" i="24"/>
  <c r="L21" i="24"/>
  <c r="L29" i="24"/>
  <c r="L37" i="24"/>
  <c r="L45" i="24"/>
  <c r="L49" i="24"/>
  <c r="L61" i="24"/>
  <c r="L65" i="24"/>
  <c r="L14" i="24"/>
  <c r="L22" i="24"/>
  <c r="L26" i="24"/>
  <c r="L30" i="24"/>
  <c r="L34" i="24"/>
  <c r="L38" i="24"/>
  <c r="L42" i="24"/>
  <c r="L46" i="24"/>
  <c r="L50" i="24"/>
  <c r="L54" i="24"/>
  <c r="L58" i="24"/>
  <c r="L62" i="24"/>
  <c r="L66" i="24"/>
  <c r="L33" i="3"/>
  <c r="L37" i="3"/>
  <c r="L41" i="3"/>
  <c r="L45" i="3"/>
  <c r="L49" i="3"/>
  <c r="L53" i="3"/>
  <c r="L57" i="3"/>
  <c r="L61" i="3"/>
  <c r="L14" i="3"/>
  <c r="L18" i="3"/>
  <c r="L22" i="3"/>
  <c r="L26" i="3"/>
  <c r="L30" i="3"/>
  <c r="L34" i="3"/>
  <c r="L38" i="3"/>
  <c r="L42" i="3"/>
  <c r="L46" i="3"/>
  <c r="L5" i="3"/>
  <c r="L9" i="3"/>
  <c r="L13" i="3"/>
  <c r="L16" i="3"/>
  <c r="L20" i="3"/>
  <c r="L24" i="3"/>
  <c r="L28" i="3"/>
  <c r="L50" i="3"/>
  <c r="L54" i="3"/>
  <c r="L58" i="3"/>
  <c r="L65" i="3"/>
  <c r="L69" i="3"/>
  <c r="L73" i="3"/>
  <c r="L77" i="3"/>
  <c r="L81" i="3"/>
  <c r="L3" i="24"/>
  <c r="L7" i="24"/>
  <c r="L11" i="24"/>
  <c r="L15" i="24"/>
  <c r="L19" i="24"/>
  <c r="L23" i="24"/>
  <c r="L27" i="24"/>
  <c r="L31" i="24"/>
  <c r="L35" i="24"/>
  <c r="L39" i="24"/>
  <c r="L43" i="24"/>
  <c r="L47" i="24"/>
  <c r="L51" i="24"/>
  <c r="L55" i="24"/>
  <c r="L59" i="24"/>
  <c r="L63" i="24"/>
  <c r="L67" i="24"/>
  <c r="M5" i="30"/>
  <c r="M9" i="30"/>
  <c r="M13" i="30"/>
  <c r="M17" i="30"/>
  <c r="M21" i="30"/>
  <c r="M25" i="30"/>
  <c r="M29" i="30"/>
  <c r="M33" i="30"/>
  <c r="M37" i="30"/>
  <c r="M41" i="30"/>
  <c r="M45" i="30"/>
  <c r="M49" i="30"/>
  <c r="M53" i="30"/>
  <c r="M57" i="30"/>
  <c r="M61" i="30"/>
  <c r="M65" i="30"/>
  <c r="M69" i="30"/>
  <c r="M73" i="30"/>
  <c r="M77" i="30"/>
  <c r="M81" i="30"/>
  <c r="L6" i="3"/>
  <c r="L10" i="3"/>
  <c r="L17" i="3"/>
  <c r="L21" i="3"/>
  <c r="L25" i="3"/>
  <c r="L29" i="3"/>
  <c r="L32" i="3"/>
  <c r="L36" i="3"/>
  <c r="L40" i="3"/>
  <c r="L44" i="3"/>
  <c r="L62" i="3"/>
  <c r="L66" i="3"/>
  <c r="L70" i="3"/>
  <c r="L74" i="3"/>
  <c r="L78" i="3"/>
  <c r="L82" i="3"/>
  <c r="M6" i="30"/>
  <c r="M10" i="30"/>
  <c r="M14" i="30"/>
  <c r="M18" i="30"/>
  <c r="M22" i="30"/>
  <c r="M26" i="30"/>
  <c r="M30" i="30"/>
  <c r="M34" i="30"/>
  <c r="M38" i="30"/>
  <c r="M42" i="30"/>
  <c r="M46" i="30"/>
  <c r="M50" i="30"/>
  <c r="M54" i="30"/>
  <c r="M58" i="30"/>
  <c r="M62" i="30"/>
  <c r="M66" i="30"/>
  <c r="M70" i="30"/>
  <c r="M74" i="30"/>
  <c r="M78" i="30"/>
  <c r="M82" i="30"/>
  <c r="L23" i="5"/>
  <c r="L27" i="5"/>
  <c r="L31" i="5"/>
  <c r="L35" i="5"/>
  <c r="L39" i="5"/>
  <c r="L43" i="5"/>
  <c r="L47" i="5"/>
  <c r="L51" i="5"/>
  <c r="L55" i="5"/>
  <c r="L59" i="5"/>
  <c r="L63" i="5"/>
  <c r="L67" i="5"/>
  <c r="L71" i="5"/>
  <c r="L75" i="5"/>
  <c r="L79" i="5"/>
  <c r="L83" i="5"/>
  <c r="L87" i="5"/>
  <c r="L91" i="5"/>
  <c r="L25" i="5"/>
  <c r="L29" i="5"/>
  <c r="L33" i="5"/>
  <c r="L37" i="5"/>
  <c r="L41" i="5"/>
  <c r="L45" i="5"/>
  <c r="L49" i="5"/>
  <c r="L53" i="5"/>
  <c r="L57" i="5"/>
  <c r="L61" i="5"/>
  <c r="L65" i="5"/>
  <c r="L69" i="5"/>
  <c r="L73" i="5"/>
  <c r="L77" i="5"/>
  <c r="L81" i="5"/>
  <c r="L85" i="5"/>
  <c r="L89" i="5"/>
  <c r="L5" i="18"/>
  <c r="L9" i="18"/>
  <c r="L13" i="18"/>
  <c r="L17" i="18"/>
  <c r="L21" i="18"/>
  <c r="L25" i="18"/>
  <c r="L29" i="18"/>
  <c r="L33" i="18"/>
  <c r="L37" i="18"/>
  <c r="L41" i="18"/>
  <c r="L45" i="18"/>
  <c r="L49" i="18"/>
  <c r="L53" i="18"/>
  <c r="L57" i="18"/>
  <c r="L61" i="18"/>
  <c r="L65" i="18"/>
  <c r="L69" i="18"/>
  <c r="L73" i="18"/>
  <c r="L77" i="18"/>
  <c r="L81" i="18"/>
  <c r="L6" i="18"/>
  <c r="L10" i="18"/>
  <c r="L14" i="18"/>
  <c r="L18" i="18"/>
  <c r="L22" i="18"/>
  <c r="L26" i="18"/>
  <c r="L30" i="18"/>
  <c r="L34" i="18"/>
  <c r="L38" i="18"/>
  <c r="L42" i="18"/>
  <c r="L46" i="18"/>
  <c r="L50" i="18"/>
  <c r="L54" i="18"/>
  <c r="L58" i="18"/>
  <c r="L62" i="18"/>
  <c r="L66" i="18"/>
  <c r="L70" i="18"/>
  <c r="L74" i="18"/>
  <c r="L78" i="18"/>
  <c r="L82" i="18"/>
  <c r="L3" i="18"/>
  <c r="L7" i="18"/>
  <c r="L11" i="18"/>
  <c r="L15" i="18"/>
  <c r="L19" i="18"/>
  <c r="L23" i="18"/>
  <c r="L27" i="18"/>
  <c r="L31" i="18"/>
  <c r="L35" i="18"/>
  <c r="L39" i="18"/>
  <c r="L43" i="18"/>
  <c r="L47" i="18"/>
  <c r="L51" i="18"/>
  <c r="L55" i="18"/>
  <c r="L59" i="18"/>
  <c r="L63" i="18"/>
  <c r="L67" i="18"/>
  <c r="L71" i="18"/>
  <c r="L75" i="18"/>
  <c r="L79" i="18"/>
  <c r="L83" i="18"/>
  <c r="L83" i="17"/>
  <c r="L87" i="17"/>
  <c r="L85" i="17"/>
  <c r="L89" i="17"/>
  <c r="L91" i="17"/>
  <c r="L5" i="26"/>
  <c r="L9" i="26"/>
  <c r="L13" i="26"/>
  <c r="L17" i="26"/>
  <c r="L21" i="26"/>
  <c r="L25" i="26"/>
  <c r="L29" i="26"/>
  <c r="L33" i="26"/>
  <c r="L37" i="26"/>
  <c r="L41" i="26"/>
  <c r="L45" i="26"/>
  <c r="L49" i="26"/>
  <c r="L53" i="26"/>
  <c r="L57" i="26"/>
  <c r="L61" i="26"/>
  <c r="L65" i="26"/>
  <c r="L69" i="26"/>
  <c r="L73" i="26"/>
  <c r="L77" i="26"/>
  <c r="L81" i="26"/>
  <c r="L6" i="26"/>
  <c r="L10" i="26"/>
  <c r="L14" i="26"/>
  <c r="L18" i="26"/>
  <c r="L22" i="26"/>
  <c r="L26" i="26"/>
  <c r="L30" i="26"/>
  <c r="L34" i="26"/>
  <c r="L38" i="26"/>
  <c r="L42" i="26"/>
  <c r="L46" i="26"/>
  <c r="L50" i="26"/>
  <c r="L54" i="26"/>
  <c r="L58" i="26"/>
  <c r="L62" i="26"/>
  <c r="L66" i="26"/>
  <c r="L70" i="26"/>
  <c r="L74" i="26"/>
  <c r="L78" i="26"/>
  <c r="L82" i="26"/>
  <c r="L3" i="26"/>
  <c r="L7" i="26"/>
  <c r="L11" i="26"/>
  <c r="L15" i="26"/>
  <c r="L19" i="26"/>
  <c r="L23" i="26"/>
  <c r="L27" i="26"/>
  <c r="L31" i="26"/>
  <c r="L35" i="26"/>
  <c r="L39" i="26"/>
  <c r="L43" i="26"/>
  <c r="L47" i="26"/>
  <c r="L51" i="26"/>
  <c r="L55" i="26"/>
  <c r="L59" i="26"/>
  <c r="L63" i="26"/>
  <c r="L67" i="26"/>
  <c r="L71" i="26"/>
  <c r="L75" i="26"/>
  <c r="L79" i="26"/>
  <c r="L83" i="26"/>
  <c r="M84" i="25"/>
  <c r="I84" i="25"/>
  <c r="L70" i="24"/>
  <c r="L74" i="24"/>
  <c r="L78" i="24"/>
  <c r="L82" i="24"/>
  <c r="L71" i="24"/>
  <c r="L75" i="24"/>
  <c r="L79" i="24"/>
  <c r="L83" i="24"/>
  <c r="L5" i="21"/>
  <c r="L9" i="21"/>
  <c r="L13" i="21"/>
  <c r="L17" i="21"/>
  <c r="L21" i="21"/>
  <c r="L25" i="21"/>
  <c r="L79" i="2"/>
  <c r="L83" i="2"/>
  <c r="L87" i="2"/>
  <c r="L91" i="2"/>
  <c r="L4" i="23"/>
  <c r="L8" i="23"/>
  <c r="L10" i="23"/>
  <c r="L14" i="23"/>
  <c r="L18" i="23"/>
  <c r="L22" i="23"/>
  <c r="L5" i="23"/>
  <c r="L9" i="23"/>
  <c r="L11" i="23"/>
  <c r="L15" i="23"/>
  <c r="L19" i="23"/>
  <c r="L23" i="23"/>
  <c r="L6" i="23"/>
  <c r="L12" i="23"/>
  <c r="L16" i="23"/>
  <c r="L20" i="23"/>
  <c r="L26" i="23"/>
  <c r="K84" i="25"/>
  <c r="L84" i="25" s="1"/>
  <c r="L3" i="3"/>
  <c r="L11" i="3"/>
  <c r="L19" i="3"/>
  <c r="L27" i="3"/>
  <c r="L35" i="3"/>
  <c r="L43" i="3"/>
  <c r="L51" i="3"/>
  <c r="L59" i="3"/>
  <c r="L67" i="3"/>
  <c r="L75" i="3"/>
  <c r="L83" i="3"/>
  <c r="L7" i="3"/>
  <c r="L15" i="3"/>
  <c r="L23" i="3"/>
  <c r="L31" i="3"/>
  <c r="L39" i="3"/>
  <c r="L47" i="3"/>
  <c r="L55" i="3"/>
  <c r="L63" i="3"/>
  <c r="L71" i="3"/>
  <c r="L79" i="3"/>
  <c r="L6" i="21"/>
  <c r="L10" i="21"/>
  <c r="L14" i="21"/>
  <c r="L18" i="21"/>
  <c r="L22" i="21"/>
  <c r="L26" i="21"/>
  <c r="L15" i="21"/>
  <c r="L19" i="21"/>
  <c r="L23" i="21"/>
  <c r="L4" i="21"/>
  <c r="L8" i="21"/>
  <c r="L12" i="21"/>
  <c r="L16" i="21"/>
  <c r="L20" i="21"/>
  <c r="L24" i="21"/>
  <c r="L85" i="2"/>
  <c r="L89" i="2"/>
  <c r="L5" i="2"/>
  <c r="L9" i="2"/>
  <c r="L13" i="2"/>
  <c r="L17" i="2"/>
  <c r="L21" i="2"/>
  <c r="L25" i="2"/>
  <c r="L29" i="2"/>
  <c r="L33" i="2"/>
  <c r="L37" i="2"/>
  <c r="L41" i="2"/>
  <c r="L45" i="2"/>
  <c r="L49" i="2"/>
  <c r="L53" i="2"/>
  <c r="L57" i="2"/>
  <c r="L61" i="2"/>
  <c r="L65" i="2"/>
  <c r="L69" i="2"/>
  <c r="L73" i="2"/>
  <c r="L77" i="2"/>
  <c r="L81" i="2"/>
  <c r="L6" i="2"/>
  <c r="L10" i="2"/>
  <c r="L14" i="2"/>
  <c r="L18" i="2"/>
  <c r="L22" i="2"/>
  <c r="L26" i="2"/>
  <c r="L30" i="2"/>
  <c r="L34" i="2"/>
  <c r="L38" i="2"/>
  <c r="L42" i="2"/>
  <c r="L46" i="2"/>
  <c r="L50" i="2"/>
  <c r="L54" i="2"/>
  <c r="L58" i="2"/>
  <c r="L62" i="2"/>
  <c r="L66" i="2"/>
  <c r="L70" i="2"/>
  <c r="L74" i="2"/>
  <c r="L78" i="2"/>
  <c r="L82" i="2"/>
  <c r="L86" i="2"/>
  <c r="L90" i="2"/>
  <c r="L63" i="25" l="1"/>
  <c r="L64" i="25"/>
  <c r="L69" i="25"/>
  <c r="L37" i="25"/>
  <c r="L45" i="25"/>
  <c r="L66" i="25"/>
  <c r="L77" i="25"/>
  <c r="L79" i="25"/>
  <c r="L28" i="25"/>
  <c r="L61" i="25"/>
  <c r="L31" i="25"/>
  <c r="L34" i="25"/>
  <c r="L29" i="25"/>
  <c r="L3" i="25"/>
  <c r="L53" i="25"/>
  <c r="L13" i="25"/>
  <c r="L15" i="25"/>
  <c r="L80" i="25"/>
  <c r="L21" i="25"/>
  <c r="L47" i="25"/>
  <c r="L24" i="25"/>
  <c r="L48" i="25"/>
  <c r="L50" i="25"/>
  <c r="L30" i="25"/>
  <c r="L73" i="25"/>
  <c r="L57" i="25"/>
  <c r="L41" i="25"/>
  <c r="L25" i="25"/>
  <c r="L9" i="25"/>
  <c r="L75" i="25"/>
  <c r="L59" i="25"/>
  <c r="L43" i="25"/>
  <c r="L27" i="25"/>
  <c r="L11" i="25"/>
  <c r="L60" i="25"/>
  <c r="L12" i="25"/>
  <c r="L62" i="25"/>
  <c r="L22" i="25"/>
  <c r="L76" i="25"/>
  <c r="L40" i="25"/>
  <c r="L20" i="25"/>
  <c r="L78" i="25"/>
  <c r="L46" i="25"/>
  <c r="L26" i="25"/>
  <c r="L5" i="25"/>
  <c r="L71" i="25"/>
  <c r="L55" i="25"/>
  <c r="L39" i="25"/>
  <c r="L23" i="25"/>
  <c r="L7" i="25"/>
  <c r="L52" i="25"/>
  <c r="L8" i="25"/>
  <c r="L58" i="25"/>
  <c r="L18" i="25"/>
  <c r="L68" i="25"/>
  <c r="L36" i="25"/>
  <c r="L16" i="25"/>
  <c r="L74" i="25"/>
  <c r="L42" i="25"/>
  <c r="L10" i="25"/>
  <c r="L81" i="25"/>
  <c r="L65" i="25"/>
  <c r="L49" i="25"/>
  <c r="L33" i="25"/>
  <c r="L17" i="25"/>
  <c r="L83" i="25"/>
  <c r="L67" i="25"/>
  <c r="L51" i="25"/>
  <c r="L35" i="25"/>
  <c r="L19" i="25"/>
  <c r="L72" i="25"/>
  <c r="L44" i="25"/>
  <c r="L82" i="25"/>
  <c r="L54" i="25"/>
  <c r="L14" i="25"/>
  <c r="L56" i="25"/>
  <c r="L32" i="25"/>
  <c r="L4" i="25"/>
  <c r="L70" i="25"/>
  <c r="L38" i="25"/>
  <c r="L6" i="25"/>
</calcChain>
</file>

<file path=xl/sharedStrings.xml><?xml version="1.0" encoding="utf-8"?>
<sst xmlns="http://schemas.openxmlformats.org/spreadsheetml/2006/main" count="1692" uniqueCount="358">
  <si>
    <t>Aylar</t>
  </si>
  <si>
    <t>FAALİYET KODU</t>
  </si>
  <si>
    <t xml:space="preserve">BİTKİSEL VE HAYVANSAL ÜRETİM        </t>
  </si>
  <si>
    <t xml:space="preserve">ORMANCILIK VE TOMRUKÇULUK           </t>
  </si>
  <si>
    <t xml:space="preserve">BALIKÇILIK VE SU ÜRÜNLERİ YETİŞ.    </t>
  </si>
  <si>
    <t xml:space="preserve">KÖMÜR VE LİNYİT ÇIKARTILMASI        </t>
  </si>
  <si>
    <t xml:space="preserve">HAM PETROL VE DOĞALGAZ ÇIKARIMI     </t>
  </si>
  <si>
    <t xml:space="preserve">METAL CEVHERİ MADENCİLİĞİ           </t>
  </si>
  <si>
    <t xml:space="preserve">MADENCİLİĞİ DESTEKLEYİCİ HİZMET     </t>
  </si>
  <si>
    <t xml:space="preserve">GIDA ÜRÜNLERİ İMALATI               </t>
  </si>
  <si>
    <t xml:space="preserve">İÇECEK İMALATI                      </t>
  </si>
  <si>
    <t xml:space="preserve">TÜTÜN ÜRÜNLERİ İMALATI              </t>
  </si>
  <si>
    <t xml:space="preserve">TEKSTİL ÜRÜNLERİ İMALATI            </t>
  </si>
  <si>
    <t xml:space="preserve">GİYİM EŞYALARI İMALATI              </t>
  </si>
  <si>
    <t xml:space="preserve">DERİ VE İLGİLİ ÜRÜNLER İMALATI      </t>
  </si>
  <si>
    <t xml:space="preserve">AĞAÇ,AĞAÇ ÜRÜNLERİ VE MANTAR ÜR.   </t>
  </si>
  <si>
    <t xml:space="preserve">KAĞIT VE KAĞIT ÜRÜNLERİ İMALATI     </t>
  </si>
  <si>
    <t>KAYITLI MEDYANIN BASILMASI VE ÇOĞ.</t>
  </si>
  <si>
    <t xml:space="preserve">KOK KÖMÜRÜ VE PETROL ÜRÜNLERİ İM. </t>
  </si>
  <si>
    <t xml:space="preserve">KİMYASAL ÜRÜNLERİ İMALATI           </t>
  </si>
  <si>
    <t xml:space="preserve">ECZACILIK VE ECZ.İLİŞKİN MALZ.İMAL. </t>
  </si>
  <si>
    <t xml:space="preserve">KAUÇUK VE PLASTİK ÜRÜNLER İMALATI   </t>
  </si>
  <si>
    <t xml:space="preserve">METALİK OLMAYAN ÜRÜNLER İMALATI     </t>
  </si>
  <si>
    <t xml:space="preserve">ANA METAL SANAYİ                    </t>
  </si>
  <si>
    <t>FABRİK.METAL ÜRÜNLERİ(MAK.TEC.HAR)</t>
  </si>
  <si>
    <t>BİLGİSAYAR, ELEKRONİK VE OPTİK ÜR.</t>
  </si>
  <si>
    <t xml:space="preserve">ELEKTRİKLİ TECHİZAT İMALATI         </t>
  </si>
  <si>
    <t xml:space="preserve">MAKİNE VE EKİPMAN İMALATI           </t>
  </si>
  <si>
    <t xml:space="preserve">MOTORLU KARA TAŞITI VE RÖMORK İM. </t>
  </si>
  <si>
    <t xml:space="preserve">DİĞER ULAŞIM ARAÇLARI İMALATI       </t>
  </si>
  <si>
    <t xml:space="preserve">MOBİLYA İMALATI                     </t>
  </si>
  <si>
    <t xml:space="preserve">DİĞER İMALATLAR                     </t>
  </si>
  <si>
    <t xml:space="preserve">MAKİNE VE EKİPMAN.KURULUMU VE ONAR. </t>
  </si>
  <si>
    <t>ELK.GAZ,BUHAR VE HAVA.SİS.ÜRET.DAĞT.</t>
  </si>
  <si>
    <t>SUYUN TOPLANMASI ARITILMASI VE DAĞT.</t>
  </si>
  <si>
    <t xml:space="preserve">KANALİZASYON                        </t>
  </si>
  <si>
    <t xml:space="preserve">ATIK MADDELERİN DEĞERLENDİRİLMESİ   </t>
  </si>
  <si>
    <t xml:space="preserve">İYİLEŞTİRME VE DİĞER ATIK YÖN.HİZ.  </t>
  </si>
  <si>
    <t xml:space="preserve">BİNA İNŞAATI                        </t>
  </si>
  <si>
    <t xml:space="preserve">BİNA DIŞI YAPILARIN İNŞAATI         </t>
  </si>
  <si>
    <t xml:space="preserve">ÖZEL İNŞAAT FAALİYETLERİ            </t>
  </si>
  <si>
    <t>TOPTAN VE PER.TİC.VE MOT.TAŞIT.ON..</t>
  </si>
  <si>
    <t xml:space="preserve">TOPTAN TİC.(MOT.TAŞIT.ONAR.HARİÇ)   </t>
  </si>
  <si>
    <t>PERAKENDE TİC.(MOT.TAŞIT.ONAR.HARİÇ)</t>
  </si>
  <si>
    <t xml:space="preserve">KARA TAŞIMA.VE BORU HATTI TAŞI.   </t>
  </si>
  <si>
    <t xml:space="preserve">SU YOLU TAŞIMACILIĞI                </t>
  </si>
  <si>
    <t xml:space="preserve">HAVAYOLU TAŞIMACILIĞI               </t>
  </si>
  <si>
    <t>TAŞIMA.İÇİN DEPOLAMA VE DESTEK.FA.</t>
  </si>
  <si>
    <t xml:space="preserve">POSTA VE KURYE FAALİYETLERİ         </t>
  </si>
  <si>
    <t xml:space="preserve">KONAKLAMA                           </t>
  </si>
  <si>
    <t xml:space="preserve">YİYECEK VE İÇECEK HİZMETİ FAAL.     </t>
  </si>
  <si>
    <t xml:space="preserve">YAYIMCILIK FAALİYETLERİ             </t>
  </si>
  <si>
    <t>SİNEMA FİLMİ VE SES KAYDI YAYIMCILI.</t>
  </si>
  <si>
    <t xml:space="preserve">PROGRAMCILIK VE YAYINCILIK FAAL.    </t>
  </si>
  <si>
    <t xml:space="preserve">TELEKOMİNİKASYON                    </t>
  </si>
  <si>
    <t xml:space="preserve">BİLGİSAYAR PROGRAMLAMA VE DANIŞ.    </t>
  </si>
  <si>
    <t xml:space="preserve">BİLGİ HİZMET FAALİYETLERİ           </t>
  </si>
  <si>
    <t xml:space="preserve">FİNANSAL HİZMET.(SİG.VE EMEK.HAR.) </t>
  </si>
  <si>
    <t>SİGORTA REAS.EMEK.FONL(ZOR.S.G.HARİÇ)</t>
  </si>
  <si>
    <t xml:space="preserve">FİNANS.VE SİG.HİZ.İÇİN YARD.FAAL.   </t>
  </si>
  <si>
    <t xml:space="preserve">GAYRİMENKUL FAALİYETLERİ            </t>
  </si>
  <si>
    <t xml:space="preserve">HUKUKİ VE MUHASEBE FAALİYETLERİ     </t>
  </si>
  <si>
    <t xml:space="preserve">İDARİ DANIŞMANLIK FAALİYETLERİ      </t>
  </si>
  <si>
    <t xml:space="preserve">MİMARLIK VE MÜHENDİSLİK FAALİYETİ   </t>
  </si>
  <si>
    <t xml:space="preserve">BİLİMSEL ARAŞTIRMA VE GELİŞ.FAAL.   </t>
  </si>
  <si>
    <t xml:space="preserve">REKLAMCILIK VE PAZAR ARAŞTIRMASI    </t>
  </si>
  <si>
    <t xml:space="preserve">DİĞER MESLEKİ,BİLİM.VE TEK.FAAL.    </t>
  </si>
  <si>
    <t xml:space="preserve">VETERİNERLİK HİZMETLERİ             </t>
  </si>
  <si>
    <t xml:space="preserve">KİRALAMA VE LEASING FAALİYETLERİ    </t>
  </si>
  <si>
    <t xml:space="preserve">İSTİHDAM FAALİYETLERİ               </t>
  </si>
  <si>
    <t xml:space="preserve">SEYAHAT ACENTESİ,TUR OPER.REZ.HİZ   </t>
  </si>
  <si>
    <t xml:space="preserve">GÜVENLİK VE SORUŞTURMA FA.    </t>
  </si>
  <si>
    <t xml:space="preserve">BİNA VE ÇEVRE DÜZENLEME FA.   </t>
  </si>
  <si>
    <t xml:space="preserve">BÜRO YÖNETİMİ,BÜRO DESTEĞİ FAAL.    </t>
  </si>
  <si>
    <t xml:space="preserve">KAMU YÖN.VE SAVUNMA,ZOR.SOS.GÜV.    </t>
  </si>
  <si>
    <t xml:space="preserve">EĞİTİM                              </t>
  </si>
  <si>
    <t xml:space="preserve">İNSAN SAĞLIĞI HİZMETLERİ            </t>
  </si>
  <si>
    <t xml:space="preserve">YATILI BAKIM FAALİYETLERİ           </t>
  </si>
  <si>
    <t xml:space="preserve">SOSYAL HİZMETLER                    </t>
  </si>
  <si>
    <t xml:space="preserve">YARATICI SANATLAR,EĞLENCE FAAL.     </t>
  </si>
  <si>
    <t xml:space="preserve">KÜTÜPHANE,ARŞİV VE MÜZELER          </t>
  </si>
  <si>
    <t xml:space="preserve">KUMAR VE MÜŞTEREK BAHİS FAAL        </t>
  </si>
  <si>
    <t xml:space="preserve">SPOR, EĞLENCE VE DİNLENCE FAAL.     </t>
  </si>
  <si>
    <t xml:space="preserve">ÜYE OLUNAN KURULUŞ FAALİYETLERİ     </t>
  </si>
  <si>
    <t xml:space="preserve">BİLGİSAYAR VE KİŞİSEL EV EŞYA.ON. </t>
  </si>
  <si>
    <t xml:space="preserve">DİĞER HİZMET FAALİYETLERİ           </t>
  </si>
  <si>
    <t xml:space="preserve">EV İÇİ ÇALIŞANLARIN FAALİYETLERİ    </t>
  </si>
  <si>
    <t xml:space="preserve">HANEHALKLARI TAR.KENDİ İHT.FAAL.    </t>
  </si>
  <si>
    <t xml:space="preserve">ULUSLARARASI ÖRGÜT VE TEMS.FA.    </t>
  </si>
  <si>
    <t>T O P L A M</t>
  </si>
  <si>
    <t>FAALİYET GRUPLARI</t>
  </si>
  <si>
    <t>İL KODU</t>
  </si>
  <si>
    <t xml:space="preserve">ADANA     </t>
  </si>
  <si>
    <t xml:space="preserve">ADIYAMAN  </t>
  </si>
  <si>
    <t xml:space="preserve">AFYONKARAHİSAR   </t>
  </si>
  <si>
    <t xml:space="preserve">AĞRI      </t>
  </si>
  <si>
    <t xml:space="preserve">AMASYA    </t>
  </si>
  <si>
    <t xml:space="preserve">ANKARA    </t>
  </si>
  <si>
    <t xml:space="preserve">ANTALYA   </t>
  </si>
  <si>
    <t xml:space="preserve">ARTVİN    </t>
  </si>
  <si>
    <t xml:space="preserve">AYDIN     </t>
  </si>
  <si>
    <t xml:space="preserve">BALIKESİR </t>
  </si>
  <si>
    <t xml:space="preserve">BİLECİK   </t>
  </si>
  <si>
    <t xml:space="preserve">BİNGÖL    </t>
  </si>
  <si>
    <t xml:space="preserve">BİTLİS    </t>
  </si>
  <si>
    <t xml:space="preserve">BOLU      </t>
  </si>
  <si>
    <t xml:space="preserve">BURDUR    </t>
  </si>
  <si>
    <t xml:space="preserve">BURSA     </t>
  </si>
  <si>
    <t xml:space="preserve">ÇANAKKALE </t>
  </si>
  <si>
    <t xml:space="preserve">ÇANKIRI   </t>
  </si>
  <si>
    <t xml:space="preserve">ÇORUM     </t>
  </si>
  <si>
    <t xml:space="preserve">DENİZLİ   </t>
  </si>
  <si>
    <t>DİYARBAKIR</t>
  </si>
  <si>
    <t xml:space="preserve">EDİRNE    </t>
  </si>
  <si>
    <t xml:space="preserve">ELAZIĞ    </t>
  </si>
  <si>
    <t xml:space="preserve">ERZİNCAN  </t>
  </si>
  <si>
    <t xml:space="preserve">ERZURUM   </t>
  </si>
  <si>
    <t xml:space="preserve">ESKİŞEHİR </t>
  </si>
  <si>
    <t xml:space="preserve">GAZİANTEP </t>
  </si>
  <si>
    <t xml:space="preserve">GİRESUN   </t>
  </si>
  <si>
    <t xml:space="preserve">GÜMÜŞHANE </t>
  </si>
  <si>
    <t xml:space="preserve">HAKKARİ   </t>
  </si>
  <si>
    <t xml:space="preserve">HATAY     </t>
  </si>
  <si>
    <t xml:space="preserve">ISPARTA   </t>
  </si>
  <si>
    <t xml:space="preserve">MERSİN    </t>
  </si>
  <si>
    <t xml:space="preserve">İSTANBUL  </t>
  </si>
  <si>
    <t xml:space="preserve">İZMİR     </t>
  </si>
  <si>
    <t xml:space="preserve">KARS      </t>
  </si>
  <si>
    <t xml:space="preserve">KASTAMONU </t>
  </si>
  <si>
    <t xml:space="preserve">KAYSERİ   </t>
  </si>
  <si>
    <t>KIRKLARELİ</t>
  </si>
  <si>
    <t xml:space="preserve">KIRŞEHİR  </t>
  </si>
  <si>
    <t xml:space="preserve">KOCAELİ   </t>
  </si>
  <si>
    <t xml:space="preserve">KONYA     </t>
  </si>
  <si>
    <t xml:space="preserve">KÜTAHYA   </t>
  </si>
  <si>
    <t xml:space="preserve">MALATYA   </t>
  </si>
  <si>
    <t xml:space="preserve">MANİSA    </t>
  </si>
  <si>
    <t xml:space="preserve">K.MARAŞ   </t>
  </si>
  <si>
    <t xml:space="preserve">MARDİN    </t>
  </si>
  <si>
    <t xml:space="preserve">MUĞLA     </t>
  </si>
  <si>
    <t xml:space="preserve">MUŞ       </t>
  </si>
  <si>
    <t xml:space="preserve">NEVŞEHİR  </t>
  </si>
  <si>
    <t xml:space="preserve">NİĞDE     </t>
  </si>
  <si>
    <t xml:space="preserve">ORDU      </t>
  </si>
  <si>
    <t xml:space="preserve">RİZE      </t>
  </si>
  <si>
    <t xml:space="preserve">SAKARYA   </t>
  </si>
  <si>
    <t xml:space="preserve">SAMSUN    </t>
  </si>
  <si>
    <t xml:space="preserve">SİİRT     </t>
  </si>
  <si>
    <t xml:space="preserve">SİNOP     </t>
  </si>
  <si>
    <t xml:space="preserve">SIVAS     </t>
  </si>
  <si>
    <t xml:space="preserve">TEKİRDAĞ  </t>
  </si>
  <si>
    <t xml:space="preserve">TOKAT     </t>
  </si>
  <si>
    <t xml:space="preserve">TRABZON   </t>
  </si>
  <si>
    <t xml:space="preserve">TUNCELİ   </t>
  </si>
  <si>
    <t xml:space="preserve">URFA      </t>
  </si>
  <si>
    <t xml:space="preserve">UŞAK      </t>
  </si>
  <si>
    <t xml:space="preserve">VAN       </t>
  </si>
  <si>
    <t xml:space="preserve">YOZGAT    </t>
  </si>
  <si>
    <t xml:space="preserve">ZONGULDAK </t>
  </si>
  <si>
    <t xml:space="preserve">AKSARAY   </t>
  </si>
  <si>
    <t xml:space="preserve">BAYBURT   </t>
  </si>
  <si>
    <t xml:space="preserve">KARAMAN   </t>
  </si>
  <si>
    <t xml:space="preserve">KIRIKKALE </t>
  </si>
  <si>
    <t xml:space="preserve">BATMAN    </t>
  </si>
  <si>
    <t xml:space="preserve">ŞIRNAK    </t>
  </si>
  <si>
    <t xml:space="preserve">BARTIN    </t>
  </si>
  <si>
    <t xml:space="preserve">ARDAHAN   </t>
  </si>
  <si>
    <t xml:space="preserve">IĞDIR     </t>
  </si>
  <si>
    <t xml:space="preserve">YALOVA    </t>
  </si>
  <si>
    <t xml:space="preserve">KARABÜK   </t>
  </si>
  <si>
    <t xml:space="preserve">KİLİS     </t>
  </si>
  <si>
    <t xml:space="preserve">OSMANİYE  </t>
  </si>
  <si>
    <t xml:space="preserve">DÜZCE     </t>
  </si>
  <si>
    <t>TOPLAM</t>
  </si>
  <si>
    <t>İLLER</t>
  </si>
  <si>
    <t>ADANA</t>
  </si>
  <si>
    <t>ADIYAMAN</t>
  </si>
  <si>
    <t>AFYONKARAHİSAR</t>
  </si>
  <si>
    <t>AĞRI</t>
  </si>
  <si>
    <t>AKSARAY</t>
  </si>
  <si>
    <t>AMASYA</t>
  </si>
  <si>
    <t>ANKARA</t>
  </si>
  <si>
    <t>ANTALYA</t>
  </si>
  <si>
    <t>ARDAHAN</t>
  </si>
  <si>
    <t>ARTVİN</t>
  </si>
  <si>
    <t>AYDIN</t>
  </si>
  <si>
    <t>BALIKESİR</t>
  </si>
  <si>
    <t>BARTIN</t>
  </si>
  <si>
    <t>BATMAN</t>
  </si>
  <si>
    <t>BAYBURT</t>
  </si>
  <si>
    <t>BİLECİK</t>
  </si>
  <si>
    <t>BİNGÖL</t>
  </si>
  <si>
    <t>BİTLİS</t>
  </si>
  <si>
    <t>BOLU</t>
  </si>
  <si>
    <t>BURDUR</t>
  </si>
  <si>
    <t>BURSA</t>
  </si>
  <si>
    <t>ÇANAKKALE</t>
  </si>
  <si>
    <t>ÇANKIRI</t>
  </si>
  <si>
    <t>ÇORUM</t>
  </si>
  <si>
    <t>DENİZLİ</t>
  </si>
  <si>
    <t>DÜZCE</t>
  </si>
  <si>
    <t>EDİRNE</t>
  </si>
  <si>
    <t>ELAZIĞ</t>
  </si>
  <si>
    <t>ERZİNCAN</t>
  </si>
  <si>
    <t>ERZURUM</t>
  </si>
  <si>
    <t>ESKİŞEHİR</t>
  </si>
  <si>
    <t>GAZİANTEP</t>
  </si>
  <si>
    <t>GİRESUN</t>
  </si>
  <si>
    <t>GÜMÜŞHANE</t>
  </si>
  <si>
    <t>HAKKARİ</t>
  </si>
  <si>
    <t>HATAY</t>
  </si>
  <si>
    <t>IĞDIR</t>
  </si>
  <si>
    <t>ISPARTA</t>
  </si>
  <si>
    <t>İSTANBUL</t>
  </si>
  <si>
    <t>İZMİR</t>
  </si>
  <si>
    <t>KAHRAMANMARAŞ</t>
  </si>
  <si>
    <t>KARABÜK</t>
  </si>
  <si>
    <t>KARAMAN</t>
  </si>
  <si>
    <t>KARS</t>
  </si>
  <si>
    <t>KASTAMONU</t>
  </si>
  <si>
    <t>KAYSERİ</t>
  </si>
  <si>
    <t>KİLİS</t>
  </si>
  <si>
    <t>KIRIKKALE</t>
  </si>
  <si>
    <t>KIRŞEHİR</t>
  </si>
  <si>
    <t>KOCAELİ</t>
  </si>
  <si>
    <t>KONYA</t>
  </si>
  <si>
    <t>KÜTAHYA</t>
  </si>
  <si>
    <t>MALATYA</t>
  </si>
  <si>
    <t>MANİSA</t>
  </si>
  <si>
    <t>MARDİN</t>
  </si>
  <si>
    <t>MERSİN</t>
  </si>
  <si>
    <t>MUĞLA</t>
  </si>
  <si>
    <t>MUŞ</t>
  </si>
  <si>
    <t>NEVŞEHİR</t>
  </si>
  <si>
    <t>NİĞDE</t>
  </si>
  <si>
    <t>ORDU</t>
  </si>
  <si>
    <t>OSMANİYE</t>
  </si>
  <si>
    <t>RİZE</t>
  </si>
  <si>
    <t>SAKARYA</t>
  </si>
  <si>
    <t>SAMSUN</t>
  </si>
  <si>
    <t>SİİRT</t>
  </si>
  <si>
    <t>SİNOP</t>
  </si>
  <si>
    <t>SİVAS</t>
  </si>
  <si>
    <t>ŞANLIURFA</t>
  </si>
  <si>
    <t>ŞIRNAK</t>
  </si>
  <si>
    <t>TEKİRDAĞ</t>
  </si>
  <si>
    <t>TOKAT</t>
  </si>
  <si>
    <t>TRABZON</t>
  </si>
  <si>
    <t>TUNCELİ</t>
  </si>
  <si>
    <t>UŞAK</t>
  </si>
  <si>
    <t>VAN</t>
  </si>
  <si>
    <t>YALOVA</t>
  </si>
  <si>
    <t>YOZGAT</t>
  </si>
  <si>
    <t>ZONGULDAK</t>
  </si>
  <si>
    <t>İMALAT T O P L A M</t>
  </si>
  <si>
    <t>4/a</t>
  </si>
  <si>
    <t>4/a_endeks</t>
  </si>
  <si>
    <t>4/c_endeks</t>
  </si>
  <si>
    <t>4/c</t>
  </si>
  <si>
    <t>4/b Tarım</t>
  </si>
  <si>
    <t>4/b_Tarım_endeks</t>
  </si>
  <si>
    <t>4/b Esnaf</t>
  </si>
  <si>
    <t>Geçen Aya Göre Değişim</t>
  </si>
  <si>
    <t xml:space="preserve">AĞAÇ,AĞAÇ ÜRÜNLERİ VE MANTAR ÜR.  </t>
  </si>
  <si>
    <t xml:space="preserve">KOK KÖMÜRÜ VE PETROL ÜRÜN. İM. </t>
  </si>
  <si>
    <t xml:space="preserve">ECZACILIK VE ECZ.İLİŞKİN MAL.İM.. </t>
  </si>
  <si>
    <t xml:space="preserve">KAUÇUK VE PLASTİK ÜRÜNLER İM.  </t>
  </si>
  <si>
    <t xml:space="preserve">METALİK OLMAYAN ÜRÜNLER İMA.   </t>
  </si>
  <si>
    <t>FABRİK.METAL ÜRÜN.(MAK.TEC.HAR)</t>
  </si>
  <si>
    <t xml:space="preserve">MAKİNE VE EKİPMAN.KURULUMU VE ON. </t>
  </si>
  <si>
    <t>ELK.GAZ,BUHAR VE HAVA.SİS.ÜRET.DA.</t>
  </si>
  <si>
    <t>TOPTAN VE PER.TİC.VE MOT.TAŞIT.ON.</t>
  </si>
  <si>
    <t>PERAKENDE TİC.(MOT.TAŞIT.ONAR.HAR)</t>
  </si>
  <si>
    <t xml:space="preserve">KARA TAŞIMA.VE BORU HATTI TAŞIMA.   </t>
  </si>
  <si>
    <t>SİGOTA REAS.EMEK.FONL(ZOR.S.G.HARİÇ)</t>
  </si>
  <si>
    <t xml:space="preserve">GÜVENLİK VE SORUŞTURMA FAALİYET.    </t>
  </si>
  <si>
    <t xml:space="preserve">BİNA VE ÇEVRE DÜZENLEME FAALİYET.   </t>
  </si>
  <si>
    <t xml:space="preserve">BİLGİSAYAR VE KİŞİSEL EV EŞYA.ONAR. </t>
  </si>
  <si>
    <t xml:space="preserve">ULUSLARARASI ÖRGÜT VE TEMS.FAAL.    </t>
  </si>
  <si>
    <t>K.MARAŞ</t>
  </si>
  <si>
    <t>Mevsimsellikten Arındırılmış Veri</t>
  </si>
  <si>
    <t>Mevsimsellikten Arındırılmamış Veri</t>
  </si>
  <si>
    <t>4/b_Esnaf_endeks</t>
  </si>
  <si>
    <t>Geçen Aya Göre Değişim- MA</t>
  </si>
  <si>
    <t xml:space="preserve"> </t>
  </si>
  <si>
    <t>EK-9 EV HİZMETLERİNDE 10 GÜNDEN FAZLA ÇALIŞANLAR</t>
  </si>
  <si>
    <t>Zorunlu Sigortalı Sayıları (4a)</t>
  </si>
  <si>
    <t>4a_Endeks</t>
  </si>
  <si>
    <t>Zorunlu Sigortalı Sayıları (4b)</t>
  </si>
  <si>
    <t>4b_Endeks</t>
  </si>
  <si>
    <t>Zorunlu Sigortalı Sayıları (4c)</t>
  </si>
  <si>
    <t>4c_Endeks</t>
  </si>
  <si>
    <t xml:space="preserve">Toplam Kayıtlı İstihdam </t>
  </si>
  <si>
    <t>Zorunlu Sigortalı Ücretli Çalışan Sayıları (4a)</t>
  </si>
  <si>
    <t>Zorunlu Sigortalı Ücretli Çalışan Sayıları (4a)_MA</t>
  </si>
  <si>
    <t>Zorunlu Sigortalı Esnaf ve Çiftçi Sayıları (4b)</t>
  </si>
  <si>
    <t>Zorunlu Sigortalı Esnaf ve Çiftçi Sayıları (4b)_MA</t>
  </si>
  <si>
    <t>Zorunlu Sigortalı Kamu Çalışan Sayıları (4c)</t>
  </si>
  <si>
    <t>Zorunlu Sigortalı Kamu Çalışan Sayıları (4c)_MA</t>
  </si>
  <si>
    <t xml:space="preserve">DİĞER MADENCİLİK VE TAŞ MartÇILIĞI  </t>
  </si>
  <si>
    <t>f</t>
  </si>
  <si>
    <t>İlin Payı (Mayıs 2020)</t>
  </si>
  <si>
    <t>Başvuru Sayısındaki Değişim (Mayıs 2020 - Mayıs 2019)</t>
  </si>
  <si>
    <t>Başvuru Sayısındaki Fark (Mayıs 2020 - Mayıs 2019)</t>
  </si>
  <si>
    <t>Ödeme Yapılan Kişi Sayısındaki Değişim (Mayıs 2020 - Mayıs 2019)</t>
  </si>
  <si>
    <t>Ödeme Yapılan Kişi Sayısındaki Fark (Mayıs 2020 - Mayıs 2019)</t>
  </si>
  <si>
    <t>Sektörün payı (Haziran 2020)</t>
  </si>
  <si>
    <t>Çalışan Sayısında Değişim (Haziran 2020 - Haziran 2019)</t>
  </si>
  <si>
    <t>Çalışan Sayısındaki Fark (Haziran 2020 - Haziran 2019)</t>
  </si>
  <si>
    <t>Artışta Sektörün Payı (%) (Haziran 2020)</t>
  </si>
  <si>
    <t>Çalışan Sayısındaki Fark (Haziran 2020- Mayıs 2020)</t>
  </si>
  <si>
    <t>Çalışan Sayısındaki Fark-MA (Haziran 2020- Mayıs 2020)</t>
  </si>
  <si>
    <t>İlin Payı (Haziran 2019)</t>
  </si>
  <si>
    <t>Artışta İlin Payı (%) (Haziran 2020)</t>
  </si>
  <si>
    <t>İlin Payı (Haziran 2020)</t>
  </si>
  <si>
    <t>Esnaf Sayısında Değişim (Haziran 2020 - Haziran 2019)</t>
  </si>
  <si>
    <t>Esnaf Sayısındaki Fark (Haziran 2020 - Haziran 2019)</t>
  </si>
  <si>
    <t>Esnaf Sayısındaki Fark (Haziran 2020- Mayıs 2020)</t>
  </si>
  <si>
    <t>Esnaf Sayısındaki Fark-MA (Haziran 2020- Mayıs 2020)</t>
  </si>
  <si>
    <t>Çiftçi Sayısında Değişim (Haziran 2020 - Haziran 2019)</t>
  </si>
  <si>
    <t>Çiftçi Sayısındaki Fark (Haziran 2020 - Haziran 2019)</t>
  </si>
  <si>
    <t>Çiftçi Sayısındaki Fark (Haziran 2020- Mayıs 2020)</t>
  </si>
  <si>
    <t>Çiftçi Sayısındaki Fark-MA (Haziran 2020- Mayıs 2020)</t>
  </si>
  <si>
    <t>Çalışan Sayısındaki Fark-MA (Haziran 2020 - Mayıs 2020)</t>
  </si>
  <si>
    <t>İşyeri Sayısında Değişim (Haziran 2020 - Haziran 2019)</t>
  </si>
  <si>
    <t>İşyeri Sayısındaki Fark (Haziran 2020 - Haziran 2019)</t>
  </si>
  <si>
    <t>İşyeri Sayısındaki Fark (Haziran 2020- Mayıs 2020)</t>
  </si>
  <si>
    <t>İşyeri Sayısındaki Fark-MA (Haziran 2020- Mayıs 2020)</t>
  </si>
  <si>
    <t>İşyeri Sayısındaki Fark-MA(Haziran 2020- Mayıs 2020)</t>
  </si>
  <si>
    <t>Sektörün Sigortalı Kadın İstihdamındaki Payı (Haziran 2020)</t>
  </si>
  <si>
    <t xml:space="preserve">DİĞER MADENCİLİK VE TAŞ HaziranÇILIĞI  </t>
  </si>
  <si>
    <t>Çalışan Sayısındaki Fark (Haziran 2020-Mayıs 2020)</t>
  </si>
  <si>
    <t>İldeki Kadın İstihdamının Toplam İstihdama Oranı (Haziran 2020)</t>
  </si>
  <si>
    <t>Kadın İstihdamındaki Değişim (Haziran 2020 - Haziran 2019)</t>
  </si>
  <si>
    <t>Kadın İstihdamındaki Fark (Haziran 2020 - Haziran 2019)</t>
  </si>
  <si>
    <t>Çalışan Sayısındaki Fark (Haziran 2020 - Mayıs 2020)</t>
  </si>
  <si>
    <t>Ortalama Günlük Kazanç Değişim (Haziran 2020 - Haziran 2019)</t>
  </si>
  <si>
    <t>Ortalama Günlük Kazanç Fark (TL) (Haziran 2020 - Haziran 2019)</t>
  </si>
  <si>
    <t xml:space="preserve">DİĞER MADENCİLİK VE TAŞ Haziran.  </t>
  </si>
  <si>
    <t>Ortalama Günlük Kazanç Fark (TL) (Haziran 2020- Mayıs 2020)</t>
  </si>
  <si>
    <t>Ortalama Günlük Kazanç Fark-MA (TL) (Haziran 2020 - Mayıs 2020)</t>
  </si>
  <si>
    <t>Ortalama Günlük Kazanç Fark- MA(TL) (Haziran 2020 - Mayıs 2020)</t>
  </si>
  <si>
    <t>KOBİ İşyeri Sayısı Değişim (Haziran 2019 - Haziran 2018)</t>
  </si>
  <si>
    <t>KOBİ İşyeri Sayısı Fark (Haziran 2020 - Haziran 2019)</t>
  </si>
  <si>
    <t>KOBİ İşyeri Sayısı Fark (Haziran 2020- Mayıs 2020)</t>
  </si>
  <si>
    <t>KOBİ İşyeri Sayısı Fark- MA (Haziran 2020 - Mayıs 2020)</t>
  </si>
  <si>
    <t>KOBİ İşyeri Sektör Değişim (Haziran 2020 - Haziran 2019)</t>
  </si>
  <si>
    <t>KOBİ İşyeri Sektör Fark (Haziran 2020 - Haziran 2019)</t>
  </si>
  <si>
    <t>KOBİ İşyeri Sektör Fark (Haziran 2020 - Mayıs 2020)</t>
  </si>
  <si>
    <t>KOBİ İşyeri Sektör Fark- MA (Haziran 2020 - Mayıs 2020)</t>
  </si>
  <si>
    <t>KOBİ Sigortalı Sektör Değişim (Haziran 2020 - Haziran 2019)</t>
  </si>
  <si>
    <t>KOBİ Sigortalı Sektör Fark (Haziran 2020 - Haziran 2019)</t>
  </si>
  <si>
    <t>KOBİ Sigortalı Sektör Fark (Haziran 2020 - Mayıs 2020)</t>
  </si>
  <si>
    <t>KOBİ Sigortalı Sektör Fark- MA (Haziran 2020 - Mayıs 2020)</t>
  </si>
  <si>
    <t>KOBİ Sigortalı Sayısı Değişim (Haziran 2020 - Haziran 2019)</t>
  </si>
  <si>
    <t>KOBİ Sigortalı Sayısı Fark (Haziran 2020 - Haziran 2019)</t>
  </si>
  <si>
    <t>KOBİ Sigortalı Sayısı Fark- MA (Haziran 2020 - Mayıs 2020)</t>
  </si>
  <si>
    <t>KOBİ Sigortalı Sayısı Fark (Haziran 2020 - Mayıs 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</si>
</sst>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-* #,##0.00\ _₺_-;\-* #,##0.00\ _₺_-;_-* &quot;-&quot;??\ _₺_-;_-@_-"/>
    <numFmt numFmtId="164" formatCode="_-* #,##0.00\ _T_L_-;\-* #,##0.00\ _T_L_-;_-* &quot;-&quot;??\ _T_L_-;_-@_-"/>
    <numFmt numFmtId="165" formatCode="#,##0;[Red]#,##0"/>
    <numFmt numFmtId="166" formatCode="0.0%"/>
    <numFmt numFmtId="167" formatCode="0.0"/>
    <numFmt numFmtId="168" formatCode="#,##0.0"/>
    <numFmt numFmtId="169" formatCode="#,##0_ ;\-#,##0\ "/>
    <numFmt numFmtId="170" formatCode="_-* #,##0\ _T_L_-;\-* #,##0\ _T_L_-;_-* &quot;-&quot;??\ _T_L_-;_-@_-"/>
    <numFmt numFmtId="171" formatCode="General_)"/>
  </numFmts>
  <fonts count="75">
    <font>
      <sz val="11"/>
      <color theme="1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b/>
      <sz val="9"/>
      <name val="Arial"/>
      <family val="2"/>
      <charset val="162"/>
    </font>
    <font>
      <b/>
      <sz val="8"/>
      <name val="Arial"/>
      <family val="2"/>
      <charset val="162"/>
    </font>
    <font>
      <u/>
      <sz val="10"/>
      <color indexed="12"/>
      <name val="Arial Tur"/>
      <charset val="162"/>
    </font>
    <font>
      <sz val="11"/>
      <color indexed="8"/>
      <name val="Calibri"/>
      <family val="2"/>
      <charset val="162"/>
    </font>
    <font>
      <sz val="10"/>
      <name val="Arial Tur"/>
      <charset val="162"/>
    </font>
    <font>
      <sz val="9"/>
      <name val="Arial"/>
      <family val="2"/>
      <charset val="162"/>
    </font>
    <font>
      <sz val="8"/>
      <name val="Arial"/>
      <family val="2"/>
      <charset val="162"/>
    </font>
    <font>
      <sz val="8.5"/>
      <name val="Arial"/>
      <family val="2"/>
      <charset val="162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u/>
      <sz val="10"/>
      <color indexed="12"/>
      <name val="Arial"/>
      <family val="2"/>
      <charset val="162"/>
    </font>
    <font>
      <sz val="11"/>
      <color indexed="8"/>
      <name val="Calibri"/>
      <family val="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b/>
      <sz val="18"/>
      <color indexed="56"/>
      <name val="Cambria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sz val="10"/>
      <name val="MS Sans Serif"/>
      <family val="2"/>
      <charset val="162"/>
    </font>
    <font>
      <sz val="10"/>
      <color indexed="8"/>
      <name val="Arial"/>
      <family val="2"/>
    </font>
    <font>
      <sz val="10"/>
      <name val="Geneva"/>
      <charset val="162"/>
    </font>
    <font>
      <sz val="10"/>
      <name val="Helv"/>
      <charset val="204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indexed="62"/>
      <name val="Cambria"/>
      <family val="2"/>
      <charset val="162"/>
      <scheme val="major"/>
    </font>
    <font>
      <b/>
      <sz val="18"/>
      <color indexed="62"/>
      <name val="Cambria"/>
      <family val="2"/>
      <scheme val="maj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charset val="16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charset val="16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charset val="162"/>
      <scheme val="minor"/>
    </font>
    <font>
      <b/>
      <sz val="11"/>
      <color indexed="62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u/>
      <sz val="8"/>
      <color rgb="FF800080"/>
      <name val="Calibri"/>
      <family val="2"/>
      <charset val="162"/>
      <scheme val="minor"/>
    </font>
    <font>
      <u/>
      <sz val="8"/>
      <color indexed="39"/>
      <name val="Calibri"/>
      <family val="2"/>
      <charset val="16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name val="Arial"/>
      <family val="2"/>
      <charset val="162"/>
    </font>
    <font>
      <b/>
      <sz val="8.5"/>
      <name val="Arial"/>
      <family val="2"/>
      <charset val="162"/>
    </font>
    <font>
      <b/>
      <sz val="10"/>
      <name val="Arial Tur"/>
      <charset val="162"/>
    </font>
    <font>
      <sz val="10"/>
      <name val="Arial"/>
      <family val="2"/>
      <charset val="162"/>
    </font>
  </fonts>
  <fills count="4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8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indexed="21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12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22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rgb="FFFFFFCC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1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1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910">
    <xf numFmtId="0" fontId="0" fillId="0" borderId="0"/>
    <xf numFmtId="164" fontId="2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1" fillId="0" borderId="0"/>
    <xf numFmtId="0" fontId="6" fillId="0" borderId="0"/>
    <xf numFmtId="0" fontId="1" fillId="0" borderId="0"/>
    <xf numFmtId="0" fontId="2" fillId="0" borderId="0"/>
    <xf numFmtId="0" fontId="7" fillId="0" borderId="0"/>
    <xf numFmtId="43" fontId="11" fillId="0" borderId="0" applyFont="0" applyFill="0" applyBorder="0" applyAlignment="0" applyProtection="0"/>
    <xf numFmtId="164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2" fillId="0" borderId="0"/>
    <xf numFmtId="0" fontId="15" fillId="7" borderId="0" applyNumberFormat="0" applyBorder="0" applyAlignment="0" applyProtection="0"/>
    <xf numFmtId="0" fontId="16" fillId="8" borderId="0" applyNumberFormat="0" applyBorder="0" applyAlignment="0" applyProtection="0"/>
    <xf numFmtId="0" fontId="17" fillId="9" borderId="0" applyNumberFormat="0" applyBorder="0" applyAlignment="0" applyProtection="0"/>
    <xf numFmtId="0" fontId="21" fillId="0" borderId="10" applyNumberFormat="0" applyFill="0" applyAlignment="0" applyProtection="0"/>
    <xf numFmtId="0" fontId="22" fillId="10" borderId="11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12" borderId="0" applyNumberFormat="0" applyBorder="0" applyAlignment="0" applyProtection="0"/>
    <xf numFmtId="0" fontId="11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25" fillId="18" borderId="0" applyNumberFormat="0" applyBorder="0" applyAlignment="0" applyProtection="0"/>
    <xf numFmtId="0" fontId="11" fillId="21" borderId="0" applyNumberFormat="0" applyBorder="0" applyAlignment="0" applyProtection="0"/>
    <xf numFmtId="0" fontId="1" fillId="20" borderId="0" applyNumberFormat="0" applyBorder="0" applyAlignment="0" applyProtection="0"/>
    <xf numFmtId="0" fontId="11" fillId="21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48" fillId="19" borderId="0" applyNumberFormat="0" applyBorder="0" applyAlignment="0" applyProtection="0"/>
    <xf numFmtId="0" fontId="48" fillId="21" borderId="0" applyNumberFormat="0" applyBorder="0" applyAlignment="0" applyProtection="0"/>
    <xf numFmtId="0" fontId="1" fillId="20" borderId="0" applyNumberFormat="0" applyBorder="0" applyAlignment="0" applyProtection="0"/>
    <xf numFmtId="0" fontId="1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0" borderId="0" applyNumberFormat="0" applyBorder="0" applyAlignment="0" applyProtection="0"/>
    <xf numFmtId="0" fontId="2" fillId="0" borderId="0"/>
    <xf numFmtId="0" fontId="1" fillId="22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1" fillId="23" borderId="0" applyNumberFormat="0" applyBorder="0" applyAlignment="0" applyProtection="0"/>
    <xf numFmtId="0" fontId="48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1" fillId="19" borderId="0" applyNumberFormat="0" applyBorder="0" applyAlignment="0" applyProtection="0"/>
    <xf numFmtId="0" fontId="48" fillId="19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1" fillId="19" borderId="0" applyNumberFormat="0" applyBorder="0" applyAlignment="0" applyProtection="0"/>
    <xf numFmtId="0" fontId="48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1" fillId="23" borderId="0" applyNumberFormat="0" applyBorder="0" applyAlignment="0" applyProtection="0"/>
    <xf numFmtId="0" fontId="48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1" fillId="19" borderId="0" applyNumberFormat="0" applyBorder="0" applyAlignment="0" applyProtection="0"/>
    <xf numFmtId="0" fontId="48" fillId="19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48" fillId="1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1" fillId="29" borderId="0" applyNumberFormat="0" applyBorder="0" applyAlignment="0" applyProtection="0"/>
    <xf numFmtId="0" fontId="48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1" fillId="31" borderId="0" applyNumberFormat="0" applyBorder="0" applyAlignment="0" applyProtection="0"/>
    <xf numFmtId="0" fontId="48" fillId="31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1" fillId="19" borderId="0" applyNumberFormat="0" applyBorder="0" applyAlignment="0" applyProtection="0"/>
    <xf numFmtId="0" fontId="48" fillId="19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1" fillId="29" borderId="0" applyNumberFormat="0" applyBorder="0" applyAlignment="0" applyProtection="0"/>
    <xf numFmtId="0" fontId="48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25" fillId="19" borderId="0" applyNumberFormat="0" applyBorder="0" applyAlignment="0" applyProtection="0"/>
    <xf numFmtId="0" fontId="49" fillId="19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11" fillId="21" borderId="0" applyNumberFormat="0" applyBorder="0" applyAlignment="0" applyProtection="0"/>
    <xf numFmtId="0" fontId="49" fillId="14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5" fillId="29" borderId="0" applyNumberFormat="0" applyBorder="0" applyAlignment="0" applyProtection="0"/>
    <xf numFmtId="0" fontId="49" fillId="29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5" fillId="34" borderId="0" applyNumberFormat="0" applyBorder="0" applyAlignment="0" applyProtection="0"/>
    <xf numFmtId="0" fontId="49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49" fillId="17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5" fillId="21" borderId="0" applyNumberFormat="0" applyBorder="0" applyAlignment="0" applyProtection="0"/>
    <xf numFmtId="0" fontId="49" fillId="21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5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53" fillId="0" borderId="10" applyNumberFormat="0" applyFill="0" applyAlignment="0" applyProtection="0"/>
    <xf numFmtId="0" fontId="30" fillId="0" borderId="13" applyNumberFormat="0" applyFill="0" applyAlignment="0" applyProtection="0"/>
    <xf numFmtId="0" fontId="30" fillId="0" borderId="13" applyNumberFormat="0" applyFill="0" applyAlignment="0" applyProtection="0"/>
    <xf numFmtId="0" fontId="54" fillId="0" borderId="14" applyNumberFormat="0" applyFill="0" applyAlignment="0" applyProtection="0"/>
    <xf numFmtId="0" fontId="55" fillId="0" borderId="14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56" fillId="0" borderId="16" applyNumberFormat="0" applyFill="0" applyAlignment="0" applyProtection="0"/>
    <xf numFmtId="0" fontId="57" fillId="0" borderId="16" applyNumberFormat="0" applyFill="0" applyAlignment="0" applyProtection="0"/>
    <xf numFmtId="0" fontId="42" fillId="0" borderId="17" applyNumberFormat="0" applyFill="0" applyAlignment="0" applyProtection="0"/>
    <xf numFmtId="0" fontId="42" fillId="0" borderId="17" applyNumberFormat="0" applyFill="0" applyAlignment="0" applyProtection="0"/>
    <xf numFmtId="0" fontId="58" fillId="0" borderId="18" applyNumberFormat="0" applyFill="0" applyAlignment="0" applyProtection="0"/>
    <xf numFmtId="0" fontId="59" fillId="0" borderId="18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171" fontId="2" fillId="0" borderId="0"/>
    <xf numFmtId="0" fontId="2" fillId="0" borderId="0"/>
    <xf numFmtId="0" fontId="19" fillId="19" borderId="9" applyNumberFormat="0" applyAlignment="0" applyProtection="0"/>
    <xf numFmtId="0" fontId="60" fillId="19" borderId="9" applyNumberFormat="0" applyAlignment="0" applyProtection="0"/>
    <xf numFmtId="0" fontId="31" fillId="34" borderId="20" applyNumberFormat="0" applyAlignment="0" applyProtection="0"/>
    <xf numFmtId="0" fontId="31" fillId="34" borderId="20" applyNumberFormat="0" applyAlignment="0" applyProtection="0"/>
    <xf numFmtId="0" fontId="18" fillId="29" borderId="8" applyNumberFormat="0" applyAlignment="0" applyProtection="0"/>
    <xf numFmtId="0" fontId="61" fillId="29" borderId="8" applyNumberFormat="0" applyAlignment="0" applyProtection="0"/>
    <xf numFmtId="0" fontId="32" fillId="27" borderId="21" applyNumberFormat="0" applyAlignment="0" applyProtection="0"/>
    <xf numFmtId="0" fontId="32" fillId="27" borderId="21" applyNumberFormat="0" applyAlignment="0" applyProtection="0"/>
    <xf numFmtId="0" fontId="20" fillId="19" borderId="8" applyNumberFormat="0" applyAlignment="0" applyProtection="0"/>
    <xf numFmtId="0" fontId="62" fillId="19" borderId="8" applyNumberFormat="0" applyAlignment="0" applyProtection="0"/>
    <xf numFmtId="0" fontId="33" fillId="34" borderId="21" applyNumberFormat="0" applyAlignment="0" applyProtection="0"/>
    <xf numFmtId="0" fontId="33" fillId="34" borderId="21" applyNumberFormat="0" applyAlignment="0" applyProtection="0"/>
    <xf numFmtId="0" fontId="63" fillId="10" borderId="11" applyNumberFormat="0" applyAlignment="0" applyProtection="0"/>
    <xf numFmtId="0" fontId="34" fillId="38" borderId="22" applyNumberFormat="0" applyAlignment="0" applyProtection="0"/>
    <xf numFmtId="0" fontId="34" fillId="38" borderId="22" applyNumberFormat="0" applyAlignment="0" applyProtection="0"/>
    <xf numFmtId="0" fontId="64" fillId="7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65" fillId="0" borderId="0" applyNumberFormat="0" applyFill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66" fillId="0" borderId="0" applyNumberFormat="0" applyFill="0" applyBorder="0" applyAlignment="0" applyProtection="0"/>
    <xf numFmtId="0" fontId="67" fillId="8" borderId="0" applyNumberFormat="0" applyBorder="0" applyAlignment="0" applyProtection="0"/>
    <xf numFmtId="0" fontId="36" fillId="22" borderId="0" applyNumberFormat="0" applyBorder="0" applyAlignment="0" applyProtection="0"/>
    <xf numFmtId="0" fontId="36" fillId="22" borderId="0" applyNumberFormat="0" applyBorder="0" applyAlignment="0" applyProtection="0"/>
    <xf numFmtId="0" fontId="7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171" fontId="2" fillId="0" borderId="0"/>
    <xf numFmtId="0" fontId="7" fillId="0" borderId="0"/>
    <xf numFmtId="0" fontId="7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11" fillId="0" borderId="0"/>
    <xf numFmtId="0" fontId="45" fillId="0" borderId="0"/>
    <xf numFmtId="171" fontId="2" fillId="0" borderId="0"/>
    <xf numFmtId="171" fontId="2" fillId="0" borderId="0"/>
    <xf numFmtId="0" fontId="1" fillId="0" borderId="0"/>
    <xf numFmtId="0" fontId="2" fillId="0" borderId="0"/>
    <xf numFmtId="0" fontId="7" fillId="0" borderId="0"/>
    <xf numFmtId="0" fontId="48" fillId="0" borderId="0"/>
    <xf numFmtId="0" fontId="2" fillId="0" borderId="0"/>
    <xf numFmtId="0" fontId="2" fillId="0" borderId="0"/>
    <xf numFmtId="0" fontId="11" fillId="0" borderId="0"/>
    <xf numFmtId="0" fontId="7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71" fontId="2" fillId="0" borderId="0"/>
    <xf numFmtId="0" fontId="11" fillId="0" borderId="0"/>
    <xf numFmtId="0" fontId="7" fillId="0" borderId="0"/>
    <xf numFmtId="0" fontId="7" fillId="0" borderId="0"/>
    <xf numFmtId="171" fontId="2" fillId="0" borderId="0"/>
    <xf numFmtId="0" fontId="48" fillId="0" borderId="0"/>
    <xf numFmtId="0" fontId="7" fillId="0" borderId="0"/>
    <xf numFmtId="0" fontId="7" fillId="0" borderId="0"/>
    <xf numFmtId="171" fontId="2" fillId="0" borderId="0"/>
    <xf numFmtId="0" fontId="7" fillId="0" borderId="0"/>
    <xf numFmtId="0" fontId="7" fillId="0" borderId="0"/>
    <xf numFmtId="171" fontId="2" fillId="0" borderId="0"/>
    <xf numFmtId="0" fontId="7" fillId="0" borderId="0"/>
    <xf numFmtId="0" fontId="7" fillId="0" borderId="0"/>
    <xf numFmtId="171" fontId="2" fillId="0" borderId="0"/>
    <xf numFmtId="0" fontId="7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1" fillId="0" borderId="0"/>
    <xf numFmtId="0" fontId="7" fillId="0" borderId="0"/>
    <xf numFmtId="0" fontId="7" fillId="0" borderId="0"/>
    <xf numFmtId="0" fontId="48" fillId="0" borderId="0"/>
    <xf numFmtId="0" fontId="7" fillId="0" borderId="0"/>
    <xf numFmtId="0" fontId="7" fillId="0" borderId="0"/>
    <xf numFmtId="0" fontId="48" fillId="0" borderId="0"/>
    <xf numFmtId="0" fontId="7" fillId="0" borderId="0"/>
    <xf numFmtId="0" fontId="7" fillId="0" borderId="0"/>
    <xf numFmtId="0" fontId="48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4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2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4" fillId="0" borderId="0"/>
    <xf numFmtId="0" fontId="11" fillId="19" borderId="0" applyNumberFormat="0" applyBorder="0" applyAlignment="0" applyProtection="0"/>
    <xf numFmtId="0" fontId="27" fillId="11" borderId="12" applyNumberFormat="0" applyFont="0" applyAlignment="0" applyProtection="0"/>
    <xf numFmtId="0" fontId="1" fillId="11" borderId="12" applyNumberFormat="0" applyFont="0" applyAlignment="0" applyProtection="0"/>
    <xf numFmtId="0" fontId="1" fillId="11" borderId="12" applyNumberFormat="0" applyFont="0" applyAlignment="0" applyProtection="0"/>
    <xf numFmtId="0" fontId="2" fillId="23" borderId="23" applyNumberFormat="0" applyFont="0" applyAlignment="0" applyProtection="0"/>
    <xf numFmtId="0" fontId="2" fillId="23" borderId="23" applyNumberFormat="0" applyFont="0" applyAlignment="0" applyProtection="0"/>
    <xf numFmtId="0" fontId="68" fillId="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47" fillId="0" borderId="0"/>
    <xf numFmtId="0" fontId="12" fillId="0" borderId="24" applyNumberFormat="0" applyFill="0" applyAlignment="0" applyProtection="0"/>
    <xf numFmtId="0" fontId="69" fillId="0" borderId="24" applyNumberFormat="0" applyFill="0" applyAlignment="0" applyProtection="0"/>
    <xf numFmtId="0" fontId="38" fillId="0" borderId="25" applyNumberFormat="0" applyFill="0" applyAlignment="0" applyProtection="0"/>
    <xf numFmtId="0" fontId="38" fillId="0" borderId="25" applyNumberFormat="0" applyFill="0" applyAlignment="0" applyProtection="0"/>
    <xf numFmtId="0" fontId="7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5" fillId="36" borderId="0" applyNumberFormat="0" applyBorder="0" applyAlignment="0" applyProtection="0"/>
    <xf numFmtId="0" fontId="49" fillId="36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49" fillId="12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49" fillId="15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5" fillId="42" borderId="0" applyNumberFormat="0" applyBorder="0" applyAlignment="0" applyProtection="0"/>
    <xf numFmtId="0" fontId="49" fillId="42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49" fillId="1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49" fillId="18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31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11" fillId="31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1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31" borderId="0" applyNumberFormat="0" applyBorder="0" applyAlignment="0" applyProtection="0"/>
    <xf numFmtId="0" fontId="11" fillId="29" borderId="0" applyNumberFormat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31" borderId="0" applyNumberFormat="0" applyBorder="0" applyAlignment="0" applyProtection="0"/>
    <xf numFmtId="0" fontId="11" fillId="23" borderId="0" applyNumberFormat="0" applyBorder="0" applyAlignment="0" applyProtection="0"/>
    <xf numFmtId="0" fontId="2" fillId="0" borderId="0"/>
    <xf numFmtId="0" fontId="11" fillId="29" borderId="0" applyNumberFormat="0" applyBorder="0" applyAlignment="0" applyProtection="0"/>
    <xf numFmtId="0" fontId="11" fillId="23" borderId="0" applyNumberFormat="0" applyBorder="0" applyAlignment="0" applyProtection="0"/>
    <xf numFmtId="0" fontId="11" fillId="21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164" fontId="2" fillId="0" borderId="0" applyFont="0" applyFill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31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2" fillId="0" borderId="0"/>
    <xf numFmtId="0" fontId="11" fillId="23" borderId="0" applyNumberFormat="0" applyBorder="0" applyAlignment="0" applyProtection="0"/>
    <xf numFmtId="0" fontId="11" fillId="21" borderId="0" applyNumberFormat="0" applyBorder="0" applyAlignment="0" applyProtection="0"/>
    <xf numFmtId="0" fontId="11" fillId="19" borderId="0" applyNumberFormat="0" applyBorder="0" applyAlignment="0" applyProtection="0"/>
    <xf numFmtId="0" fontId="2" fillId="0" borderId="0"/>
    <xf numFmtId="0" fontId="2" fillId="0" borderId="0"/>
    <xf numFmtId="0" fontId="74" fillId="0" borderId="0"/>
    <xf numFmtId="164" fontId="74" fillId="0" borderId="0" applyFont="0" applyFill="0" applyBorder="0" applyAlignment="0" applyProtection="0"/>
  </cellStyleXfs>
  <cellXfs count="191">
    <xf numFmtId="0" fontId="0" fillId="0" borderId="0" xfId="0"/>
    <xf numFmtId="17" fontId="13" fillId="2" borderId="2" xfId="0" applyNumberFormat="1" applyFont="1" applyFill="1" applyBorder="1" applyAlignment="1">
      <alignment horizontal="center" vertical="center" wrapText="1"/>
    </xf>
    <xf numFmtId="0" fontId="4" fillId="0" borderId="0" xfId="3" applyFont="1" applyFill="1" applyBorder="1"/>
    <xf numFmtId="0" fontId="13" fillId="2" borderId="1" xfId="0" applyFont="1" applyFill="1" applyBorder="1" applyAlignment="1">
      <alignment horizontal="center" vertical="center"/>
    </xf>
    <xf numFmtId="0" fontId="14" fillId="0" borderId="0" xfId="0" applyFont="1"/>
    <xf numFmtId="3" fontId="14" fillId="0" borderId="0" xfId="0" applyNumberFormat="1" applyFont="1"/>
    <xf numFmtId="0" fontId="14" fillId="0" borderId="0" xfId="0" applyFont="1" applyBorder="1"/>
    <xf numFmtId="166" fontId="14" fillId="0" borderId="0" xfId="0" applyNumberFormat="1" applyFont="1" applyBorder="1"/>
    <xf numFmtId="0" fontId="13" fillId="0" borderId="0" xfId="0" applyFont="1"/>
    <xf numFmtId="3" fontId="14" fillId="0" borderId="0" xfId="0" applyNumberFormat="1" applyFont="1" applyFill="1"/>
    <xf numFmtId="166" fontId="14" fillId="0" borderId="0" xfId="11" applyNumberFormat="1" applyFont="1"/>
    <xf numFmtId="9" fontId="14" fillId="0" borderId="0" xfId="11" applyFont="1" applyBorder="1"/>
    <xf numFmtId="17" fontId="13" fillId="2" borderId="4" xfId="0" applyNumberFormat="1" applyFont="1" applyFill="1" applyBorder="1" applyAlignment="1">
      <alignment horizontal="center" vertical="center" wrapText="1"/>
    </xf>
    <xf numFmtId="165" fontId="14" fillId="0" borderId="0" xfId="0" applyNumberFormat="1" applyFont="1"/>
    <xf numFmtId="166" fontId="14" fillId="0" borderId="0" xfId="11" applyNumberFormat="1" applyFont="1" applyFill="1" applyBorder="1"/>
    <xf numFmtId="166" fontId="14" fillId="0" borderId="0" xfId="11" applyNumberFormat="1" applyFont="1" applyBorder="1"/>
    <xf numFmtId="17" fontId="13" fillId="2" borderId="5" xfId="0" applyNumberFormat="1" applyFont="1" applyFill="1" applyBorder="1" applyAlignment="1">
      <alignment horizontal="center" vertical="center"/>
    </xf>
    <xf numFmtId="0" fontId="14" fillId="0" borderId="0" xfId="0" applyFont="1" applyFill="1"/>
    <xf numFmtId="166" fontId="14" fillId="0" borderId="0" xfId="0" applyNumberFormat="1" applyFont="1"/>
    <xf numFmtId="166" fontId="13" fillId="0" borderId="0" xfId="0" applyNumberFormat="1" applyFont="1" applyBorder="1"/>
    <xf numFmtId="17" fontId="14" fillId="0" borderId="0" xfId="0" applyNumberFormat="1" applyFont="1"/>
    <xf numFmtId="167" fontId="14" fillId="0" borderId="0" xfId="0" applyNumberFormat="1" applyFont="1"/>
    <xf numFmtId="166" fontId="14" fillId="0" borderId="0" xfId="3" applyNumberFormat="1" applyFont="1" applyFill="1" applyBorder="1"/>
    <xf numFmtId="0" fontId="13" fillId="2" borderId="6" xfId="0" applyFont="1" applyFill="1" applyBorder="1" applyAlignment="1">
      <alignment horizontal="center" vertical="center" wrapText="1"/>
    </xf>
    <xf numFmtId="3" fontId="0" fillId="0" borderId="6" xfId="0" applyNumberFormat="1" applyBorder="1"/>
    <xf numFmtId="0" fontId="13" fillId="3" borderId="6" xfId="0" applyFont="1" applyFill="1" applyBorder="1" applyAlignment="1">
      <alignment horizontal="center" vertical="center" wrapText="1"/>
    </xf>
    <xf numFmtId="0" fontId="13" fillId="4" borderId="6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6" borderId="6" xfId="0" applyFont="1" applyFill="1" applyBorder="1" applyAlignment="1">
      <alignment horizontal="center" vertical="center" wrapText="1"/>
    </xf>
    <xf numFmtId="165" fontId="14" fillId="0" borderId="6" xfId="0" applyNumberFormat="1" applyFont="1" applyBorder="1"/>
    <xf numFmtId="17" fontId="14" fillId="0" borderId="6" xfId="0" applyNumberFormat="1" applyFont="1" applyBorder="1" applyAlignment="1">
      <alignment vertical="center"/>
    </xf>
    <xf numFmtId="168" fontId="14" fillId="0" borderId="6" xfId="0" applyNumberFormat="1" applyFont="1" applyBorder="1" applyAlignment="1">
      <alignment horizontal="right"/>
    </xf>
    <xf numFmtId="168" fontId="14" fillId="0" borderId="6" xfId="0" applyNumberFormat="1" applyFont="1" applyBorder="1" applyAlignment="1">
      <alignment vertical="center"/>
    </xf>
    <xf numFmtId="168" fontId="14" fillId="0" borderId="6" xfId="0" applyNumberFormat="1" applyFont="1" applyFill="1" applyBorder="1" applyAlignment="1">
      <alignment vertical="center"/>
    </xf>
    <xf numFmtId="3" fontId="14" fillId="0" borderId="6" xfId="0" applyNumberFormat="1" applyFont="1" applyBorder="1" applyAlignment="1">
      <alignment vertical="center"/>
    </xf>
    <xf numFmtId="165" fontId="14" fillId="0" borderId="6" xfId="0" applyNumberFormat="1" applyFont="1" applyBorder="1" applyAlignment="1">
      <alignment vertical="center"/>
    </xf>
    <xf numFmtId="0" fontId="8" fillId="0" borderId="6" xfId="7" quotePrefix="1" applyNumberFormat="1" applyFont="1" applyFill="1" applyBorder="1" applyAlignment="1">
      <alignment horizontal="center" vertical="top"/>
    </xf>
    <xf numFmtId="0" fontId="9" fillId="0" borderId="6" xfId="7" applyFont="1" applyFill="1" applyBorder="1" applyAlignment="1">
      <alignment vertical="center"/>
    </xf>
    <xf numFmtId="166" fontId="14" fillId="0" borderId="6" xfId="11" applyNumberFormat="1" applyFont="1" applyFill="1" applyBorder="1"/>
    <xf numFmtId="0" fontId="8" fillId="0" borderId="6" xfId="7" quotePrefix="1" applyFont="1" applyFill="1" applyBorder="1" applyAlignment="1">
      <alignment horizontal="center" vertical="top"/>
    </xf>
    <xf numFmtId="0" fontId="9" fillId="0" borderId="6" xfId="3" applyFont="1" applyFill="1" applyBorder="1" applyAlignment="1">
      <alignment horizontal="center"/>
    </xf>
    <xf numFmtId="17" fontId="13" fillId="2" borderId="3" xfId="0" applyNumberFormat="1" applyFont="1" applyFill="1" applyBorder="1" applyAlignment="1">
      <alignment horizontal="center" vertical="center" wrapText="1"/>
    </xf>
    <xf numFmtId="3" fontId="0" fillId="0" borderId="6" xfId="0" applyNumberFormat="1" applyFont="1" applyBorder="1"/>
    <xf numFmtId="0" fontId="14" fillId="0" borderId="6" xfId="0" applyFont="1" applyFill="1" applyBorder="1"/>
    <xf numFmtId="0" fontId="13" fillId="0" borderId="6" xfId="0" applyFont="1" applyFill="1" applyBorder="1"/>
    <xf numFmtId="17" fontId="14" fillId="0" borderId="6" xfId="0" applyNumberFormat="1" applyFont="1" applyBorder="1" applyAlignment="1">
      <alignment horizontal="right"/>
    </xf>
    <xf numFmtId="0" fontId="14" fillId="0" borderId="0" xfId="0" applyFont="1" applyAlignment="1">
      <alignment horizontal="right"/>
    </xf>
    <xf numFmtId="3" fontId="14" fillId="0" borderId="6" xfId="9" applyNumberFormat="1" applyFont="1" applyBorder="1" applyAlignment="1">
      <alignment horizontal="right"/>
    </xf>
    <xf numFmtId="17" fontId="14" fillId="0" borderId="6" xfId="0" applyNumberFormat="1" applyFont="1" applyBorder="1"/>
    <xf numFmtId="3" fontId="0" fillId="0" borderId="7" xfId="0" applyNumberFormat="1" applyBorder="1"/>
    <xf numFmtId="3" fontId="14" fillId="0" borderId="6" xfId="0" applyNumberFormat="1" applyFont="1" applyBorder="1"/>
    <xf numFmtId="3" fontId="14" fillId="0" borderId="6" xfId="0" applyNumberFormat="1" applyFont="1" applyFill="1" applyBorder="1"/>
    <xf numFmtId="170" fontId="0" fillId="0" borderId="6" xfId="0" applyNumberFormat="1" applyBorder="1" applyAlignment="1">
      <alignment horizontal="left" vertical="top"/>
    </xf>
    <xf numFmtId="3" fontId="14" fillId="0" borderId="6" xfId="0" applyNumberFormat="1" applyFont="1" applyFill="1" applyBorder="1" applyAlignment="1">
      <alignment horizontal="right" wrapText="1"/>
    </xf>
    <xf numFmtId="3" fontId="14" fillId="0" borderId="0" xfId="0" applyNumberFormat="1" applyFont="1" applyFill="1" applyBorder="1"/>
    <xf numFmtId="166" fontId="14" fillId="0" borderId="0" xfId="0" applyNumberFormat="1" applyFont="1" applyFill="1" applyBorder="1"/>
    <xf numFmtId="0" fontId="0" fillId="0" borderId="0" xfId="0" applyBorder="1"/>
    <xf numFmtId="17" fontId="13" fillId="2" borderId="26" xfId="0" applyNumberFormat="1" applyFont="1" applyFill="1" applyBorder="1" applyAlignment="1">
      <alignment horizontal="center" vertical="center" wrapText="1"/>
    </xf>
    <xf numFmtId="3" fontId="14" fillId="0" borderId="6" xfId="0" applyNumberFormat="1" applyFont="1" applyBorder="1"/>
    <xf numFmtId="17" fontId="13" fillId="2" borderId="6" xfId="0" applyNumberFormat="1" applyFont="1" applyFill="1" applyBorder="1" applyAlignment="1">
      <alignment horizontal="center" vertical="center" wrapText="1"/>
    </xf>
    <xf numFmtId="3" fontId="14" fillId="0" borderId="6" xfId="0" applyNumberFormat="1" applyFont="1" applyBorder="1"/>
    <xf numFmtId="3" fontId="13" fillId="0" borderId="6" xfId="0" applyNumberFormat="1" applyFont="1" applyBorder="1"/>
    <xf numFmtId="3" fontId="13" fillId="0" borderId="6" xfId="0" applyNumberFormat="1" applyFont="1" applyFill="1" applyBorder="1"/>
    <xf numFmtId="3" fontId="13" fillId="0" borderId="6" xfId="8" applyNumberFormat="1" applyFont="1" applyFill="1" applyBorder="1" applyAlignment="1">
      <alignment horizontal="right"/>
    </xf>
    <xf numFmtId="165" fontId="13" fillId="0" borderId="6" xfId="0" applyNumberFormat="1" applyFont="1" applyFill="1" applyBorder="1"/>
    <xf numFmtId="3" fontId="12" fillId="0" borderId="6" xfId="0" applyNumberFormat="1" applyFont="1" applyBorder="1"/>
    <xf numFmtId="3" fontId="14" fillId="0" borderId="6" xfId="0" applyNumberFormat="1" applyFont="1" applyBorder="1"/>
    <xf numFmtId="166" fontId="13" fillId="0" borderId="6" xfId="0" applyNumberFormat="1" applyFont="1" applyFill="1" applyBorder="1"/>
    <xf numFmtId="166" fontId="13" fillId="0" borderId="6" xfId="11" applyNumberFormat="1" applyFont="1" applyFill="1" applyBorder="1"/>
    <xf numFmtId="0" fontId="4" fillId="0" borderId="6" xfId="14" applyFont="1" applyFill="1" applyBorder="1" applyAlignment="1">
      <alignment vertical="center" wrapText="1"/>
    </xf>
    <xf numFmtId="4" fontId="71" fillId="0" borderId="0" xfId="14" applyNumberFormat="1" applyFont="1" applyFill="1" applyBorder="1" applyAlignment="1">
      <alignment horizontal="right" vertical="center"/>
    </xf>
    <xf numFmtId="2" fontId="0" fillId="0" borderId="0" xfId="0" applyNumberFormat="1"/>
    <xf numFmtId="0" fontId="0" fillId="0" borderId="0" xfId="0" applyAlignment="1">
      <alignment wrapText="1"/>
    </xf>
    <xf numFmtId="0" fontId="4" fillId="0" borderId="6" xfId="3" applyFont="1" applyFill="1" applyBorder="1" applyAlignment="1">
      <alignment horizontal="center"/>
    </xf>
    <xf numFmtId="3" fontId="2" fillId="0" borderId="6" xfId="0" applyNumberFormat="1" applyFont="1" applyFill="1" applyBorder="1"/>
    <xf numFmtId="3" fontId="71" fillId="0" borderId="6" xfId="0" applyNumberFormat="1" applyFont="1" applyFill="1" applyBorder="1" applyAlignment="1">
      <alignment vertical="center"/>
    </xf>
    <xf numFmtId="0" fontId="3" fillId="0" borderId="6" xfId="7" applyFont="1" applyFill="1" applyBorder="1" applyAlignment="1">
      <alignment vertical="center"/>
    </xf>
    <xf numFmtId="4" fontId="0" fillId="0" borderId="6" xfId="0" applyNumberFormat="1" applyBorder="1"/>
    <xf numFmtId="0" fontId="4" fillId="0" borderId="6" xfId="14" applyFont="1" applyFill="1" applyBorder="1" applyAlignment="1">
      <alignment vertical="center"/>
    </xf>
    <xf numFmtId="2" fontId="0" fillId="0" borderId="6" xfId="0" applyNumberFormat="1" applyBorder="1"/>
    <xf numFmtId="169" fontId="2" fillId="0" borderId="6" xfId="14" applyNumberFormat="1" applyBorder="1"/>
    <xf numFmtId="169" fontId="0" fillId="0" borderId="6" xfId="0" applyNumberFormat="1" applyBorder="1"/>
    <xf numFmtId="0" fontId="3" fillId="0" borderId="6" xfId="7" quotePrefix="1" applyNumberFormat="1" applyFont="1" applyFill="1" applyBorder="1" applyAlignment="1">
      <alignment horizontal="center" vertical="top"/>
    </xf>
    <xf numFmtId="0" fontId="4" fillId="0" borderId="6" xfId="7" applyFont="1" applyFill="1" applyBorder="1" applyAlignment="1">
      <alignment vertical="center"/>
    </xf>
    <xf numFmtId="0" fontId="3" fillId="0" borderId="6" xfId="7" quotePrefix="1" applyFont="1" applyFill="1" applyBorder="1" applyAlignment="1">
      <alignment horizontal="center" vertical="top"/>
    </xf>
    <xf numFmtId="3" fontId="73" fillId="0" borderId="6" xfId="0" applyNumberFormat="1" applyFont="1" applyFill="1" applyBorder="1" applyAlignment="1">
      <alignment horizontal="right" vertical="center"/>
    </xf>
    <xf numFmtId="3" fontId="0" fillId="0" borderId="6" xfId="0" applyNumberFormat="1" applyFont="1" applyFill="1" applyBorder="1" applyAlignment="1">
      <alignment horizontal="right" vertical="center"/>
    </xf>
    <xf numFmtId="0" fontId="4" fillId="0" borderId="6" xfId="3" applyFont="1" applyFill="1" applyBorder="1"/>
    <xf numFmtId="166" fontId="0" fillId="0" borderId="6" xfId="11" applyNumberFormat="1" applyFont="1" applyBorder="1"/>
    <xf numFmtId="166" fontId="14" fillId="0" borderId="6" xfId="0" applyNumberFormat="1" applyFont="1" applyFill="1" applyBorder="1"/>
    <xf numFmtId="17" fontId="13" fillId="2" borderId="1" xfId="0" applyNumberFormat="1" applyFont="1" applyFill="1" applyBorder="1" applyAlignment="1">
      <alignment horizontal="center" vertical="center" wrapText="1"/>
    </xf>
    <xf numFmtId="17" fontId="13" fillId="2" borderId="1" xfId="0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17" fontId="13" fillId="2" borderId="0" xfId="0" applyNumberFormat="1" applyFont="1" applyFill="1" applyBorder="1" applyAlignment="1">
      <alignment horizontal="center" vertical="center" wrapText="1"/>
    </xf>
    <xf numFmtId="3" fontId="14" fillId="0" borderId="6" xfId="0" applyNumberFormat="1" applyFont="1" applyFill="1" applyBorder="1"/>
    <xf numFmtId="3" fontId="14" fillId="0" borderId="6" xfId="0" applyNumberFormat="1" applyFont="1" applyBorder="1"/>
    <xf numFmtId="0" fontId="9" fillId="0" borderId="6" xfId="7" applyFont="1" applyFill="1" applyBorder="1" applyAlignment="1">
      <alignment vertical="center"/>
    </xf>
    <xf numFmtId="166" fontId="14" fillId="0" borderId="6" xfId="0" applyNumberFormat="1" applyFont="1" applyFill="1" applyBorder="1"/>
    <xf numFmtId="166" fontId="14" fillId="0" borderId="6" xfId="11" applyNumberFormat="1" applyFont="1" applyFill="1" applyBorder="1"/>
    <xf numFmtId="0" fontId="8" fillId="0" borderId="6" xfId="7" quotePrefix="1" applyFont="1" applyFill="1" applyBorder="1" applyAlignment="1">
      <alignment horizontal="center" vertical="top"/>
    </xf>
    <xf numFmtId="0" fontId="9" fillId="0" borderId="6" xfId="3" applyFont="1" applyFill="1" applyBorder="1"/>
    <xf numFmtId="2" fontId="14" fillId="0" borderId="6" xfId="14" applyNumberFormat="1" applyFont="1" applyFill="1" applyBorder="1" applyAlignment="1">
      <alignment vertical="center"/>
    </xf>
    <xf numFmtId="4" fontId="14" fillId="0" borderId="6" xfId="14" applyNumberFormat="1" applyFont="1" applyFill="1" applyBorder="1" applyAlignment="1">
      <alignment vertical="center"/>
    </xf>
    <xf numFmtId="4" fontId="13" fillId="0" borderId="6" xfId="14" applyNumberFormat="1" applyFont="1" applyFill="1" applyBorder="1" applyAlignment="1">
      <alignment horizontal="right" vertical="center"/>
    </xf>
    <xf numFmtId="4" fontId="14" fillId="0" borderId="6" xfId="14" applyNumberFormat="1" applyFont="1" applyFill="1" applyBorder="1"/>
    <xf numFmtId="3" fontId="13" fillId="0" borderId="0" xfId="0" applyNumberFormat="1" applyFont="1" applyBorder="1"/>
    <xf numFmtId="0" fontId="13" fillId="0" borderId="0" xfId="0" applyFont="1" applyFill="1"/>
    <xf numFmtId="0" fontId="13" fillId="0" borderId="0" xfId="0" applyFont="1" applyFill="1" applyBorder="1"/>
    <xf numFmtId="3" fontId="0" fillId="0" borderId="6" xfId="0" applyNumberFormat="1" applyFont="1" applyFill="1" applyBorder="1"/>
    <xf numFmtId="166" fontId="0" fillId="0" borderId="6" xfId="11" applyNumberFormat="1" applyFont="1" applyFill="1" applyBorder="1"/>
    <xf numFmtId="166" fontId="12" fillId="0" borderId="6" xfId="11" applyNumberFormat="1" applyFont="1" applyFill="1" applyBorder="1"/>
    <xf numFmtId="4" fontId="12" fillId="0" borderId="6" xfId="0" applyNumberFormat="1" applyFont="1" applyFill="1" applyBorder="1"/>
    <xf numFmtId="0" fontId="0" fillId="0" borderId="0" xfId="0" applyFill="1"/>
    <xf numFmtId="2" fontId="12" fillId="0" borderId="6" xfId="0" applyNumberFormat="1" applyFont="1" applyFill="1" applyBorder="1"/>
    <xf numFmtId="169" fontId="71" fillId="0" borderId="6" xfId="14" applyNumberFormat="1" applyFont="1" applyFill="1" applyBorder="1"/>
    <xf numFmtId="169" fontId="0" fillId="0" borderId="6" xfId="0" applyNumberFormat="1" applyFill="1" applyBorder="1"/>
    <xf numFmtId="3" fontId="12" fillId="0" borderId="6" xfId="0" applyNumberFormat="1" applyFont="1" applyFill="1" applyBorder="1"/>
    <xf numFmtId="3" fontId="0" fillId="0" borderId="6" xfId="0" applyNumberFormat="1" applyFill="1" applyBorder="1"/>
    <xf numFmtId="17" fontId="13" fillId="2" borderId="27" xfId="0" applyNumberFormat="1" applyFont="1" applyFill="1" applyBorder="1" applyAlignment="1">
      <alignment horizontal="center" vertical="center" wrapText="1"/>
    </xf>
    <xf numFmtId="0" fontId="0" fillId="0" borderId="0" xfId="0"/>
    <xf numFmtId="3" fontId="13" fillId="0" borderId="0" xfId="0" applyNumberFormat="1" applyFont="1" applyBorder="1"/>
    <xf numFmtId="3" fontId="13" fillId="0" borderId="0" xfId="0" applyNumberFormat="1" applyFont="1" applyBorder="1"/>
    <xf numFmtId="3" fontId="14" fillId="0" borderId="0" xfId="0" applyNumberFormat="1" applyFont="1"/>
    <xf numFmtId="3" fontId="13" fillId="0" borderId="0" xfId="0" applyNumberFormat="1" applyFont="1" applyFill="1" applyBorder="1"/>
    <xf numFmtId="3" fontId="13" fillId="0" borderId="0" xfId="0" applyNumberFormat="1" applyFont="1" applyBorder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0" fontId="0" fillId="0" borderId="0" xfId="0"/>
    <xf numFmtId="2" fontId="0" fillId="0" borderId="0" xfId="0" applyNumberFormat="1"/>
    <xf numFmtId="0" fontId="0" fillId="0" borderId="0" xfId="0"/>
    <xf numFmtId="2" fontId="0" fillId="0" borderId="0" xfId="0" applyNumberFormat="1"/>
    <xf numFmtId="0" fontId="0" fillId="0" borderId="0" xfId="0"/>
    <xf numFmtId="2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68" fontId="14" fillId="0" borderId="6" xfId="0" applyNumberFormat="1" applyFont="1" applyBorder="1"/>
    <xf numFmtId="3" fontId="0" fillId="0" borderId="0" xfId="0" applyNumberFormat="1"/>
    <xf numFmtId="0" fontId="14" fillId="0" borderId="29" xfId="0" applyFont="1" applyBorder="1"/>
    <xf numFmtId="17" fontId="13" fillId="44" borderId="0" xfId="0" applyNumberFormat="1" applyFont="1" applyFill="1" applyBorder="1" applyAlignment="1">
      <alignment horizontal="center" vertical="center" wrapText="1"/>
    </xf>
    <xf numFmtId="17" fontId="13" fillId="44" borderId="3" xfId="0" applyNumberFormat="1" applyFont="1" applyFill="1" applyBorder="1" applyAlignment="1">
      <alignment horizontal="center" vertical="center" wrapText="1"/>
    </xf>
    <xf numFmtId="17" fontId="13" fillId="44" borderId="2" xfId="0" applyNumberFormat="1" applyFont="1" applyFill="1" applyBorder="1" applyAlignment="1">
      <alignment horizontal="center" vertical="center" wrapText="1"/>
    </xf>
    <xf numFmtId="4" fontId="13" fillId="0" borderId="6" xfId="14" applyNumberFormat="1" applyFont="1" applyFill="1" applyBorder="1"/>
    <xf numFmtId="169" fontId="0" fillId="0" borderId="0" xfId="0" applyNumberFormat="1"/>
    <xf numFmtId="4" fontId="0" fillId="0" borderId="0" xfId="0" applyNumberFormat="1"/>
    <xf numFmtId="3" fontId="12" fillId="0" borderId="0" xfId="0" applyNumberFormat="1" applyFont="1"/>
    <xf numFmtId="2" fontId="0" fillId="0" borderId="0" xfId="0" applyNumberFormat="1" applyFill="1"/>
    <xf numFmtId="169" fontId="71" fillId="0" borderId="0" xfId="14" applyNumberFormat="1" applyFont="1" applyFill="1" applyBorder="1"/>
    <xf numFmtId="3" fontId="12" fillId="0" borderId="0" xfId="0" applyNumberFormat="1" applyFont="1" applyFill="1" applyBorder="1"/>
    <xf numFmtId="17" fontId="13" fillId="0" borderId="6" xfId="0" applyNumberFormat="1" applyFont="1" applyBorder="1"/>
    <xf numFmtId="168" fontId="13" fillId="0" borderId="6" xfId="0" applyNumberFormat="1" applyFont="1" applyBorder="1"/>
    <xf numFmtId="0" fontId="9" fillId="2" borderId="6" xfId="3" applyFont="1" applyFill="1" applyBorder="1"/>
    <xf numFmtId="0" fontId="3" fillId="2" borderId="6" xfId="7" applyFont="1" applyFill="1" applyBorder="1" applyAlignment="1">
      <alignment vertical="center"/>
    </xf>
    <xf numFmtId="0" fontId="12" fillId="2" borderId="0" xfId="0" applyFont="1" applyFill="1" applyBorder="1" applyAlignment="1">
      <alignment horizontal="center" vertical="center" wrapText="1"/>
    </xf>
    <xf numFmtId="17" fontId="0" fillId="0" borderId="0" xfId="0" applyNumberFormat="1" applyBorder="1"/>
    <xf numFmtId="168" fontId="0" fillId="0" borderId="0" xfId="0" applyNumberFormat="1"/>
    <xf numFmtId="17" fontId="0" fillId="0" borderId="0" xfId="0" applyNumberFormat="1" applyFill="1" applyBorder="1"/>
    <xf numFmtId="3" fontId="0" fillId="0" borderId="0" xfId="0" applyNumberFormat="1" applyFill="1" applyBorder="1"/>
    <xf numFmtId="167" fontId="0" fillId="0" borderId="0" xfId="0" applyNumberFormat="1"/>
    <xf numFmtId="17" fontId="14" fillId="0" borderId="0" xfId="0" applyNumberFormat="1" applyFont="1" applyBorder="1" applyAlignment="1">
      <alignment vertical="center"/>
    </xf>
    <xf numFmtId="3" fontId="0" fillId="0" borderId="0" xfId="0" applyNumberFormat="1" applyBorder="1"/>
    <xf numFmtId="14" fontId="0" fillId="0" borderId="0" xfId="0" applyNumberFormat="1"/>
    <xf numFmtId="17" fontId="14" fillId="0" borderId="0" xfId="0" applyNumberFormat="1" applyFont="1" applyBorder="1" applyAlignment="1">
      <alignment horizontal="right"/>
    </xf>
    <xf numFmtId="17" fontId="14" fillId="0" borderId="0" xfId="0" applyNumberFormat="1" applyFont="1" applyBorder="1"/>
    <xf numFmtId="1" fontId="14" fillId="0" borderId="0" xfId="0" applyNumberFormat="1" applyFont="1"/>
    <xf numFmtId="0" fontId="10" fillId="0" borderId="6" xfId="7" applyFont="1" applyFill="1" applyBorder="1" applyAlignment="1">
      <alignment horizontal="center" vertical="top" wrapText="1"/>
    </xf>
    <xf numFmtId="0" fontId="13" fillId="44" borderId="28" xfId="0" applyFont="1" applyFill="1" applyBorder="1" applyAlignment="1">
      <alignment horizontal="center"/>
    </xf>
    <xf numFmtId="0" fontId="13" fillId="44" borderId="29" xfId="0" applyFont="1" applyFill="1" applyBorder="1" applyAlignment="1">
      <alignment horizontal="center"/>
    </xf>
    <xf numFmtId="0" fontId="13" fillId="44" borderId="30" xfId="0" applyFont="1" applyFill="1" applyBorder="1" applyAlignment="1">
      <alignment horizontal="center"/>
    </xf>
    <xf numFmtId="0" fontId="3" fillId="0" borderId="6" xfId="3" applyFont="1" applyFill="1" applyBorder="1" applyAlignment="1">
      <alignment horizontal="center"/>
    </xf>
    <xf numFmtId="0" fontId="8" fillId="0" borderId="6" xfId="3" applyFont="1" applyFill="1" applyBorder="1" applyAlignment="1">
      <alignment horizontal="center"/>
    </xf>
    <xf numFmtId="0" fontId="72" fillId="0" borderId="6" xfId="7" applyFont="1" applyFill="1" applyBorder="1" applyAlignment="1">
      <alignment horizontal="center" vertical="top" wrapText="1"/>
    </xf>
  </cellXfs>
  <cellStyles count="910">
    <cellStyle name="%20 - Vurgu1 10" xfId="905"/>
    <cellStyle name="%20 - Vurgu1 2" xfId="36"/>
    <cellStyle name="%20 - Vurgu1 2 2" xfId="41"/>
    <cellStyle name="%20 - Vurgu1 2 3" xfId="43"/>
    <cellStyle name="%20 - Vurgu1 2_25.İL-EMOD-Öncelikli Yaşam" xfId="35"/>
    <cellStyle name="%20 - Vurgu1 3" xfId="34"/>
    <cellStyle name="%20 - Vurgu1 3 2" xfId="33"/>
    <cellStyle name="%20 - Vurgu1 3 3" xfId="32"/>
    <cellStyle name="%20 - Vurgu1 4" xfId="38"/>
    <cellStyle name="%20 - Vurgu1 4 2" xfId="30"/>
    <cellStyle name="%20 - Vurgu1 4 3" xfId="46"/>
    <cellStyle name="%20 - Vurgu1 5" xfId="39"/>
    <cellStyle name="%20 - Vurgu1 6" xfId="796"/>
    <cellStyle name="%20 - Vurgu1 7" xfId="866"/>
    <cellStyle name="%20 - Vurgu1 8" xfId="869"/>
    <cellStyle name="%20 - Vurgu1 9" xfId="890"/>
    <cellStyle name="%20 - Vurgu2 10" xfId="904"/>
    <cellStyle name="%20 - Vurgu2 2" xfId="37"/>
    <cellStyle name="%20 - Vurgu2 2 2" xfId="42"/>
    <cellStyle name="%20 - Vurgu2 2 3" xfId="45"/>
    <cellStyle name="%20 - Vurgu2 2_25.İL-EMOD-Öncelikli Yaşam" xfId="40"/>
    <cellStyle name="%20 - Vurgu2 3" xfId="47"/>
    <cellStyle name="%20 - Vurgu2 3 2" xfId="48"/>
    <cellStyle name="%20 - Vurgu2 3 3" xfId="49"/>
    <cellStyle name="%20 - Vurgu2 4" xfId="50"/>
    <cellStyle name="%20 - Vurgu2 4 2" xfId="51"/>
    <cellStyle name="%20 - Vurgu2 4 3" xfId="52"/>
    <cellStyle name="%20 - Vurgu2 5" xfId="31"/>
    <cellStyle name="%20 - Vurgu2 6" xfId="166"/>
    <cellStyle name="%20 - Vurgu2 7" xfId="865"/>
    <cellStyle name="%20 - Vurgu2 8" xfId="29"/>
    <cellStyle name="%20 - Vurgu2 9" xfId="884"/>
    <cellStyle name="%20 - Vurgu3 10" xfId="903"/>
    <cellStyle name="%20 - Vurgu3 2" xfId="54"/>
    <cellStyle name="%20 - Vurgu3 2 2" xfId="55"/>
    <cellStyle name="%20 - Vurgu3 2 3" xfId="56"/>
    <cellStyle name="%20 - Vurgu3 2_25.İL-EMOD-Öncelikli Yaşam" xfId="57"/>
    <cellStyle name="%20 - Vurgu3 3" xfId="58"/>
    <cellStyle name="%20 - Vurgu3 3 2" xfId="59"/>
    <cellStyle name="%20 - Vurgu3 3 3" xfId="60"/>
    <cellStyle name="%20 - Vurgu3 4" xfId="61"/>
    <cellStyle name="%20 - Vurgu3 4 2" xfId="62"/>
    <cellStyle name="%20 - Vurgu3 4 3" xfId="63"/>
    <cellStyle name="%20 - Vurgu3 5" xfId="53"/>
    <cellStyle name="%20 - Vurgu3 6" xfId="847"/>
    <cellStyle name="%20 - Vurgu3 7" xfId="864"/>
    <cellStyle name="%20 - Vurgu3 8" xfId="878"/>
    <cellStyle name="%20 - Vurgu3 9" xfId="880"/>
    <cellStyle name="%20 - Vurgu4 10" xfId="901"/>
    <cellStyle name="%20 - Vurgu4 2" xfId="65"/>
    <cellStyle name="%20 - Vurgu4 2 2" xfId="66"/>
    <cellStyle name="%20 - Vurgu4 2 3" xfId="67"/>
    <cellStyle name="%20 - Vurgu4 2_25.İL-EMOD-Öncelikli Yaşam" xfId="68"/>
    <cellStyle name="%20 - Vurgu4 3" xfId="69"/>
    <cellStyle name="%20 - Vurgu4 3 2" xfId="70"/>
    <cellStyle name="%20 - Vurgu4 3 3" xfId="71"/>
    <cellStyle name="%20 - Vurgu4 4" xfId="72"/>
    <cellStyle name="%20 - Vurgu4 4 2" xfId="73"/>
    <cellStyle name="%20 - Vurgu4 4 3" xfId="74"/>
    <cellStyle name="%20 - Vurgu4 5" xfId="64"/>
    <cellStyle name="%20 - Vurgu4 6" xfId="848"/>
    <cellStyle name="%20 - Vurgu4 7" xfId="863"/>
    <cellStyle name="%20 - Vurgu4 8" xfId="871"/>
    <cellStyle name="%20 - Vurgu4 9" xfId="889"/>
    <cellStyle name="%20 - Vurgu5 10" xfId="894"/>
    <cellStyle name="%20 - Vurgu5 2" xfId="76"/>
    <cellStyle name="%20 - Vurgu5 2 2" xfId="77"/>
    <cellStyle name="%20 - Vurgu5 2 3" xfId="78"/>
    <cellStyle name="%20 - Vurgu5 2_25.İL-EMOD-Öncelikli Yaşam" xfId="79"/>
    <cellStyle name="%20 - Vurgu5 3" xfId="80"/>
    <cellStyle name="%20 - Vurgu5 3 2" xfId="81"/>
    <cellStyle name="%20 - Vurgu5 3 3" xfId="82"/>
    <cellStyle name="%20 - Vurgu5 4" xfId="83"/>
    <cellStyle name="%20 - Vurgu5 4 2" xfId="84"/>
    <cellStyle name="%20 - Vurgu5 4 3" xfId="85"/>
    <cellStyle name="%20 - Vurgu5 5" xfId="75"/>
    <cellStyle name="%20 - Vurgu5 6" xfId="849"/>
    <cellStyle name="%20 - Vurgu5 7" xfId="862"/>
    <cellStyle name="%20 - Vurgu5 8" xfId="877"/>
    <cellStyle name="%20 - Vurgu5 9" xfId="887"/>
    <cellStyle name="%20 - Vurgu6 10" xfId="895"/>
    <cellStyle name="%20 - Vurgu6 2" xfId="87"/>
    <cellStyle name="%20 - Vurgu6 2 2" xfId="88"/>
    <cellStyle name="%20 - Vurgu6 2 3" xfId="89"/>
    <cellStyle name="%20 - Vurgu6 2_25.İL-EMOD-Öncelikli Yaşam" xfId="90"/>
    <cellStyle name="%20 - Vurgu6 3" xfId="91"/>
    <cellStyle name="%20 - Vurgu6 3 2" xfId="92"/>
    <cellStyle name="%20 - Vurgu6 3 3" xfId="93"/>
    <cellStyle name="%20 - Vurgu6 4" xfId="94"/>
    <cellStyle name="%20 - Vurgu6 4 2" xfId="95"/>
    <cellStyle name="%20 - Vurgu6 4 3" xfId="96"/>
    <cellStyle name="%20 - Vurgu6 5" xfId="86"/>
    <cellStyle name="%20 - Vurgu6 6" xfId="850"/>
    <cellStyle name="%20 - Vurgu6 7" xfId="861"/>
    <cellStyle name="%20 - Vurgu6 8" xfId="867"/>
    <cellStyle name="%20 - Vurgu6 9" xfId="883"/>
    <cellStyle name="%40 - Vurgu1 10" xfId="896"/>
    <cellStyle name="%40 - Vurgu1 2" xfId="98"/>
    <cellStyle name="%40 - Vurgu1 2 2" xfId="99"/>
    <cellStyle name="%40 - Vurgu1 2 3" xfId="100"/>
    <cellStyle name="%40 - Vurgu1 2_25.İL-EMOD-Öncelikli Yaşam" xfId="101"/>
    <cellStyle name="%40 - Vurgu1 3" xfId="102"/>
    <cellStyle name="%40 - Vurgu1 3 2" xfId="103"/>
    <cellStyle name="%40 - Vurgu1 3 3" xfId="104"/>
    <cellStyle name="%40 - Vurgu1 4" xfId="105"/>
    <cellStyle name="%40 - Vurgu1 4 2" xfId="106"/>
    <cellStyle name="%40 - Vurgu1 4 3" xfId="107"/>
    <cellStyle name="%40 - Vurgu1 5" xfId="97"/>
    <cellStyle name="%40 - Vurgu1 6" xfId="851"/>
    <cellStyle name="%40 - Vurgu1 7" xfId="860"/>
    <cellStyle name="%40 - Vurgu1 8" xfId="868"/>
    <cellStyle name="%40 - Vurgu1 9" xfId="891"/>
    <cellStyle name="%40 - Vurgu2" xfId="23" builtinId="35" customBuiltin="1"/>
    <cellStyle name="%40 - Vurgu2 2" xfId="108"/>
    <cellStyle name="%40 - Vurgu2 2 2" xfId="109"/>
    <cellStyle name="%40 - Vurgu2 2 3" xfId="110"/>
    <cellStyle name="%40 - Vurgu2 2_25.İL-EMOD-Öncelikli Yaşam" xfId="111"/>
    <cellStyle name="%40 - Vurgu2 3" xfId="112"/>
    <cellStyle name="%40 - Vurgu2 3 2" xfId="113"/>
    <cellStyle name="%40 - Vurgu2 3 3" xfId="114"/>
    <cellStyle name="%40 - Vurgu2 4" xfId="115"/>
    <cellStyle name="%40 - Vurgu2 4 2" xfId="116"/>
    <cellStyle name="%40 - Vurgu2 4 3" xfId="117"/>
    <cellStyle name="%40 - Vurgu3 10" xfId="897"/>
    <cellStyle name="%40 - Vurgu3 2" xfId="119"/>
    <cellStyle name="%40 - Vurgu3 2 2" xfId="120"/>
    <cellStyle name="%40 - Vurgu3 2 3" xfId="121"/>
    <cellStyle name="%40 - Vurgu3 2_25.İL-EMOD-Öncelikli Yaşam" xfId="122"/>
    <cellStyle name="%40 - Vurgu3 3" xfId="123"/>
    <cellStyle name="%40 - Vurgu3 3 2" xfId="124"/>
    <cellStyle name="%40 - Vurgu3 3 3" xfId="125"/>
    <cellStyle name="%40 - Vurgu3 4" xfId="126"/>
    <cellStyle name="%40 - Vurgu3 4 2" xfId="127"/>
    <cellStyle name="%40 - Vurgu3 4 3" xfId="128"/>
    <cellStyle name="%40 - Vurgu3 5" xfId="118"/>
    <cellStyle name="%40 - Vurgu3 6" xfId="852"/>
    <cellStyle name="%40 - Vurgu3 7" xfId="859"/>
    <cellStyle name="%40 - Vurgu3 8" xfId="874"/>
    <cellStyle name="%40 - Vurgu3 9" xfId="882"/>
    <cellStyle name="%40 - Vurgu4 10" xfId="898"/>
    <cellStyle name="%40 - Vurgu4 2" xfId="130"/>
    <cellStyle name="%40 - Vurgu4 2 2" xfId="131"/>
    <cellStyle name="%40 - Vurgu4 2 3" xfId="132"/>
    <cellStyle name="%40 - Vurgu4 2_25.İL-EMOD-Öncelikli Yaşam" xfId="133"/>
    <cellStyle name="%40 - Vurgu4 3" xfId="134"/>
    <cellStyle name="%40 - Vurgu4 3 2" xfId="135"/>
    <cellStyle name="%40 - Vurgu4 3 3" xfId="136"/>
    <cellStyle name="%40 - Vurgu4 4" xfId="137"/>
    <cellStyle name="%40 - Vurgu4 4 2" xfId="138"/>
    <cellStyle name="%40 - Vurgu4 4 3" xfId="139"/>
    <cellStyle name="%40 - Vurgu4 5" xfId="129"/>
    <cellStyle name="%40 - Vurgu4 6" xfId="853"/>
    <cellStyle name="%40 - Vurgu4 7" xfId="858"/>
    <cellStyle name="%40 - Vurgu4 8" xfId="873"/>
    <cellStyle name="%40 - Vurgu4 9" xfId="879"/>
    <cellStyle name="%40 - Vurgu5 10" xfId="899"/>
    <cellStyle name="%40 - Vurgu5 2" xfId="141"/>
    <cellStyle name="%40 - Vurgu5 2 2" xfId="142"/>
    <cellStyle name="%40 - Vurgu5 2 3" xfId="143"/>
    <cellStyle name="%40 - Vurgu5 2_25.İL-EMOD-Öncelikli Yaşam" xfId="144"/>
    <cellStyle name="%40 - Vurgu5 3" xfId="145"/>
    <cellStyle name="%40 - Vurgu5 3 2" xfId="146"/>
    <cellStyle name="%40 - Vurgu5 3 3" xfId="147"/>
    <cellStyle name="%40 - Vurgu5 4" xfId="148"/>
    <cellStyle name="%40 - Vurgu5 4 2" xfId="149"/>
    <cellStyle name="%40 - Vurgu5 4 3" xfId="150"/>
    <cellStyle name="%40 - Vurgu5 5" xfId="140"/>
    <cellStyle name="%40 - Vurgu5 6" xfId="854"/>
    <cellStyle name="%40 - Vurgu5 7" xfId="857"/>
    <cellStyle name="%40 - Vurgu5 8" xfId="872"/>
    <cellStyle name="%40 - Vurgu5 9" xfId="886"/>
    <cellStyle name="%40 - Vurgu6 10" xfId="900"/>
    <cellStyle name="%40 - Vurgu6 2" xfId="152"/>
    <cellStyle name="%40 - Vurgu6 2 2" xfId="153"/>
    <cellStyle name="%40 - Vurgu6 2 3" xfId="154"/>
    <cellStyle name="%40 - Vurgu6 2_25.İL-EMOD-Öncelikli Yaşam" xfId="155"/>
    <cellStyle name="%40 - Vurgu6 3" xfId="156"/>
    <cellStyle name="%40 - Vurgu6 3 2" xfId="157"/>
    <cellStyle name="%40 - Vurgu6 3 3" xfId="158"/>
    <cellStyle name="%40 - Vurgu6 4" xfId="159"/>
    <cellStyle name="%40 - Vurgu6 4 2" xfId="160"/>
    <cellStyle name="%40 - Vurgu6 4 3" xfId="161"/>
    <cellStyle name="%40 - Vurgu6 5" xfId="151"/>
    <cellStyle name="%40 - Vurgu6 6" xfId="855"/>
    <cellStyle name="%40 - Vurgu6 7" xfId="856"/>
    <cellStyle name="%40 - Vurgu6 8" xfId="870"/>
    <cellStyle name="%40 - Vurgu6 9" xfId="885"/>
    <cellStyle name="%60 - Vurgu1 2" xfId="163"/>
    <cellStyle name="%60 - Vurgu1 3" xfId="164"/>
    <cellStyle name="%60 - Vurgu1 4" xfId="165"/>
    <cellStyle name="%60 - Vurgu1 5" xfId="162"/>
    <cellStyle name="%60 - Vurgu2" xfId="24" builtinId="36" customBuiltin="1"/>
    <cellStyle name="%60 - Vurgu2 2" xfId="167"/>
    <cellStyle name="%60 - Vurgu2 3" xfId="168"/>
    <cellStyle name="%60 - Vurgu2 4" xfId="169"/>
    <cellStyle name="%60 - Vurgu3 2" xfId="171"/>
    <cellStyle name="%60 - Vurgu3 3" xfId="172"/>
    <cellStyle name="%60 - Vurgu3 4" xfId="173"/>
    <cellStyle name="%60 - Vurgu3 5" xfId="170"/>
    <cellStyle name="%60 - Vurgu4 2" xfId="175"/>
    <cellStyle name="%60 - Vurgu4 3" xfId="176"/>
    <cellStyle name="%60 - Vurgu4 4" xfId="177"/>
    <cellStyle name="%60 - Vurgu4 5" xfId="174"/>
    <cellStyle name="%60 - Vurgu5" xfId="27" builtinId="48" customBuiltin="1"/>
    <cellStyle name="%60 - Vurgu5 2" xfId="178"/>
    <cellStyle name="%60 - Vurgu5 3" xfId="179"/>
    <cellStyle name="%60 - Vurgu5 4" xfId="180"/>
    <cellStyle name="%60 - Vurgu6 2" xfId="182"/>
    <cellStyle name="%60 - Vurgu6 3" xfId="183"/>
    <cellStyle name="%60 - Vurgu6 4" xfId="184"/>
    <cellStyle name="%60 - Vurgu6 5" xfId="181"/>
    <cellStyle name="Açıklama Metni" xfId="21" builtinId="53" customBuiltin="1"/>
    <cellStyle name="Açıklama Metni 2" xfId="185"/>
    <cellStyle name="Açıklama Metni 3" xfId="186"/>
    <cellStyle name="Açıklama Metni 4" xfId="187"/>
    <cellStyle name="Ana Başlık 2" xfId="189"/>
    <cellStyle name="Ana Başlık 3" xfId="190"/>
    <cellStyle name="Ana Başlık 4" xfId="191"/>
    <cellStyle name="Ana Başlık 5" xfId="188"/>
    <cellStyle name="Bağlı Hücre" xfId="18" builtinId="24" customBuiltin="1"/>
    <cellStyle name="Bağlı Hücre 2" xfId="192"/>
    <cellStyle name="Bağlı Hücre 3" xfId="193"/>
    <cellStyle name="Bağlı Hücre 4" xfId="194"/>
    <cellStyle name="Başlık 1 2" xfId="196"/>
    <cellStyle name="Başlık 1 3" xfId="197"/>
    <cellStyle name="Başlık 1 4" xfId="198"/>
    <cellStyle name="Başlık 1 5" xfId="195"/>
    <cellStyle name="Başlık 2 2" xfId="200"/>
    <cellStyle name="Başlık 2 3" xfId="201"/>
    <cellStyle name="Başlık 2 4" xfId="202"/>
    <cellStyle name="Başlık 2 5" xfId="199"/>
    <cellStyle name="Başlık 3 2" xfId="204"/>
    <cellStyle name="Başlık 3 3" xfId="205"/>
    <cellStyle name="Başlık 3 4" xfId="206"/>
    <cellStyle name="Başlık 3 5" xfId="203"/>
    <cellStyle name="Başlık 4 2" xfId="208"/>
    <cellStyle name="Başlık 4 3" xfId="209"/>
    <cellStyle name="Başlık 4 4" xfId="210"/>
    <cellStyle name="Başlık 4 5" xfId="207"/>
    <cellStyle name="Binlik Ayracı 2" xfId="1"/>
    <cellStyle name="Binlik Ayracı 3" xfId="13"/>
    <cellStyle name="Binlik Ayracı 4" xfId="12"/>
    <cellStyle name="Comma 2" xfId="211"/>
    <cellStyle name="Comma 2 2" xfId="212"/>
    <cellStyle name="Çıkış 2" xfId="214"/>
    <cellStyle name="Çıkış 3" xfId="215"/>
    <cellStyle name="Çıkış 4" xfId="216"/>
    <cellStyle name="Çıkış 5" xfId="213"/>
    <cellStyle name="Giriş 2" xfId="218"/>
    <cellStyle name="Giriş 3" xfId="219"/>
    <cellStyle name="Giriş 4" xfId="220"/>
    <cellStyle name="Giriş 5" xfId="217"/>
    <cellStyle name="Hesaplama 2" xfId="222"/>
    <cellStyle name="Hesaplama 3" xfId="223"/>
    <cellStyle name="Hesaplama 4" xfId="224"/>
    <cellStyle name="Hesaplama 5" xfId="221"/>
    <cellStyle name="Hyperlink" xfId="2"/>
    <cellStyle name="İşaretli Hücre" xfId="19" builtinId="23" customBuiltin="1"/>
    <cellStyle name="İşaretli Hücre 2" xfId="225"/>
    <cellStyle name="İşaretli Hücre 3" xfId="226"/>
    <cellStyle name="İşaretli Hücre 4" xfId="227"/>
    <cellStyle name="İyi" xfId="15" builtinId="26" customBuiltin="1"/>
    <cellStyle name="İyi 2" xfId="228"/>
    <cellStyle name="İyi 3" xfId="229"/>
    <cellStyle name="İyi 4" xfId="230"/>
    <cellStyle name="İzlenen Köprü 2" xfId="231"/>
    <cellStyle name="Köprü 2" xfId="232"/>
    <cellStyle name="Köprü 3" xfId="233"/>
    <cellStyle name="Kötü" xfId="16" builtinId="27" customBuiltin="1"/>
    <cellStyle name="Kötü 2" xfId="234"/>
    <cellStyle name="Kötü 3" xfId="235"/>
    <cellStyle name="Kötü 4" xfId="236"/>
    <cellStyle name="Normal" xfId="0" builtinId="0"/>
    <cellStyle name="Normal 10" xfId="237"/>
    <cellStyle name="Normal 10 2" xfId="238"/>
    <cellStyle name="Normal 100" xfId="239"/>
    <cellStyle name="Normal 101" xfId="240"/>
    <cellStyle name="Normal 102" xfId="241"/>
    <cellStyle name="Normal 103" xfId="242"/>
    <cellStyle name="Normal 104" xfId="14"/>
    <cellStyle name="Normal 105" xfId="243"/>
    <cellStyle name="Normal 105 2" xfId="244"/>
    <cellStyle name="Normal 106" xfId="245"/>
    <cellStyle name="Normal 107" xfId="246"/>
    <cellStyle name="Normal 108" xfId="247"/>
    <cellStyle name="Normal 109" xfId="248"/>
    <cellStyle name="Normal 109 2" xfId="907"/>
    <cellStyle name="Normal 11" xfId="249"/>
    <cellStyle name="Normal 11 10" xfId="250"/>
    <cellStyle name="Normal 11 11" xfId="251"/>
    <cellStyle name="Normal 11 12" xfId="252"/>
    <cellStyle name="Normal 11 2" xfId="253"/>
    <cellStyle name="Normal 11 2 2" xfId="254"/>
    <cellStyle name="Normal 11 2 3" xfId="255"/>
    <cellStyle name="Normal 11 3" xfId="256"/>
    <cellStyle name="Normal 11 3 2" xfId="257"/>
    <cellStyle name="Normal 11 3 3" xfId="258"/>
    <cellStyle name="Normal 11 4" xfId="259"/>
    <cellStyle name="Normal 11 4 2" xfId="260"/>
    <cellStyle name="Normal 11 4 3" xfId="261"/>
    <cellStyle name="Normal 11 5" xfId="262"/>
    <cellStyle name="Normal 11 5 2" xfId="263"/>
    <cellStyle name="Normal 11 5 3" xfId="264"/>
    <cellStyle name="Normal 11 6" xfId="265"/>
    <cellStyle name="Normal 11 6 2" xfId="266"/>
    <cellStyle name="Normal 11 6 3" xfId="267"/>
    <cellStyle name="Normal 11 7" xfId="268"/>
    <cellStyle name="Normal 11 7 2" xfId="269"/>
    <cellStyle name="Normal 11 7 3" xfId="270"/>
    <cellStyle name="Normal 11 8" xfId="271"/>
    <cellStyle name="Normal 11 8 2" xfId="272"/>
    <cellStyle name="Normal 11 8 3" xfId="273"/>
    <cellStyle name="Normal 11 9" xfId="274"/>
    <cellStyle name="Normal 110" xfId="44"/>
    <cellStyle name="Normal 110 2" xfId="875"/>
    <cellStyle name="Normal 110 3" xfId="902"/>
    <cellStyle name="Normal 111" xfId="881"/>
    <cellStyle name="Normal 111 2" xfId="892"/>
    <cellStyle name="Normal 112" xfId="906"/>
    <cellStyle name="Normal 113" xfId="908"/>
    <cellStyle name="Normal 12" xfId="275"/>
    <cellStyle name="Normal 12 2" xfId="276"/>
    <cellStyle name="Normal 12 2 2" xfId="277"/>
    <cellStyle name="Normal 12 2 3" xfId="278"/>
    <cellStyle name="Normal 12 3" xfId="279"/>
    <cellStyle name="Normal 12 4" xfId="280"/>
    <cellStyle name="Normal 13" xfId="281"/>
    <cellStyle name="Normal 13 2" xfId="282"/>
    <cellStyle name="Normal 13 2 2" xfId="283"/>
    <cellStyle name="Normal 13 2 3" xfId="284"/>
    <cellStyle name="Normal 13 3" xfId="285"/>
    <cellStyle name="Normal 13 4" xfId="286"/>
    <cellStyle name="Normal 14" xfId="287"/>
    <cellStyle name="Normal 14 2" xfId="288"/>
    <cellStyle name="Normal 14 2 2" xfId="289"/>
    <cellStyle name="Normal 14 2 3" xfId="290"/>
    <cellStyle name="Normal 14 3" xfId="291"/>
    <cellStyle name="Normal 15" xfId="292"/>
    <cellStyle name="Normal 15 2" xfId="293"/>
    <cellStyle name="Normal 16" xfId="294"/>
    <cellStyle name="Normal 16 2" xfId="295"/>
    <cellStyle name="Normal 16 2 2" xfId="296"/>
    <cellStyle name="Normal 16 2 3" xfId="297"/>
    <cellStyle name="Normal 16 3" xfId="298"/>
    <cellStyle name="Normal 17" xfId="299"/>
    <cellStyle name="Normal 17 2" xfId="300"/>
    <cellStyle name="Normal 17 2 2" xfId="301"/>
    <cellStyle name="Normal 17 2 3" xfId="302"/>
    <cellStyle name="Normal 17 3" xfId="303"/>
    <cellStyle name="Normal 18" xfId="304"/>
    <cellStyle name="Normal 18 2" xfId="305"/>
    <cellStyle name="Normal 18 3" xfId="306"/>
    <cellStyle name="Normal 18 4" xfId="307"/>
    <cellStyle name="Normal 19" xfId="308"/>
    <cellStyle name="Normal 19 2" xfId="309"/>
    <cellStyle name="Normal 19 3" xfId="310"/>
    <cellStyle name="Normal 19 4" xfId="311"/>
    <cellStyle name="Normal 2" xfId="3"/>
    <cellStyle name="Normal 2 10" xfId="312"/>
    <cellStyle name="Normal 2 10 2" xfId="313"/>
    <cellStyle name="Normal 2 10 3" xfId="314"/>
    <cellStyle name="Normal 2 11" xfId="315"/>
    <cellStyle name="Normal 2 12" xfId="316"/>
    <cellStyle name="Normal 2 13" xfId="317"/>
    <cellStyle name="Normal 2 14" xfId="318"/>
    <cellStyle name="Normal 2 15" xfId="319"/>
    <cellStyle name="Normal 2 16" xfId="320"/>
    <cellStyle name="Normal 2 17" xfId="321"/>
    <cellStyle name="Normal 2 18" xfId="322"/>
    <cellStyle name="Normal 2 19" xfId="323"/>
    <cellStyle name="Normal 2 2" xfId="324"/>
    <cellStyle name="Normal 2 2 2" xfId="325"/>
    <cellStyle name="Normal 2 2 3" xfId="326"/>
    <cellStyle name="Normal 2 2 4" xfId="327"/>
    <cellStyle name="Normal 2 3" xfId="328"/>
    <cellStyle name="Normal 2 3 2" xfId="329"/>
    <cellStyle name="Normal 2 3 2 2" xfId="330"/>
    <cellStyle name="Normal 2 3 3" xfId="331"/>
    <cellStyle name="Normal 2 4" xfId="332"/>
    <cellStyle name="Normal 2 4 10" xfId="333"/>
    <cellStyle name="Normal 2 4 11" xfId="334"/>
    <cellStyle name="Normal 2 4 12" xfId="335"/>
    <cellStyle name="Normal 2 4 2" xfId="336"/>
    <cellStyle name="Normal 2 4 2 2" xfId="337"/>
    <cellStyle name="Normal 2 4 2 3" xfId="338"/>
    <cellStyle name="Normal 2 4 2 4" xfId="339"/>
    <cellStyle name="Normal 2 4 2 5" xfId="340"/>
    <cellStyle name="Normal 2 4 3" xfId="341"/>
    <cellStyle name="Normal 2 4 3 2" xfId="342"/>
    <cellStyle name="Normal 2 4 3 3" xfId="343"/>
    <cellStyle name="Normal 2 4 4" xfId="344"/>
    <cellStyle name="Normal 2 4 4 2" xfId="345"/>
    <cellStyle name="Normal 2 4 4 3" xfId="346"/>
    <cellStyle name="Normal 2 4 5" xfId="347"/>
    <cellStyle name="Normal 2 4 5 2" xfId="348"/>
    <cellStyle name="Normal 2 4 5 3" xfId="349"/>
    <cellStyle name="Normal 2 4 6" xfId="350"/>
    <cellStyle name="Normal 2 4 6 2" xfId="351"/>
    <cellStyle name="Normal 2 4 6 3" xfId="352"/>
    <cellStyle name="Normal 2 4 7" xfId="353"/>
    <cellStyle name="Normal 2 4 7 2" xfId="354"/>
    <cellStyle name="Normal 2 4 7 3" xfId="355"/>
    <cellStyle name="Normal 2 4 8" xfId="356"/>
    <cellStyle name="Normal 2 4 8 2" xfId="357"/>
    <cellStyle name="Normal 2 4 8 3" xfId="358"/>
    <cellStyle name="Normal 2 4 9" xfId="359"/>
    <cellStyle name="Normal 2 5" xfId="360"/>
    <cellStyle name="Normal 2 5 2" xfId="361"/>
    <cellStyle name="Normal 2 5 2 2" xfId="362"/>
    <cellStyle name="Normal 2 5 3" xfId="363"/>
    <cellStyle name="Normal 2 6" xfId="364"/>
    <cellStyle name="Normal 2 6 2" xfId="365"/>
    <cellStyle name="Normal 2 6 2 2" xfId="366"/>
    <cellStyle name="Normal 2 6 3" xfId="367"/>
    <cellStyle name="Normal 2 7" xfId="368"/>
    <cellStyle name="Normal 2 7 2" xfId="369"/>
    <cellStyle name="Normal 2 7 3" xfId="370"/>
    <cellStyle name="Normal 2 8" xfId="371"/>
    <cellStyle name="Normal 2 8 2" xfId="372"/>
    <cellStyle name="Normal 2 8 3" xfId="373"/>
    <cellStyle name="Normal 2 9" xfId="374"/>
    <cellStyle name="Normal 2 9 2" xfId="375"/>
    <cellStyle name="Normal 2 9 3" xfId="376"/>
    <cellStyle name="Normal 20" xfId="377"/>
    <cellStyle name="Normal 20 2" xfId="378"/>
    <cellStyle name="Normal 20 3" xfId="379"/>
    <cellStyle name="Normal 20 4" xfId="380"/>
    <cellStyle name="Normal 21" xfId="381"/>
    <cellStyle name="Normal 21 2" xfId="382"/>
    <cellStyle name="Normal 21 3" xfId="383"/>
    <cellStyle name="Normal 21 4" xfId="384"/>
    <cellStyle name="Normal 22" xfId="385"/>
    <cellStyle name="Normal 22 2" xfId="386"/>
    <cellStyle name="Normal 22 3" xfId="387"/>
    <cellStyle name="Normal 22 4" xfId="388"/>
    <cellStyle name="Normal 23" xfId="389"/>
    <cellStyle name="Normal 23 2" xfId="390"/>
    <cellStyle name="Normal 23 3" xfId="391"/>
    <cellStyle name="Normal 23 4" xfId="392"/>
    <cellStyle name="Normal 24" xfId="393"/>
    <cellStyle name="Normal 24 2" xfId="394"/>
    <cellStyle name="Normal 24 2 2" xfId="395"/>
    <cellStyle name="Normal 24 3" xfId="396"/>
    <cellStyle name="Normal 24 3 2" xfId="397"/>
    <cellStyle name="Normal 24 4" xfId="398"/>
    <cellStyle name="Normal 24 5" xfId="399"/>
    <cellStyle name="Normal 24 6" xfId="400"/>
    <cellStyle name="Normal 25" xfId="401"/>
    <cellStyle name="Normal 25 2" xfId="402"/>
    <cellStyle name="Normal 25 2 2" xfId="403"/>
    <cellStyle name="Normal 25 2 3" xfId="404"/>
    <cellStyle name="Normal 25 2 4" xfId="405"/>
    <cellStyle name="Normal 25 3" xfId="406"/>
    <cellStyle name="Normal 25 4" xfId="407"/>
    <cellStyle name="Normal 25 5" xfId="408"/>
    <cellStyle name="Normal 25 6" xfId="409"/>
    <cellStyle name="Normal 26" xfId="410"/>
    <cellStyle name="Normal 26 2" xfId="411"/>
    <cellStyle name="Normal 26 2 2" xfId="412"/>
    <cellStyle name="Normal 26 2 3" xfId="413"/>
    <cellStyle name="Normal 26 3" xfId="414"/>
    <cellStyle name="Normal 27" xfId="415"/>
    <cellStyle name="Normal 27 2" xfId="416"/>
    <cellStyle name="Normal 27 2 2" xfId="417"/>
    <cellStyle name="Normal 27 2 3" xfId="418"/>
    <cellStyle name="Normal 27 3" xfId="419"/>
    <cellStyle name="Normal 28" xfId="420"/>
    <cellStyle name="Normal 28 2" xfId="421"/>
    <cellStyle name="Normal 28 2 2" xfId="422"/>
    <cellStyle name="Normal 28 2 3" xfId="423"/>
    <cellStyle name="Normal 28 3" xfId="424"/>
    <cellStyle name="Normal 29" xfId="425"/>
    <cellStyle name="Normal 29 2" xfId="426"/>
    <cellStyle name="Normal 29 2 2" xfId="427"/>
    <cellStyle name="Normal 29 2 3" xfId="428"/>
    <cellStyle name="Normal 29 2 4" xfId="429"/>
    <cellStyle name="Normal 29 3" xfId="430"/>
    <cellStyle name="Normal 29 4" xfId="431"/>
    <cellStyle name="Normal 29 5" xfId="432"/>
    <cellStyle name="Normal 3" xfId="4"/>
    <cellStyle name="Normal 3 2" xfId="434"/>
    <cellStyle name="Normal 3 2 2" xfId="435"/>
    <cellStyle name="Normal 3 2 3" xfId="436"/>
    <cellStyle name="Normal 3 3" xfId="437"/>
    <cellStyle name="Normal 3 3 2" xfId="438"/>
    <cellStyle name="Normal 3 3 3" xfId="439"/>
    <cellStyle name="Normal 3 4" xfId="440"/>
    <cellStyle name="Normal 3 4 2" xfId="441"/>
    <cellStyle name="Normal 3 4 3" xfId="442"/>
    <cellStyle name="Normal 3 5" xfId="443"/>
    <cellStyle name="Normal 3 5 2" xfId="444"/>
    <cellStyle name="Normal 3 5 3" xfId="445"/>
    <cellStyle name="Normal 3 6" xfId="446"/>
    <cellStyle name="Normal 3 7" xfId="447"/>
    <cellStyle name="Normal 3 8" xfId="433"/>
    <cellStyle name="Normal 30" xfId="448"/>
    <cellStyle name="Normal 30 2" xfId="449"/>
    <cellStyle name="Normal 30 3" xfId="450"/>
    <cellStyle name="Normal 30 4" xfId="451"/>
    <cellStyle name="Normal 31" xfId="452"/>
    <cellStyle name="Normal 31 2" xfId="453"/>
    <cellStyle name="Normal 31 3" xfId="454"/>
    <cellStyle name="Normal 31 4" xfId="455"/>
    <cellStyle name="Normal 32" xfId="456"/>
    <cellStyle name="Normal 32 2" xfId="457"/>
    <cellStyle name="Normal 32 3" xfId="458"/>
    <cellStyle name="Normal 32 4" xfId="459"/>
    <cellStyle name="Normal 33" xfId="460"/>
    <cellStyle name="Normal 33 2" xfId="461"/>
    <cellStyle name="Normal 33 3" xfId="462"/>
    <cellStyle name="Normal 33 4" xfId="463"/>
    <cellStyle name="Normal 34" xfId="464"/>
    <cellStyle name="Normal 34 2" xfId="465"/>
    <cellStyle name="Normal 34 3" xfId="466"/>
    <cellStyle name="Normal 34 4" xfId="467"/>
    <cellStyle name="Normal 35" xfId="468"/>
    <cellStyle name="Normal 35 2" xfId="469"/>
    <cellStyle name="Normal 35 3" xfId="470"/>
    <cellStyle name="Normal 35 4" xfId="471"/>
    <cellStyle name="Normal 36" xfId="472"/>
    <cellStyle name="Normal 36 2" xfId="473"/>
    <cellStyle name="Normal 36 3" xfId="474"/>
    <cellStyle name="Normal 36 4" xfId="475"/>
    <cellStyle name="Normal 37" xfId="476"/>
    <cellStyle name="Normal 37 2" xfId="477"/>
    <cellStyle name="Normal 37 3" xfId="478"/>
    <cellStyle name="Normal 37 4" xfId="479"/>
    <cellStyle name="Normal 38" xfId="480"/>
    <cellStyle name="Normal 38 2" xfId="481"/>
    <cellStyle name="Normal 38 3" xfId="482"/>
    <cellStyle name="Normal 39" xfId="483"/>
    <cellStyle name="Normal 39 2" xfId="484"/>
    <cellStyle name="Normal 39 3" xfId="485"/>
    <cellStyle name="Normal 4" xfId="486"/>
    <cellStyle name="Normal 4 2" xfId="487"/>
    <cellStyle name="Normal 4 2 2" xfId="5"/>
    <cellStyle name="Normal 4 2 2 2" xfId="6"/>
    <cellStyle name="Normal 4 2_25.İL-EMOD-Öncelikli Yaşam" xfId="488"/>
    <cellStyle name="Normal 4 3" xfId="489"/>
    <cellStyle name="Normal 4 3 10" xfId="490"/>
    <cellStyle name="Normal 4 3 10 2" xfId="491"/>
    <cellStyle name="Normal 4 3 10 3" xfId="492"/>
    <cellStyle name="Normal 4 3 11" xfId="493"/>
    <cellStyle name="Normal 4 3 12" xfId="494"/>
    <cellStyle name="Normal 4 3 13" xfId="495"/>
    <cellStyle name="Normal 4 3 2" xfId="496"/>
    <cellStyle name="Normal 4 3 2 10" xfId="497"/>
    <cellStyle name="Normal 4 3 2 11" xfId="498"/>
    <cellStyle name="Normal 4 3 2 2" xfId="499"/>
    <cellStyle name="Normal 4 3 2 2 2" xfId="500"/>
    <cellStyle name="Normal 4 3 2 2 3" xfId="501"/>
    <cellStyle name="Normal 4 3 2 2 4" xfId="502"/>
    <cellStyle name="Normal 4 3 2 3" xfId="503"/>
    <cellStyle name="Normal 4 3 2 3 2" xfId="504"/>
    <cellStyle name="Normal 4 3 2 3 3" xfId="505"/>
    <cellStyle name="Normal 4 3 2 4" xfId="506"/>
    <cellStyle name="Normal 4 3 2 4 2" xfId="507"/>
    <cellStyle name="Normal 4 3 2 4 3" xfId="508"/>
    <cellStyle name="Normal 4 3 2 5" xfId="509"/>
    <cellStyle name="Normal 4 3 2 5 2" xfId="510"/>
    <cellStyle name="Normal 4 3 2 5 3" xfId="511"/>
    <cellStyle name="Normal 4 3 2 6" xfId="512"/>
    <cellStyle name="Normal 4 3 2 6 2" xfId="513"/>
    <cellStyle name="Normal 4 3 2 6 3" xfId="514"/>
    <cellStyle name="Normal 4 3 2 7" xfId="515"/>
    <cellStyle name="Normal 4 3 2 7 2" xfId="516"/>
    <cellStyle name="Normal 4 3 2 7 3" xfId="517"/>
    <cellStyle name="Normal 4 3 2 8" xfId="518"/>
    <cellStyle name="Normal 4 3 2 8 2" xfId="519"/>
    <cellStyle name="Normal 4 3 2 8 3" xfId="520"/>
    <cellStyle name="Normal 4 3 2 9" xfId="521"/>
    <cellStyle name="Normal 4 3 3" xfId="522"/>
    <cellStyle name="Normal 4 3 3 2" xfId="523"/>
    <cellStyle name="Normal 4 3 3 3" xfId="524"/>
    <cellStyle name="Normal 4 3 3 4" xfId="525"/>
    <cellStyle name="Normal 4 3 4" xfId="526"/>
    <cellStyle name="Normal 4 3 4 10" xfId="527"/>
    <cellStyle name="Normal 4 3 4 11" xfId="528"/>
    <cellStyle name="Normal 4 3 4 2" xfId="529"/>
    <cellStyle name="Normal 4 3 4 2 2" xfId="530"/>
    <cellStyle name="Normal 4 3 4 2 3" xfId="531"/>
    <cellStyle name="Normal 4 3 4 2 4" xfId="532"/>
    <cellStyle name="Normal 4 3 4 3" xfId="533"/>
    <cellStyle name="Normal 4 3 4 3 2" xfId="534"/>
    <cellStyle name="Normal 4 3 4 3 3" xfId="535"/>
    <cellStyle name="Normal 4 3 4 4" xfId="536"/>
    <cellStyle name="Normal 4 3 4 4 2" xfId="537"/>
    <cellStyle name="Normal 4 3 4 4 3" xfId="538"/>
    <cellStyle name="Normal 4 3 4 5" xfId="539"/>
    <cellStyle name="Normal 4 3 4 5 2" xfId="540"/>
    <cellStyle name="Normal 4 3 4 5 3" xfId="541"/>
    <cellStyle name="Normal 4 3 4 6" xfId="542"/>
    <cellStyle name="Normal 4 3 4 6 2" xfId="543"/>
    <cellStyle name="Normal 4 3 4 6 3" xfId="544"/>
    <cellStyle name="Normal 4 3 4 7" xfId="545"/>
    <cellStyle name="Normal 4 3 4 7 2" xfId="546"/>
    <cellStyle name="Normal 4 3 4 7 3" xfId="547"/>
    <cellStyle name="Normal 4 3 4 8" xfId="548"/>
    <cellStyle name="Normal 4 3 4 8 2" xfId="549"/>
    <cellStyle name="Normal 4 3 4 8 3" xfId="550"/>
    <cellStyle name="Normal 4 3 4 9" xfId="551"/>
    <cellStyle name="Normal 4 3 5" xfId="552"/>
    <cellStyle name="Normal 4 3 5 2" xfId="553"/>
    <cellStyle name="Normal 4 3 5 3" xfId="554"/>
    <cellStyle name="Normal 4 3 5 4" xfId="555"/>
    <cellStyle name="Normal 4 3 6" xfId="556"/>
    <cellStyle name="Normal 4 3 6 2" xfId="557"/>
    <cellStyle name="Normal 4 3 6 3" xfId="558"/>
    <cellStyle name="Normal 4 3 7" xfId="559"/>
    <cellStyle name="Normal 4 3 7 2" xfId="560"/>
    <cellStyle name="Normal 4 3 7 3" xfId="561"/>
    <cellStyle name="Normal 4 3 8" xfId="562"/>
    <cellStyle name="Normal 4 3 8 2" xfId="563"/>
    <cellStyle name="Normal 4 3 8 3" xfId="564"/>
    <cellStyle name="Normal 4 3 9" xfId="565"/>
    <cellStyle name="Normal 4 3 9 2" xfId="566"/>
    <cellStyle name="Normal 4 3 9 3" xfId="567"/>
    <cellStyle name="Normal 4 4" xfId="568"/>
    <cellStyle name="Normal 4 5" xfId="569"/>
    <cellStyle name="Normal 4_25.İL-EMOD-Öncelikli Yaşam" xfId="570"/>
    <cellStyle name="Normal 40" xfId="571"/>
    <cellStyle name="Normal 40 2" xfId="572"/>
    <cellStyle name="Normal 40 3" xfId="573"/>
    <cellStyle name="Normal 41" xfId="574"/>
    <cellStyle name="Normal 41 2" xfId="575"/>
    <cellStyle name="Normal 41 3" xfId="576"/>
    <cellStyle name="Normal 42" xfId="577"/>
    <cellStyle name="Normal 42 2" xfId="578"/>
    <cellStyle name="Normal 42 3" xfId="579"/>
    <cellStyle name="Normal 43" xfId="580"/>
    <cellStyle name="Normal 43 2" xfId="581"/>
    <cellStyle name="Normal 43 3" xfId="582"/>
    <cellStyle name="Normal 44" xfId="583"/>
    <cellStyle name="Normal 44 2" xfId="584"/>
    <cellStyle name="Normal 44 3" xfId="585"/>
    <cellStyle name="Normal 45" xfId="586"/>
    <cellStyle name="Normal 45 2" xfId="587"/>
    <cellStyle name="Normal 45 3" xfId="588"/>
    <cellStyle name="Normal 46" xfId="589"/>
    <cellStyle name="Normal 46 2" xfId="590"/>
    <cellStyle name="Normal 46 3" xfId="591"/>
    <cellStyle name="Normal 47" xfId="592"/>
    <cellStyle name="Normal 47 2" xfId="593"/>
    <cellStyle name="Normal 47 3" xfId="594"/>
    <cellStyle name="Normal 48" xfId="595"/>
    <cellStyle name="Normal 48 2" xfId="596"/>
    <cellStyle name="Normal 48 3" xfId="597"/>
    <cellStyle name="Normal 49" xfId="598"/>
    <cellStyle name="Normal 49 2" xfId="599"/>
    <cellStyle name="Normal 49 3" xfId="600"/>
    <cellStyle name="Normal 5" xfId="601"/>
    <cellStyle name="Normal 5 2" xfId="602"/>
    <cellStyle name="Normal 5 3" xfId="603"/>
    <cellStyle name="Normal 5 4" xfId="604"/>
    <cellStyle name="Normal 5 5" xfId="605"/>
    <cellStyle name="Normal 5 6" xfId="606"/>
    <cellStyle name="Normal 5 7" xfId="607"/>
    <cellStyle name="Normal 50" xfId="608"/>
    <cellStyle name="Normal 50 2" xfId="609"/>
    <cellStyle name="Normal 50 3" xfId="610"/>
    <cellStyle name="Normal 51" xfId="611"/>
    <cellStyle name="Normal 51 2" xfId="612"/>
    <cellStyle name="Normal 51 3" xfId="613"/>
    <cellStyle name="Normal 52" xfId="614"/>
    <cellStyle name="Normal 52 2" xfId="615"/>
    <cellStyle name="Normal 52 3" xfId="616"/>
    <cellStyle name="Normal 53" xfId="617"/>
    <cellStyle name="Normal 53 2" xfId="618"/>
    <cellStyle name="Normal 53 3" xfId="619"/>
    <cellStyle name="Normal 54" xfId="620"/>
    <cellStyle name="Normal 54 2" xfId="621"/>
    <cellStyle name="Normal 54 3" xfId="622"/>
    <cellStyle name="Normal 55" xfId="623"/>
    <cellStyle name="Normal 55 2" xfId="624"/>
    <cellStyle name="Normal 55 3" xfId="625"/>
    <cellStyle name="Normal 56" xfId="626"/>
    <cellStyle name="Normal 56 2" xfId="627"/>
    <cellStyle name="Normal 56 3" xfId="628"/>
    <cellStyle name="Normal 57" xfId="629"/>
    <cellStyle name="Normal 57 2" xfId="630"/>
    <cellStyle name="Normal 57 3" xfId="631"/>
    <cellStyle name="Normal 58" xfId="632"/>
    <cellStyle name="Normal 58 2" xfId="633"/>
    <cellStyle name="Normal 58 3" xfId="634"/>
    <cellStyle name="Normal 59" xfId="635"/>
    <cellStyle name="Normal 59 2" xfId="636"/>
    <cellStyle name="Normal 59 3" xfId="637"/>
    <cellStyle name="Normal 6" xfId="638"/>
    <cellStyle name="Normal 6 10" xfId="639"/>
    <cellStyle name="Normal 6 11" xfId="640"/>
    <cellStyle name="Normal 6 12" xfId="641"/>
    <cellStyle name="Normal 6 2" xfId="642"/>
    <cellStyle name="Normal 6 2 2" xfId="643"/>
    <cellStyle name="Normal 6 2 3" xfId="644"/>
    <cellStyle name="Normal 6 2 4" xfId="645"/>
    <cellStyle name="Normal 6 3" xfId="646"/>
    <cellStyle name="Normal 6 3 2" xfId="647"/>
    <cellStyle name="Normal 6 3 3" xfId="648"/>
    <cellStyle name="Normal 6 3 4" xfId="649"/>
    <cellStyle name="Normal 6 4" xfId="650"/>
    <cellStyle name="Normal 6 4 2" xfId="651"/>
    <cellStyle name="Normal 6 4 3" xfId="652"/>
    <cellStyle name="Normal 6 4 4" xfId="653"/>
    <cellStyle name="Normal 6 5" xfId="654"/>
    <cellStyle name="Normal 6 5 2" xfId="655"/>
    <cellStyle name="Normal 6 5 3" xfId="656"/>
    <cellStyle name="Normal 6 6" xfId="657"/>
    <cellStyle name="Normal 6 6 2" xfId="658"/>
    <cellStyle name="Normal 6 6 2 2" xfId="659"/>
    <cellStyle name="Normal 6 6 2 3" xfId="660"/>
    <cellStyle name="Normal 6 6 3" xfId="661"/>
    <cellStyle name="Normal 6 6 4" xfId="662"/>
    <cellStyle name="Normal 6 7" xfId="663"/>
    <cellStyle name="Normal 6 7 2" xfId="664"/>
    <cellStyle name="Normal 6 7 3" xfId="665"/>
    <cellStyle name="Normal 6 8" xfId="666"/>
    <cellStyle name="Normal 6 8 2" xfId="667"/>
    <cellStyle name="Normal 6 8 3" xfId="668"/>
    <cellStyle name="Normal 6 9" xfId="669"/>
    <cellStyle name="Normal 60" xfId="670"/>
    <cellStyle name="Normal 60 2" xfId="671"/>
    <cellStyle name="Normal 60 3" xfId="672"/>
    <cellStyle name="Normal 61" xfId="673"/>
    <cellStyle name="Normal 61 2" xfId="674"/>
    <cellStyle name="Normal 61 3" xfId="675"/>
    <cellStyle name="Normal 62" xfId="676"/>
    <cellStyle name="Normal 62 2" xfId="677"/>
    <cellStyle name="Normal 62 3" xfId="678"/>
    <cellStyle name="Normal 63" xfId="679"/>
    <cellStyle name="Normal 63 2" xfId="680"/>
    <cellStyle name="Normal 63 3" xfId="681"/>
    <cellStyle name="Normal 64" xfId="682"/>
    <cellStyle name="Normal 65" xfId="683"/>
    <cellStyle name="Normal 65 2" xfId="684"/>
    <cellStyle name="Normal 65 3" xfId="685"/>
    <cellStyle name="Normal 66" xfId="686"/>
    <cellStyle name="Normal 66 2" xfId="687"/>
    <cellStyle name="Normal 66 3" xfId="688"/>
    <cellStyle name="Normal 67" xfId="689"/>
    <cellStyle name="Normal 67 2" xfId="690"/>
    <cellStyle name="Normal 67 3" xfId="691"/>
    <cellStyle name="Normal 68" xfId="692"/>
    <cellStyle name="Normal 68 2" xfId="693"/>
    <cellStyle name="Normal 68 3" xfId="694"/>
    <cellStyle name="Normal 69" xfId="695"/>
    <cellStyle name="Normal 69 2" xfId="696"/>
    <cellStyle name="Normal 69 3" xfId="697"/>
    <cellStyle name="Normal 7" xfId="698"/>
    <cellStyle name="Normal 7 2" xfId="699"/>
    <cellStyle name="Normal 70" xfId="700"/>
    <cellStyle name="Normal 70 2" xfId="701"/>
    <cellStyle name="Normal 70 3" xfId="702"/>
    <cellStyle name="Normal 71" xfId="703"/>
    <cellStyle name="Normal 71 2" xfId="704"/>
    <cellStyle name="Normal 71 3" xfId="705"/>
    <cellStyle name="Normal 72" xfId="706"/>
    <cellStyle name="Normal 72 2" xfId="707"/>
    <cellStyle name="Normal 72 3" xfId="708"/>
    <cellStyle name="Normal 73" xfId="709"/>
    <cellStyle name="Normal 73 2" xfId="710"/>
    <cellStyle name="Normal 73 3" xfId="711"/>
    <cellStyle name="Normal 74" xfId="712"/>
    <cellStyle name="Normal 74 2" xfId="713"/>
    <cellStyle name="Normal 74 3" xfId="714"/>
    <cellStyle name="Normal 75" xfId="715"/>
    <cellStyle name="Normal 75 2" xfId="716"/>
    <cellStyle name="Normal 75 3" xfId="717"/>
    <cellStyle name="Normal 76" xfId="718"/>
    <cellStyle name="Normal 76 2" xfId="719"/>
    <cellStyle name="Normal 76 3" xfId="720"/>
    <cellStyle name="Normal 77" xfId="721"/>
    <cellStyle name="Normal 77 2" xfId="722"/>
    <cellStyle name="Normal 77 3" xfId="723"/>
    <cellStyle name="Normal 78" xfId="724"/>
    <cellStyle name="Normal 78 2" xfId="725"/>
    <cellStyle name="Normal 78 3" xfId="726"/>
    <cellStyle name="Normal 79" xfId="727"/>
    <cellStyle name="Normal 79 2" xfId="728"/>
    <cellStyle name="Normal 79 3" xfId="729"/>
    <cellStyle name="Normal 8" xfId="730"/>
    <cellStyle name="Normal 8 2" xfId="731"/>
    <cellStyle name="Normal 80" xfId="732"/>
    <cellStyle name="Normal 80 2" xfId="733"/>
    <cellStyle name="Normal 80 3" xfId="734"/>
    <cellStyle name="Normal 81" xfId="735"/>
    <cellStyle name="Normal 81 2" xfId="736"/>
    <cellStyle name="Normal 81 3" xfId="737"/>
    <cellStyle name="Normal 82" xfId="738"/>
    <cellStyle name="Normal 82 2" xfId="739"/>
    <cellStyle name="Normal 82 3" xfId="740"/>
    <cellStyle name="Normal 83" xfId="741"/>
    <cellStyle name="Normal 83 2" xfId="742"/>
    <cellStyle name="Normal 83 3" xfId="743"/>
    <cellStyle name="Normal 84" xfId="744"/>
    <cellStyle name="Normal 84 2" xfId="745"/>
    <cellStyle name="Normal 84 3" xfId="746"/>
    <cellStyle name="Normal 85" xfId="747"/>
    <cellStyle name="Normal 85 2" xfId="748"/>
    <cellStyle name="Normal 85 3" xfId="749"/>
    <cellStyle name="Normal 86" xfId="750"/>
    <cellStyle name="Normal 86 2" xfId="751"/>
    <cellStyle name="Normal 86 3" xfId="752"/>
    <cellStyle name="Normal 87" xfId="753"/>
    <cellStyle name="Normal 87 2" xfId="754"/>
    <cellStyle name="Normal 87 3" xfId="755"/>
    <cellStyle name="Normal 88" xfId="756"/>
    <cellStyle name="Normal 88 2" xfId="757"/>
    <cellStyle name="Normal 88 3" xfId="758"/>
    <cellStyle name="Normal 89" xfId="759"/>
    <cellStyle name="Normal 89 2" xfId="760"/>
    <cellStyle name="Normal 89 3" xfId="761"/>
    <cellStyle name="Normal 9" xfId="762"/>
    <cellStyle name="Normal 9 2" xfId="763"/>
    <cellStyle name="Normal 9 2 2" xfId="764"/>
    <cellStyle name="Normal 9 2 3" xfId="765"/>
    <cellStyle name="Normal 9 3" xfId="766"/>
    <cellStyle name="Normal 9 4" xfId="767"/>
    <cellStyle name="Normal 90" xfId="768"/>
    <cellStyle name="Normal 90 2" xfId="769"/>
    <cellStyle name="Normal 90 3" xfId="770"/>
    <cellStyle name="Normal 91" xfId="771"/>
    <cellStyle name="Normal 91 2" xfId="772"/>
    <cellStyle name="Normal 91 3" xfId="773"/>
    <cellStyle name="Normal 92" xfId="774"/>
    <cellStyle name="Normal 92 2" xfId="775"/>
    <cellStyle name="Normal 92 3" xfId="776"/>
    <cellStyle name="Normal 93" xfId="777"/>
    <cellStyle name="Normal 93 2" xfId="778"/>
    <cellStyle name="Normal 93 3" xfId="779"/>
    <cellStyle name="Normal 94" xfId="780"/>
    <cellStyle name="Normal 94 2" xfId="781"/>
    <cellStyle name="Normal 94 3" xfId="782"/>
    <cellStyle name="Normal 95" xfId="783"/>
    <cellStyle name="Normal 95 2" xfId="784"/>
    <cellStyle name="Normal 95 3" xfId="785"/>
    <cellStyle name="Normal 96" xfId="786"/>
    <cellStyle name="Normal 96 2" xfId="787"/>
    <cellStyle name="Normal 96 3" xfId="788"/>
    <cellStyle name="Normal 97" xfId="789"/>
    <cellStyle name="Normal 97 2" xfId="790"/>
    <cellStyle name="Normal 97 3" xfId="791"/>
    <cellStyle name="Normal 98" xfId="792"/>
    <cellStyle name="Normal 98 2" xfId="793"/>
    <cellStyle name="Normal 98 3" xfId="794"/>
    <cellStyle name="Normal 99" xfId="795"/>
    <cellStyle name="Normal_Sayfa2" xfId="7"/>
    <cellStyle name="Normal_TABLO-69" xfId="8"/>
    <cellStyle name="Not 2" xfId="797"/>
    <cellStyle name="Not 3" xfId="798"/>
    <cellStyle name="Not 3 2" xfId="799"/>
    <cellStyle name="Not 3_25.İL-EMOD-Öncelikli Yaşam" xfId="800"/>
    <cellStyle name="Not 4" xfId="801"/>
    <cellStyle name="Nötr" xfId="17" builtinId="28" customBuiltin="1"/>
    <cellStyle name="Nötr 2" xfId="802"/>
    <cellStyle name="Nötr 3" xfId="803"/>
    <cellStyle name="Nötr 4" xfId="804"/>
    <cellStyle name="Stil 1" xfId="805"/>
    <cellStyle name="Toplam 2" xfId="807"/>
    <cellStyle name="Toplam 3" xfId="808"/>
    <cellStyle name="Toplam 4" xfId="809"/>
    <cellStyle name="Toplam 5" xfId="806"/>
    <cellStyle name="Uyarı Metni" xfId="20" builtinId="11" customBuiltin="1"/>
    <cellStyle name="Uyarı Metni 2" xfId="810"/>
    <cellStyle name="Uyarı Metni 3" xfId="811"/>
    <cellStyle name="Uyarı Metni 4" xfId="812"/>
    <cellStyle name="Virgül" xfId="9" builtinId="3"/>
    <cellStyle name="Virgül 2" xfId="814"/>
    <cellStyle name="Virgül 2 2" xfId="10"/>
    <cellStyle name="Virgül 3" xfId="815"/>
    <cellStyle name="Virgül 3 2" xfId="816"/>
    <cellStyle name="Virgül 4" xfId="817"/>
    <cellStyle name="Virgül 4 2" xfId="818"/>
    <cellStyle name="Virgül 5" xfId="819"/>
    <cellStyle name="Virgül 6" xfId="820"/>
    <cellStyle name="Virgül 7" xfId="813"/>
    <cellStyle name="Virgül 7 2" xfId="876"/>
    <cellStyle name="Virgül 8" xfId="888"/>
    <cellStyle name="Virgül 8 2" xfId="893"/>
    <cellStyle name="Virgül 9" xfId="909"/>
    <cellStyle name="Vurgu1 2" xfId="822"/>
    <cellStyle name="Vurgu1 3" xfId="823"/>
    <cellStyle name="Vurgu1 4" xfId="824"/>
    <cellStyle name="Vurgu1 5" xfId="821"/>
    <cellStyle name="Vurgu2" xfId="22" builtinId="33" customBuiltin="1"/>
    <cellStyle name="Vurgu2 2" xfId="825"/>
    <cellStyle name="Vurgu2 3" xfId="826"/>
    <cellStyle name="Vurgu2 4" xfId="827"/>
    <cellStyle name="Vurgu3" xfId="25" builtinId="37" customBuiltin="1"/>
    <cellStyle name="Vurgu3 2" xfId="828"/>
    <cellStyle name="Vurgu3 3" xfId="829"/>
    <cellStyle name="Vurgu3 4" xfId="830"/>
    <cellStyle name="Vurgu4 2" xfId="832"/>
    <cellStyle name="Vurgu4 3" xfId="833"/>
    <cellStyle name="Vurgu4 4" xfId="834"/>
    <cellStyle name="Vurgu4 5" xfId="831"/>
    <cellStyle name="Vurgu5" xfId="26" builtinId="45" customBuiltin="1"/>
    <cellStyle name="Vurgu5 2" xfId="835"/>
    <cellStyle name="Vurgu5 3" xfId="836"/>
    <cellStyle name="Vurgu5 4" xfId="837"/>
    <cellStyle name="Vurgu6" xfId="28" builtinId="49" customBuiltin="1"/>
    <cellStyle name="Vurgu6 2" xfId="838"/>
    <cellStyle name="Vurgu6 3" xfId="839"/>
    <cellStyle name="Vurgu6 4" xfId="840"/>
    <cellStyle name="Yüzde" xfId="11" builtinId="5"/>
    <cellStyle name="Yüzde 2" xfId="841"/>
    <cellStyle name="Yüzde 2 2" xfId="842"/>
    <cellStyle name="Yüzde 2 3" xfId="843"/>
    <cellStyle name="Yüzde 3" xfId="844"/>
    <cellStyle name="Yüzde 4" xfId="845"/>
    <cellStyle name="Yüzde 4 2" xfId="846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1"/>
          <c:order val="0"/>
          <c:tx>
            <c:strRef>
              <c:f>Endeksler2!$C$1</c:f>
              <c:strCache>
                <c:ptCount val="1"/>
                <c:pt idx="0">
                  <c:v>4a_Endeks</c:v>
                </c:pt>
              </c:strCache>
            </c:strRef>
          </c:tx>
          <c:spPr>
            <a:ln>
              <a:solidFill>
                <a:schemeClr val="tx2"/>
              </a:solidFill>
            </a:ln>
          </c:spPr>
          <c:marker>
            <c:symbol val="none"/>
          </c:marker>
          <c:dLbls>
            <c:dLbl>
              <c:idx val="89"/>
              <c:layout>
                <c:manualLayout>
                  <c:x val="-3.8424580113131644E-3"/>
                  <c:y val="-3.703703703703703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0"/>
            <c:showCatName val="0"/>
            <c:showSerName val="0"/>
            <c:showPercent val="0"/>
            <c:showBubbleSize val="0"/>
          </c:dLbls>
          <c:cat>
            <c:numRef>
              <c:f>Endeksler2!$A$2:$A$91</c:f>
              <c:numCache>
                <c:formatCode>mmm\-yy</c:formatCode>
                <c:ptCount val="90"/>
                <c:pt idx="0">
                  <c:v>41275</c:v>
                </c:pt>
                <c:pt idx="1">
                  <c:v>41306</c:v>
                </c:pt>
                <c:pt idx="2">
                  <c:v>41334</c:v>
                </c:pt>
                <c:pt idx="3">
                  <c:v>41365</c:v>
                </c:pt>
                <c:pt idx="4">
                  <c:v>41395</c:v>
                </c:pt>
                <c:pt idx="5">
                  <c:v>41426</c:v>
                </c:pt>
                <c:pt idx="6">
                  <c:v>41456</c:v>
                </c:pt>
                <c:pt idx="7">
                  <c:v>41487</c:v>
                </c:pt>
                <c:pt idx="8">
                  <c:v>41518</c:v>
                </c:pt>
                <c:pt idx="9">
                  <c:v>41548</c:v>
                </c:pt>
                <c:pt idx="10">
                  <c:v>41579</c:v>
                </c:pt>
                <c:pt idx="11">
                  <c:v>41609</c:v>
                </c:pt>
                <c:pt idx="12">
                  <c:v>41640</c:v>
                </c:pt>
                <c:pt idx="13">
                  <c:v>41671</c:v>
                </c:pt>
                <c:pt idx="14">
                  <c:v>41699</c:v>
                </c:pt>
                <c:pt idx="15">
                  <c:v>41730</c:v>
                </c:pt>
                <c:pt idx="16">
                  <c:v>41760</c:v>
                </c:pt>
                <c:pt idx="17">
                  <c:v>41791</c:v>
                </c:pt>
                <c:pt idx="18">
                  <c:v>41821</c:v>
                </c:pt>
                <c:pt idx="19">
                  <c:v>41852</c:v>
                </c:pt>
                <c:pt idx="20">
                  <c:v>41883</c:v>
                </c:pt>
                <c:pt idx="21">
                  <c:v>41913</c:v>
                </c:pt>
                <c:pt idx="22">
                  <c:v>41944</c:v>
                </c:pt>
                <c:pt idx="23">
                  <c:v>41974</c:v>
                </c:pt>
                <c:pt idx="24">
                  <c:v>42005</c:v>
                </c:pt>
                <c:pt idx="25">
                  <c:v>42036</c:v>
                </c:pt>
                <c:pt idx="26">
                  <c:v>42064</c:v>
                </c:pt>
                <c:pt idx="27">
                  <c:v>42095</c:v>
                </c:pt>
                <c:pt idx="28">
                  <c:v>42125</c:v>
                </c:pt>
                <c:pt idx="29">
                  <c:v>42156</c:v>
                </c:pt>
                <c:pt idx="30">
                  <c:v>42186</c:v>
                </c:pt>
                <c:pt idx="31">
                  <c:v>42217</c:v>
                </c:pt>
                <c:pt idx="32">
                  <c:v>42248</c:v>
                </c:pt>
                <c:pt idx="33">
                  <c:v>42278</c:v>
                </c:pt>
                <c:pt idx="34">
                  <c:v>42309</c:v>
                </c:pt>
                <c:pt idx="35">
                  <c:v>42339</c:v>
                </c:pt>
                <c:pt idx="36">
                  <c:v>42370</c:v>
                </c:pt>
                <c:pt idx="37">
                  <c:v>42401</c:v>
                </c:pt>
                <c:pt idx="38">
                  <c:v>42430</c:v>
                </c:pt>
                <c:pt idx="39">
                  <c:v>42461</c:v>
                </c:pt>
                <c:pt idx="40">
                  <c:v>42491</c:v>
                </c:pt>
                <c:pt idx="41">
                  <c:v>42522</c:v>
                </c:pt>
                <c:pt idx="42">
                  <c:v>42552</c:v>
                </c:pt>
                <c:pt idx="43">
                  <c:v>42583</c:v>
                </c:pt>
                <c:pt idx="44">
                  <c:v>42614</c:v>
                </c:pt>
                <c:pt idx="45">
                  <c:v>42644</c:v>
                </c:pt>
                <c:pt idx="46">
                  <c:v>42675</c:v>
                </c:pt>
                <c:pt idx="47">
                  <c:v>42705</c:v>
                </c:pt>
                <c:pt idx="48">
                  <c:v>42736</c:v>
                </c:pt>
                <c:pt idx="49">
                  <c:v>42767</c:v>
                </c:pt>
                <c:pt idx="50">
                  <c:v>42795</c:v>
                </c:pt>
                <c:pt idx="51">
                  <c:v>42826</c:v>
                </c:pt>
                <c:pt idx="52">
                  <c:v>42856</c:v>
                </c:pt>
                <c:pt idx="53">
                  <c:v>42887</c:v>
                </c:pt>
                <c:pt idx="54">
                  <c:v>42917</c:v>
                </c:pt>
                <c:pt idx="55">
                  <c:v>42948</c:v>
                </c:pt>
                <c:pt idx="56">
                  <c:v>42979</c:v>
                </c:pt>
                <c:pt idx="57">
                  <c:v>43009</c:v>
                </c:pt>
                <c:pt idx="58">
                  <c:v>43040</c:v>
                </c:pt>
                <c:pt idx="59">
                  <c:v>43070</c:v>
                </c:pt>
                <c:pt idx="60">
                  <c:v>43101</c:v>
                </c:pt>
                <c:pt idx="61">
                  <c:v>43132</c:v>
                </c:pt>
                <c:pt idx="62">
                  <c:v>43160</c:v>
                </c:pt>
                <c:pt idx="63">
                  <c:v>43191</c:v>
                </c:pt>
                <c:pt idx="64">
                  <c:v>43221</c:v>
                </c:pt>
                <c:pt idx="65">
                  <c:v>43252</c:v>
                </c:pt>
                <c:pt idx="66">
                  <c:v>43282</c:v>
                </c:pt>
                <c:pt idx="67">
                  <c:v>43313</c:v>
                </c:pt>
                <c:pt idx="68">
                  <c:v>43344</c:v>
                </c:pt>
                <c:pt idx="69">
                  <c:v>43374</c:v>
                </c:pt>
                <c:pt idx="70">
                  <c:v>43405</c:v>
                </c:pt>
                <c:pt idx="71">
                  <c:v>43435</c:v>
                </c:pt>
                <c:pt idx="72">
                  <c:v>43466</c:v>
                </c:pt>
                <c:pt idx="73">
                  <c:v>43497</c:v>
                </c:pt>
                <c:pt idx="74">
                  <c:v>43525</c:v>
                </c:pt>
                <c:pt idx="75">
                  <c:v>43556</c:v>
                </c:pt>
                <c:pt idx="76">
                  <c:v>43586</c:v>
                </c:pt>
                <c:pt idx="77">
                  <c:v>43617</c:v>
                </c:pt>
                <c:pt idx="78">
                  <c:v>43647</c:v>
                </c:pt>
                <c:pt idx="79">
                  <c:v>43678</c:v>
                </c:pt>
                <c:pt idx="80">
                  <c:v>43709</c:v>
                </c:pt>
                <c:pt idx="81">
                  <c:v>43739</c:v>
                </c:pt>
                <c:pt idx="82">
                  <c:v>43770</c:v>
                </c:pt>
                <c:pt idx="83">
                  <c:v>43800</c:v>
                </c:pt>
                <c:pt idx="84">
                  <c:v>43831</c:v>
                </c:pt>
                <c:pt idx="85">
                  <c:v>43862</c:v>
                </c:pt>
                <c:pt idx="86">
                  <c:v>43891</c:v>
                </c:pt>
                <c:pt idx="87">
                  <c:v>43922</c:v>
                </c:pt>
                <c:pt idx="88">
                  <c:v>43952</c:v>
                </c:pt>
                <c:pt idx="89">
                  <c:v>43983</c:v>
                </c:pt>
              </c:numCache>
            </c:numRef>
          </c:cat>
          <c:val>
            <c:numRef>
              <c:f>Endeksler2!$C$2:$C$91</c:f>
              <c:numCache>
                <c:formatCode>#,##0.0</c:formatCode>
                <c:ptCount val="90"/>
                <c:pt idx="0">
                  <c:v>100</c:v>
                </c:pt>
                <c:pt idx="1">
                  <c:v>99.340770188522953</c:v>
                </c:pt>
                <c:pt idx="2">
                  <c:v>101.69905313238236</c:v>
                </c:pt>
                <c:pt idx="3">
                  <c:v>103.71545843771331</c:v>
                </c:pt>
                <c:pt idx="4">
                  <c:v>104.42838098160847</c:v>
                </c:pt>
                <c:pt idx="5">
                  <c:v>104.92696001767816</c:v>
                </c:pt>
                <c:pt idx="6">
                  <c:v>104.29119566560054</c:v>
                </c:pt>
                <c:pt idx="7">
                  <c:v>104.60619701839069</c:v>
                </c:pt>
                <c:pt idx="8">
                  <c:v>107.05825631547836</c:v>
                </c:pt>
                <c:pt idx="9">
                  <c:v>105.12141986118193</c:v>
                </c:pt>
                <c:pt idx="10">
                  <c:v>106.29105974545318</c:v>
                </c:pt>
                <c:pt idx="11">
                  <c:v>105.69103640822036</c:v>
                </c:pt>
                <c:pt idx="12">
                  <c:v>105.39378161051698</c:v>
                </c:pt>
                <c:pt idx="13">
                  <c:v>105.62097341906276</c:v>
                </c:pt>
                <c:pt idx="14">
                  <c:v>107.42230859942836</c:v>
                </c:pt>
                <c:pt idx="15">
                  <c:v>108.8222604717284</c:v>
                </c:pt>
                <c:pt idx="16">
                  <c:v>110.46778329199452</c:v>
                </c:pt>
                <c:pt idx="17">
                  <c:v>111.42280611845825</c:v>
                </c:pt>
                <c:pt idx="18">
                  <c:v>108.57803162836184</c:v>
                </c:pt>
                <c:pt idx="19">
                  <c:v>110.14413946945835</c:v>
                </c:pt>
                <c:pt idx="20">
                  <c:v>112.45732086002404</c:v>
                </c:pt>
                <c:pt idx="21">
                  <c:v>111.75037367354972</c:v>
                </c:pt>
                <c:pt idx="22">
                  <c:v>111.99045652500055</c:v>
                </c:pt>
                <c:pt idx="23">
                  <c:v>111.92665099168279</c:v>
                </c:pt>
                <c:pt idx="24">
                  <c:v>110.38952235181179</c:v>
                </c:pt>
                <c:pt idx="25">
                  <c:v>109.85771554135755</c:v>
                </c:pt>
                <c:pt idx="26">
                  <c:v>112.39763567331123</c:v>
                </c:pt>
                <c:pt idx="27">
                  <c:v>114.99206063919227</c:v>
                </c:pt>
                <c:pt idx="28">
                  <c:v>116.13573892047775</c:v>
                </c:pt>
                <c:pt idx="29">
                  <c:v>116.22892543155716</c:v>
                </c:pt>
                <c:pt idx="30">
                  <c:v>113.84992107655596</c:v>
                </c:pt>
                <c:pt idx="31">
                  <c:v>115.97163457654676</c:v>
                </c:pt>
                <c:pt idx="32">
                  <c:v>115.31297751034468</c:v>
                </c:pt>
                <c:pt idx="33">
                  <c:v>117.46513199427768</c:v>
                </c:pt>
                <c:pt idx="34">
                  <c:v>117.58863981118213</c:v>
                </c:pt>
                <c:pt idx="35">
                  <c:v>117.23084498307195</c:v>
                </c:pt>
                <c:pt idx="36">
                  <c:v>114.14410698539798</c:v>
                </c:pt>
                <c:pt idx="37">
                  <c:v>113.34151133800563</c:v>
                </c:pt>
                <c:pt idx="38">
                  <c:v>115.43236498064419</c:v>
                </c:pt>
                <c:pt idx="39">
                  <c:v>116.82208437392745</c:v>
                </c:pt>
                <c:pt idx="40">
                  <c:v>117.08382041614647</c:v>
                </c:pt>
                <c:pt idx="41">
                  <c:v>117.00025944506112</c:v>
                </c:pt>
                <c:pt idx="42">
                  <c:v>114.22447938950482</c:v>
                </c:pt>
                <c:pt idx="43">
                  <c:v>115.15947322821891</c:v>
                </c:pt>
                <c:pt idx="44">
                  <c:v>115.15329270831151</c:v>
                </c:pt>
                <c:pt idx="45">
                  <c:v>116.7756236191603</c:v>
                </c:pt>
                <c:pt idx="46">
                  <c:v>116.12089883395046</c:v>
                </c:pt>
                <c:pt idx="47">
                  <c:v>114.6844878781027</c:v>
                </c:pt>
                <c:pt idx="48">
                  <c:v>112.12082873676756</c:v>
                </c:pt>
                <c:pt idx="49">
                  <c:v>112.20745859671423</c:v>
                </c:pt>
                <c:pt idx="50">
                  <c:v>115.90640145426011</c:v>
                </c:pt>
                <c:pt idx="51">
                  <c:v>118.39037206644359</c:v>
                </c:pt>
                <c:pt idx="52">
                  <c:v>120.580019994794</c:v>
                </c:pt>
                <c:pt idx="53">
                  <c:v>119.76251587337885</c:v>
                </c:pt>
                <c:pt idx="54">
                  <c:v>121.35025125993275</c:v>
                </c:pt>
                <c:pt idx="55">
                  <c:v>121.94377778509144</c:v>
                </c:pt>
                <c:pt idx="56">
                  <c:v>124.35901896427993</c:v>
                </c:pt>
                <c:pt idx="57">
                  <c:v>125.1909613956862</c:v>
                </c:pt>
                <c:pt idx="58">
                  <c:v>124.43000518462701</c:v>
                </c:pt>
                <c:pt idx="59">
                  <c:v>123.7627056486789</c:v>
                </c:pt>
                <c:pt idx="60">
                  <c:v>121.543651097256</c:v>
                </c:pt>
                <c:pt idx="61">
                  <c:v>120.76824802776873</c:v>
                </c:pt>
                <c:pt idx="62">
                  <c:v>122.46324920104171</c:v>
                </c:pt>
                <c:pt idx="63">
                  <c:v>124.185981503747</c:v>
                </c:pt>
                <c:pt idx="64">
                  <c:v>125.91254350620125</c:v>
                </c:pt>
                <c:pt idx="65">
                  <c:v>124.55314541874304</c:v>
                </c:pt>
                <c:pt idx="66">
                  <c:v>125.35756188320354</c:v>
                </c:pt>
                <c:pt idx="67">
                  <c:v>123.80404588971918</c:v>
                </c:pt>
                <c:pt idx="68">
                  <c:v>126.59678604416381</c:v>
                </c:pt>
                <c:pt idx="69">
                  <c:v>125.61981083163896</c:v>
                </c:pt>
                <c:pt idx="70">
                  <c:v>123.51286048224297</c:v>
                </c:pt>
                <c:pt idx="71">
                  <c:v>121.63716244893912</c:v>
                </c:pt>
                <c:pt idx="72">
                  <c:v>118.19716029473301</c:v>
                </c:pt>
                <c:pt idx="73">
                  <c:v>118.03415869916725</c:v>
                </c:pt>
                <c:pt idx="74">
                  <c:v>119.63451157864414</c:v>
                </c:pt>
                <c:pt idx="75">
                  <c:v>121.61342343955764</c:v>
                </c:pt>
                <c:pt idx="76">
                  <c:v>122.45184558616418</c:v>
                </c:pt>
                <c:pt idx="77">
                  <c:v>122.13670745838301</c:v>
                </c:pt>
                <c:pt idx="78">
                  <c:v>121.37153686791255</c:v>
                </c:pt>
                <c:pt idx="79">
                  <c:v>120.70106586185983</c:v>
                </c:pt>
                <c:pt idx="80">
                  <c:v>123.44760171464549</c:v>
                </c:pt>
                <c:pt idx="81">
                  <c:v>124.05159152661834</c:v>
                </c:pt>
                <c:pt idx="82">
                  <c:v>123.04369661768271</c:v>
                </c:pt>
                <c:pt idx="83">
                  <c:v>122.36500201529401</c:v>
                </c:pt>
                <c:pt idx="84">
                  <c:v>120.9960125815895</c:v>
                </c:pt>
                <c:pt idx="85">
                  <c:v>121.48686383066571</c:v>
                </c:pt>
                <c:pt idx="86">
                  <c:v>122.57863600285346</c:v>
                </c:pt>
                <c:pt idx="87">
                  <c:v>118.37734424854752</c:v>
                </c:pt>
                <c:pt idx="88">
                  <c:v>118.98749748355388</c:v>
                </c:pt>
                <c:pt idx="89">
                  <c:v>123.36363041858705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092-4C91-A2E0-0BC7048FCB5E}"/>
            </c:ext>
          </c:extLst>
        </c:ser>
        <c:ser>
          <c:idx val="3"/>
          <c:order val="1"/>
          <c:tx>
            <c:strRef>
              <c:f>Endeksler2!$E$1</c:f>
              <c:strCache>
                <c:ptCount val="1"/>
                <c:pt idx="0">
                  <c:v>4b_Endeks</c:v>
                </c:pt>
              </c:strCache>
            </c:strRef>
          </c:tx>
          <c:spPr>
            <a:ln>
              <a:solidFill>
                <a:schemeClr val="accent3"/>
              </a:solidFill>
            </a:ln>
          </c:spPr>
          <c:marker>
            <c:symbol val="none"/>
          </c:marker>
          <c:dLbls>
            <c:dLbl>
              <c:idx val="89"/>
              <c:layout>
                <c:manualLayout>
                  <c:x val="-1.1527374033939494E-2"/>
                  <c:y val="6.944444444444444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0"/>
            <c:showCatName val="0"/>
            <c:showSerName val="0"/>
            <c:showPercent val="0"/>
            <c:showBubbleSize val="0"/>
          </c:dLbls>
          <c:cat>
            <c:numRef>
              <c:f>Endeksler2!$A$2:$A$91</c:f>
              <c:numCache>
                <c:formatCode>mmm\-yy</c:formatCode>
                <c:ptCount val="90"/>
                <c:pt idx="0">
                  <c:v>41275</c:v>
                </c:pt>
                <c:pt idx="1">
                  <c:v>41306</c:v>
                </c:pt>
                <c:pt idx="2">
                  <c:v>41334</c:v>
                </c:pt>
                <c:pt idx="3">
                  <c:v>41365</c:v>
                </c:pt>
                <c:pt idx="4">
                  <c:v>41395</c:v>
                </c:pt>
                <c:pt idx="5">
                  <c:v>41426</c:v>
                </c:pt>
                <c:pt idx="6">
                  <c:v>41456</c:v>
                </c:pt>
                <c:pt idx="7">
                  <c:v>41487</c:v>
                </c:pt>
                <c:pt idx="8">
                  <c:v>41518</c:v>
                </c:pt>
                <c:pt idx="9">
                  <c:v>41548</c:v>
                </c:pt>
                <c:pt idx="10">
                  <c:v>41579</c:v>
                </c:pt>
                <c:pt idx="11">
                  <c:v>41609</c:v>
                </c:pt>
                <c:pt idx="12">
                  <c:v>41640</c:v>
                </c:pt>
                <c:pt idx="13">
                  <c:v>41671</c:v>
                </c:pt>
                <c:pt idx="14">
                  <c:v>41699</c:v>
                </c:pt>
                <c:pt idx="15">
                  <c:v>41730</c:v>
                </c:pt>
                <c:pt idx="16">
                  <c:v>41760</c:v>
                </c:pt>
                <c:pt idx="17">
                  <c:v>41791</c:v>
                </c:pt>
                <c:pt idx="18">
                  <c:v>41821</c:v>
                </c:pt>
                <c:pt idx="19">
                  <c:v>41852</c:v>
                </c:pt>
                <c:pt idx="20">
                  <c:v>41883</c:v>
                </c:pt>
                <c:pt idx="21">
                  <c:v>41913</c:v>
                </c:pt>
                <c:pt idx="22">
                  <c:v>41944</c:v>
                </c:pt>
                <c:pt idx="23">
                  <c:v>41974</c:v>
                </c:pt>
                <c:pt idx="24">
                  <c:v>42005</c:v>
                </c:pt>
                <c:pt idx="25">
                  <c:v>42036</c:v>
                </c:pt>
                <c:pt idx="26">
                  <c:v>42064</c:v>
                </c:pt>
                <c:pt idx="27">
                  <c:v>42095</c:v>
                </c:pt>
                <c:pt idx="28">
                  <c:v>42125</c:v>
                </c:pt>
                <c:pt idx="29">
                  <c:v>42156</c:v>
                </c:pt>
                <c:pt idx="30">
                  <c:v>42186</c:v>
                </c:pt>
                <c:pt idx="31">
                  <c:v>42217</c:v>
                </c:pt>
                <c:pt idx="32">
                  <c:v>42248</c:v>
                </c:pt>
                <c:pt idx="33">
                  <c:v>42278</c:v>
                </c:pt>
                <c:pt idx="34">
                  <c:v>42309</c:v>
                </c:pt>
                <c:pt idx="35">
                  <c:v>42339</c:v>
                </c:pt>
                <c:pt idx="36">
                  <c:v>42370</c:v>
                </c:pt>
                <c:pt idx="37">
                  <c:v>42401</c:v>
                </c:pt>
                <c:pt idx="38">
                  <c:v>42430</c:v>
                </c:pt>
                <c:pt idx="39">
                  <c:v>42461</c:v>
                </c:pt>
                <c:pt idx="40">
                  <c:v>42491</c:v>
                </c:pt>
                <c:pt idx="41">
                  <c:v>42522</c:v>
                </c:pt>
                <c:pt idx="42">
                  <c:v>42552</c:v>
                </c:pt>
                <c:pt idx="43">
                  <c:v>42583</c:v>
                </c:pt>
                <c:pt idx="44">
                  <c:v>42614</c:v>
                </c:pt>
                <c:pt idx="45">
                  <c:v>42644</c:v>
                </c:pt>
                <c:pt idx="46">
                  <c:v>42675</c:v>
                </c:pt>
                <c:pt idx="47">
                  <c:v>42705</c:v>
                </c:pt>
                <c:pt idx="48">
                  <c:v>42736</c:v>
                </c:pt>
                <c:pt idx="49">
                  <c:v>42767</c:v>
                </c:pt>
                <c:pt idx="50">
                  <c:v>42795</c:v>
                </c:pt>
                <c:pt idx="51">
                  <c:v>42826</c:v>
                </c:pt>
                <c:pt idx="52">
                  <c:v>42856</c:v>
                </c:pt>
                <c:pt idx="53">
                  <c:v>42887</c:v>
                </c:pt>
                <c:pt idx="54">
                  <c:v>42917</c:v>
                </c:pt>
                <c:pt idx="55">
                  <c:v>42948</c:v>
                </c:pt>
                <c:pt idx="56">
                  <c:v>42979</c:v>
                </c:pt>
                <c:pt idx="57">
                  <c:v>43009</c:v>
                </c:pt>
                <c:pt idx="58">
                  <c:v>43040</c:v>
                </c:pt>
                <c:pt idx="59">
                  <c:v>43070</c:v>
                </c:pt>
                <c:pt idx="60">
                  <c:v>43101</c:v>
                </c:pt>
                <c:pt idx="61">
                  <c:v>43132</c:v>
                </c:pt>
                <c:pt idx="62">
                  <c:v>43160</c:v>
                </c:pt>
                <c:pt idx="63">
                  <c:v>43191</c:v>
                </c:pt>
                <c:pt idx="64">
                  <c:v>43221</c:v>
                </c:pt>
                <c:pt idx="65">
                  <c:v>43252</c:v>
                </c:pt>
                <c:pt idx="66">
                  <c:v>43282</c:v>
                </c:pt>
                <c:pt idx="67">
                  <c:v>43313</c:v>
                </c:pt>
                <c:pt idx="68">
                  <c:v>43344</c:v>
                </c:pt>
                <c:pt idx="69">
                  <c:v>43374</c:v>
                </c:pt>
                <c:pt idx="70">
                  <c:v>43405</c:v>
                </c:pt>
                <c:pt idx="71">
                  <c:v>43435</c:v>
                </c:pt>
                <c:pt idx="72">
                  <c:v>43466</c:v>
                </c:pt>
                <c:pt idx="73">
                  <c:v>43497</c:v>
                </c:pt>
                <c:pt idx="74">
                  <c:v>43525</c:v>
                </c:pt>
                <c:pt idx="75">
                  <c:v>43556</c:v>
                </c:pt>
                <c:pt idx="76">
                  <c:v>43586</c:v>
                </c:pt>
                <c:pt idx="77">
                  <c:v>43617</c:v>
                </c:pt>
                <c:pt idx="78">
                  <c:v>43647</c:v>
                </c:pt>
                <c:pt idx="79">
                  <c:v>43678</c:v>
                </c:pt>
                <c:pt idx="80">
                  <c:v>43709</c:v>
                </c:pt>
                <c:pt idx="81">
                  <c:v>43739</c:v>
                </c:pt>
                <c:pt idx="82">
                  <c:v>43770</c:v>
                </c:pt>
                <c:pt idx="83">
                  <c:v>43800</c:v>
                </c:pt>
                <c:pt idx="84">
                  <c:v>43831</c:v>
                </c:pt>
                <c:pt idx="85">
                  <c:v>43862</c:v>
                </c:pt>
                <c:pt idx="86">
                  <c:v>43891</c:v>
                </c:pt>
                <c:pt idx="87">
                  <c:v>43922</c:v>
                </c:pt>
                <c:pt idx="88">
                  <c:v>43952</c:v>
                </c:pt>
                <c:pt idx="89">
                  <c:v>43983</c:v>
                </c:pt>
              </c:numCache>
            </c:numRef>
          </c:cat>
          <c:val>
            <c:numRef>
              <c:f>Endeksler2!$E$2:$E$91</c:f>
              <c:numCache>
                <c:formatCode>#,##0.0</c:formatCode>
                <c:ptCount val="90"/>
                <c:pt idx="0">
                  <c:v>100</c:v>
                </c:pt>
                <c:pt idx="1">
                  <c:v>100.18601628561952</c:v>
                </c:pt>
                <c:pt idx="2">
                  <c:v>100.31639301836645</c:v>
                </c:pt>
                <c:pt idx="3">
                  <c:v>100.44002147302089</c:v>
                </c:pt>
                <c:pt idx="4">
                  <c:v>100.59327486850135</c:v>
                </c:pt>
                <c:pt idx="5">
                  <c:v>100.35887342895869</c:v>
                </c:pt>
                <c:pt idx="6">
                  <c:v>100.23534619847563</c:v>
                </c:pt>
                <c:pt idx="7">
                  <c:v>98.91899333236384</c:v>
                </c:pt>
                <c:pt idx="8">
                  <c:v>97.279128014497999</c:v>
                </c:pt>
                <c:pt idx="9">
                  <c:v>96.390582238059679</c:v>
                </c:pt>
                <c:pt idx="10">
                  <c:v>94.504944632065317</c:v>
                </c:pt>
                <c:pt idx="11">
                  <c:v>93.157178531432976</c:v>
                </c:pt>
                <c:pt idx="12">
                  <c:v>91.809142499676923</c:v>
                </c:pt>
                <c:pt idx="13">
                  <c:v>96.341792187450963</c:v>
                </c:pt>
                <c:pt idx="14">
                  <c:v>96.881114572602868</c:v>
                </c:pt>
                <c:pt idx="15">
                  <c:v>94.985050876955611</c:v>
                </c:pt>
                <c:pt idx="16">
                  <c:v>94.991326775581626</c:v>
                </c:pt>
                <c:pt idx="17">
                  <c:v>95.04767489765392</c:v>
                </c:pt>
                <c:pt idx="18">
                  <c:v>97.037438434615424</c:v>
                </c:pt>
                <c:pt idx="19">
                  <c:v>98.175872948818693</c:v>
                </c:pt>
                <c:pt idx="20">
                  <c:v>98.104746097723833</c:v>
                </c:pt>
                <c:pt idx="21">
                  <c:v>98.688370928552942</c:v>
                </c:pt>
                <c:pt idx="22">
                  <c:v>96.800202718273894</c:v>
                </c:pt>
                <c:pt idx="23">
                  <c:v>95.40826913752619</c:v>
                </c:pt>
                <c:pt idx="24">
                  <c:v>95.212096693377475</c:v>
                </c:pt>
                <c:pt idx="25">
                  <c:v>98.340665899837333</c:v>
                </c:pt>
                <c:pt idx="26">
                  <c:v>97.783089422445244</c:v>
                </c:pt>
                <c:pt idx="27">
                  <c:v>94.110406553387833</c:v>
                </c:pt>
                <c:pt idx="28">
                  <c:v>97.000930250135056</c:v>
                </c:pt>
                <c:pt idx="29">
                  <c:v>95.485908076980309</c:v>
                </c:pt>
                <c:pt idx="30">
                  <c:v>95.778682122023042</c:v>
                </c:pt>
                <c:pt idx="31">
                  <c:v>88.732838707043413</c:v>
                </c:pt>
                <c:pt idx="32">
                  <c:v>95.871403463013877</c:v>
                </c:pt>
                <c:pt idx="33">
                  <c:v>95.6321432632446</c:v>
                </c:pt>
                <c:pt idx="34">
                  <c:v>95.515431793634946</c:v>
                </c:pt>
                <c:pt idx="35">
                  <c:v>95.590540128804378</c:v>
                </c:pt>
                <c:pt idx="36">
                  <c:v>94.601681198521177</c:v>
                </c:pt>
                <c:pt idx="37">
                  <c:v>91.377556374271649</c:v>
                </c:pt>
                <c:pt idx="38">
                  <c:v>90.561149690642068</c:v>
                </c:pt>
                <c:pt idx="39">
                  <c:v>90.152473969360784</c:v>
                </c:pt>
                <c:pt idx="40">
                  <c:v>90.532402025968054</c:v>
                </c:pt>
                <c:pt idx="41">
                  <c:v>90.422438834450901</c:v>
                </c:pt>
                <c:pt idx="42">
                  <c:v>90.566649537287446</c:v>
                </c:pt>
                <c:pt idx="43">
                  <c:v>90.766837206901201</c:v>
                </c:pt>
                <c:pt idx="44">
                  <c:v>90.854294890979887</c:v>
                </c:pt>
                <c:pt idx="45">
                  <c:v>90.934329469156822</c:v>
                </c:pt>
                <c:pt idx="46">
                  <c:v>91.324751098197908</c:v>
                </c:pt>
                <c:pt idx="47">
                  <c:v>91.153614765772332</c:v>
                </c:pt>
                <c:pt idx="48">
                  <c:v>85.030969535235968</c:v>
                </c:pt>
                <c:pt idx="49">
                  <c:v>91.065988374741323</c:v>
                </c:pt>
                <c:pt idx="50">
                  <c:v>92.252470628963138</c:v>
                </c:pt>
                <c:pt idx="51">
                  <c:v>93.129240660130066</c:v>
                </c:pt>
                <c:pt idx="52">
                  <c:v>93.518785013019112</c:v>
                </c:pt>
                <c:pt idx="53">
                  <c:v>94.110575260340141</c:v>
                </c:pt>
                <c:pt idx="54">
                  <c:v>92.835690563106681</c:v>
                </c:pt>
                <c:pt idx="55">
                  <c:v>92.921056280976714</c:v>
                </c:pt>
                <c:pt idx="56">
                  <c:v>93.535082104612471</c:v>
                </c:pt>
                <c:pt idx="57">
                  <c:v>93.424376602505163</c:v>
                </c:pt>
                <c:pt idx="58">
                  <c:v>93.389083108081437</c:v>
                </c:pt>
                <c:pt idx="59">
                  <c:v>93.716172147224484</c:v>
                </c:pt>
                <c:pt idx="60">
                  <c:v>93.224121450110488</c:v>
                </c:pt>
                <c:pt idx="61">
                  <c:v>95.683666366480765</c:v>
                </c:pt>
                <c:pt idx="62">
                  <c:v>94.641529780657336</c:v>
                </c:pt>
                <c:pt idx="63">
                  <c:v>94.913215456661035</c:v>
                </c:pt>
                <c:pt idx="64">
                  <c:v>94.600500249855003</c:v>
                </c:pt>
                <c:pt idx="65">
                  <c:v>91.201763729962252</c:v>
                </c:pt>
                <c:pt idx="66">
                  <c:v>96.116197250818985</c:v>
                </c:pt>
                <c:pt idx="67">
                  <c:v>95.965002080156722</c:v>
                </c:pt>
                <c:pt idx="68">
                  <c:v>94.842054864175722</c:v>
                </c:pt>
                <c:pt idx="69">
                  <c:v>97.999709149214212</c:v>
                </c:pt>
                <c:pt idx="70">
                  <c:v>97.162720217402537</c:v>
                </c:pt>
                <c:pt idx="71">
                  <c:v>95.599447855886481</c:v>
                </c:pt>
                <c:pt idx="72">
                  <c:v>94.18632468192834</c:v>
                </c:pt>
                <c:pt idx="73">
                  <c:v>94.522388930934412</c:v>
                </c:pt>
                <c:pt idx="74">
                  <c:v>94.256945412166274</c:v>
                </c:pt>
                <c:pt idx="75">
                  <c:v>93.183429333212757</c:v>
                </c:pt>
                <c:pt idx="76">
                  <c:v>95.7637009446577</c:v>
                </c:pt>
                <c:pt idx="77">
                  <c:v>97.004540578914529</c:v>
                </c:pt>
                <c:pt idx="78">
                  <c:v>95.679178761549252</c:v>
                </c:pt>
                <c:pt idx="79">
                  <c:v>93.912918195011059</c:v>
                </c:pt>
                <c:pt idx="80">
                  <c:v>93.913356833087079</c:v>
                </c:pt>
                <c:pt idx="81">
                  <c:v>93.147191079856086</c:v>
                </c:pt>
                <c:pt idx="82">
                  <c:v>92.343471159040377</c:v>
                </c:pt>
                <c:pt idx="83">
                  <c:v>93.061015568614962</c:v>
                </c:pt>
                <c:pt idx="84">
                  <c:v>93.359525650036318</c:v>
                </c:pt>
                <c:pt idx="85">
                  <c:v>92.736423392366135</c:v>
                </c:pt>
                <c:pt idx="86">
                  <c:v>93.321499102985143</c:v>
                </c:pt>
                <c:pt idx="87">
                  <c:v>93.949291413929586</c:v>
                </c:pt>
                <c:pt idx="88">
                  <c:v>94.622735826169759</c:v>
                </c:pt>
                <c:pt idx="89">
                  <c:v>95.244252238488187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B092-4C91-A2E0-0BC7048FCB5E}"/>
            </c:ext>
          </c:extLst>
        </c:ser>
        <c:ser>
          <c:idx val="5"/>
          <c:order val="2"/>
          <c:tx>
            <c:strRef>
              <c:f>Endeksler2!$G$1</c:f>
              <c:strCache>
                <c:ptCount val="1"/>
                <c:pt idx="0">
                  <c:v>4c_Endeks</c:v>
                </c:pt>
              </c:strCache>
            </c:strRef>
          </c:tx>
          <c:spPr>
            <a:ln>
              <a:solidFill>
                <a:schemeClr val="accent6">
                  <a:lumMod val="75000"/>
                </a:schemeClr>
              </a:solidFill>
            </a:ln>
          </c:spPr>
          <c:marker>
            <c:symbol val="none"/>
          </c:marker>
          <c:dLbls>
            <c:dLbl>
              <c:idx val="89"/>
              <c:layout>
                <c:manualLayout>
                  <c:x val="-5.7636870169697468E-3"/>
                  <c:y val="3.240740740740738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0"/>
            <c:showCatName val="0"/>
            <c:showSerName val="0"/>
            <c:showPercent val="0"/>
            <c:showBubbleSize val="0"/>
          </c:dLbls>
          <c:cat>
            <c:numRef>
              <c:f>Endeksler2!$A$2:$A$91</c:f>
              <c:numCache>
                <c:formatCode>mmm\-yy</c:formatCode>
                <c:ptCount val="90"/>
                <c:pt idx="0">
                  <c:v>41275</c:v>
                </c:pt>
                <c:pt idx="1">
                  <c:v>41306</c:v>
                </c:pt>
                <c:pt idx="2">
                  <c:v>41334</c:v>
                </c:pt>
                <c:pt idx="3">
                  <c:v>41365</c:v>
                </c:pt>
                <c:pt idx="4">
                  <c:v>41395</c:v>
                </c:pt>
                <c:pt idx="5">
                  <c:v>41426</c:v>
                </c:pt>
                <c:pt idx="6">
                  <c:v>41456</c:v>
                </c:pt>
                <c:pt idx="7">
                  <c:v>41487</c:v>
                </c:pt>
                <c:pt idx="8">
                  <c:v>41518</c:v>
                </c:pt>
                <c:pt idx="9">
                  <c:v>41548</c:v>
                </c:pt>
                <c:pt idx="10">
                  <c:v>41579</c:v>
                </c:pt>
                <c:pt idx="11">
                  <c:v>41609</c:v>
                </c:pt>
                <c:pt idx="12">
                  <c:v>41640</c:v>
                </c:pt>
                <c:pt idx="13">
                  <c:v>41671</c:v>
                </c:pt>
                <c:pt idx="14">
                  <c:v>41699</c:v>
                </c:pt>
                <c:pt idx="15">
                  <c:v>41730</c:v>
                </c:pt>
                <c:pt idx="16">
                  <c:v>41760</c:v>
                </c:pt>
                <c:pt idx="17">
                  <c:v>41791</c:v>
                </c:pt>
                <c:pt idx="18">
                  <c:v>41821</c:v>
                </c:pt>
                <c:pt idx="19">
                  <c:v>41852</c:v>
                </c:pt>
                <c:pt idx="20">
                  <c:v>41883</c:v>
                </c:pt>
                <c:pt idx="21">
                  <c:v>41913</c:v>
                </c:pt>
                <c:pt idx="22">
                  <c:v>41944</c:v>
                </c:pt>
                <c:pt idx="23">
                  <c:v>41974</c:v>
                </c:pt>
                <c:pt idx="24">
                  <c:v>42005</c:v>
                </c:pt>
                <c:pt idx="25">
                  <c:v>42036</c:v>
                </c:pt>
                <c:pt idx="26">
                  <c:v>42064</c:v>
                </c:pt>
                <c:pt idx="27">
                  <c:v>42095</c:v>
                </c:pt>
                <c:pt idx="28">
                  <c:v>42125</c:v>
                </c:pt>
                <c:pt idx="29">
                  <c:v>42156</c:v>
                </c:pt>
                <c:pt idx="30">
                  <c:v>42186</c:v>
                </c:pt>
                <c:pt idx="31">
                  <c:v>42217</c:v>
                </c:pt>
                <c:pt idx="32">
                  <c:v>42248</c:v>
                </c:pt>
                <c:pt idx="33">
                  <c:v>42278</c:v>
                </c:pt>
                <c:pt idx="34">
                  <c:v>42309</c:v>
                </c:pt>
                <c:pt idx="35">
                  <c:v>42339</c:v>
                </c:pt>
                <c:pt idx="36">
                  <c:v>42370</c:v>
                </c:pt>
                <c:pt idx="37">
                  <c:v>42401</c:v>
                </c:pt>
                <c:pt idx="38">
                  <c:v>42430</c:v>
                </c:pt>
                <c:pt idx="39">
                  <c:v>42461</c:v>
                </c:pt>
                <c:pt idx="40">
                  <c:v>42491</c:v>
                </c:pt>
                <c:pt idx="41">
                  <c:v>42522</c:v>
                </c:pt>
                <c:pt idx="42">
                  <c:v>42552</c:v>
                </c:pt>
                <c:pt idx="43">
                  <c:v>42583</c:v>
                </c:pt>
                <c:pt idx="44">
                  <c:v>42614</c:v>
                </c:pt>
                <c:pt idx="45">
                  <c:v>42644</c:v>
                </c:pt>
                <c:pt idx="46">
                  <c:v>42675</c:v>
                </c:pt>
                <c:pt idx="47">
                  <c:v>42705</c:v>
                </c:pt>
                <c:pt idx="48">
                  <c:v>42736</c:v>
                </c:pt>
                <c:pt idx="49">
                  <c:v>42767</c:v>
                </c:pt>
                <c:pt idx="50">
                  <c:v>42795</c:v>
                </c:pt>
                <c:pt idx="51">
                  <c:v>42826</c:v>
                </c:pt>
                <c:pt idx="52">
                  <c:v>42856</c:v>
                </c:pt>
                <c:pt idx="53">
                  <c:v>42887</c:v>
                </c:pt>
                <c:pt idx="54">
                  <c:v>42917</c:v>
                </c:pt>
                <c:pt idx="55">
                  <c:v>42948</c:v>
                </c:pt>
                <c:pt idx="56">
                  <c:v>42979</c:v>
                </c:pt>
                <c:pt idx="57">
                  <c:v>43009</c:v>
                </c:pt>
                <c:pt idx="58">
                  <c:v>43040</c:v>
                </c:pt>
                <c:pt idx="59">
                  <c:v>43070</c:v>
                </c:pt>
                <c:pt idx="60">
                  <c:v>43101</c:v>
                </c:pt>
                <c:pt idx="61">
                  <c:v>43132</c:v>
                </c:pt>
                <c:pt idx="62">
                  <c:v>43160</c:v>
                </c:pt>
                <c:pt idx="63">
                  <c:v>43191</c:v>
                </c:pt>
                <c:pt idx="64">
                  <c:v>43221</c:v>
                </c:pt>
                <c:pt idx="65">
                  <c:v>43252</c:v>
                </c:pt>
                <c:pt idx="66">
                  <c:v>43282</c:v>
                </c:pt>
                <c:pt idx="67">
                  <c:v>43313</c:v>
                </c:pt>
                <c:pt idx="68">
                  <c:v>43344</c:v>
                </c:pt>
                <c:pt idx="69">
                  <c:v>43374</c:v>
                </c:pt>
                <c:pt idx="70">
                  <c:v>43405</c:v>
                </c:pt>
                <c:pt idx="71">
                  <c:v>43435</c:v>
                </c:pt>
                <c:pt idx="72">
                  <c:v>43466</c:v>
                </c:pt>
                <c:pt idx="73">
                  <c:v>43497</c:v>
                </c:pt>
                <c:pt idx="74">
                  <c:v>43525</c:v>
                </c:pt>
                <c:pt idx="75">
                  <c:v>43556</c:v>
                </c:pt>
                <c:pt idx="76">
                  <c:v>43586</c:v>
                </c:pt>
                <c:pt idx="77">
                  <c:v>43617</c:v>
                </c:pt>
                <c:pt idx="78">
                  <c:v>43647</c:v>
                </c:pt>
                <c:pt idx="79">
                  <c:v>43678</c:v>
                </c:pt>
                <c:pt idx="80">
                  <c:v>43709</c:v>
                </c:pt>
                <c:pt idx="81">
                  <c:v>43739</c:v>
                </c:pt>
                <c:pt idx="82">
                  <c:v>43770</c:v>
                </c:pt>
                <c:pt idx="83">
                  <c:v>43800</c:v>
                </c:pt>
                <c:pt idx="84">
                  <c:v>43831</c:v>
                </c:pt>
                <c:pt idx="85">
                  <c:v>43862</c:v>
                </c:pt>
                <c:pt idx="86">
                  <c:v>43891</c:v>
                </c:pt>
                <c:pt idx="87">
                  <c:v>43922</c:v>
                </c:pt>
                <c:pt idx="88">
                  <c:v>43952</c:v>
                </c:pt>
                <c:pt idx="89">
                  <c:v>43983</c:v>
                </c:pt>
              </c:numCache>
            </c:numRef>
          </c:cat>
          <c:val>
            <c:numRef>
              <c:f>Endeksler2!$G$2:$G$91</c:f>
              <c:numCache>
                <c:formatCode>#,##0.0</c:formatCode>
                <c:ptCount val="90"/>
                <c:pt idx="0">
                  <c:v>100</c:v>
                </c:pt>
                <c:pt idx="1">
                  <c:v>100.10344889624525</c:v>
                </c:pt>
                <c:pt idx="2">
                  <c:v>99.376233140828433</c:v>
                </c:pt>
                <c:pt idx="3">
                  <c:v>99.307679506323879</c:v>
                </c:pt>
                <c:pt idx="4">
                  <c:v>99.354268991118388</c:v>
                </c:pt>
                <c:pt idx="5">
                  <c:v>99.82462413567697</c:v>
                </c:pt>
                <c:pt idx="6">
                  <c:v>100.03425807651021</c:v>
                </c:pt>
                <c:pt idx="7">
                  <c:v>99.816228283228085</c:v>
                </c:pt>
                <c:pt idx="8">
                  <c:v>101.46500128936304</c:v>
                </c:pt>
                <c:pt idx="9">
                  <c:v>103.33236631104235</c:v>
                </c:pt>
                <c:pt idx="10">
                  <c:v>103.6758466317639</c:v>
                </c:pt>
                <c:pt idx="11">
                  <c:v>105.77941996653652</c:v>
                </c:pt>
                <c:pt idx="12">
                  <c:v>106.40517334436788</c:v>
                </c:pt>
                <c:pt idx="13">
                  <c:v>106.32368859783267</c:v>
                </c:pt>
                <c:pt idx="14">
                  <c:v>106.80809929894633</c:v>
                </c:pt>
                <c:pt idx="15">
                  <c:v>106.62987484182813</c:v>
                </c:pt>
                <c:pt idx="16">
                  <c:v>106.79651752034496</c:v>
                </c:pt>
                <c:pt idx="17">
                  <c:v>106.90045367588412</c:v>
                </c:pt>
                <c:pt idx="18">
                  <c:v>107.37695578384279</c:v>
                </c:pt>
                <c:pt idx="19">
                  <c:v>107.18066525136582</c:v>
                </c:pt>
                <c:pt idx="20">
                  <c:v>107.94442545382581</c:v>
                </c:pt>
                <c:pt idx="21">
                  <c:v>109.0099116036678</c:v>
                </c:pt>
                <c:pt idx="22">
                  <c:v>109.79173788148655</c:v>
                </c:pt>
                <c:pt idx="23">
                  <c:v>109.03374982758518</c:v>
                </c:pt>
                <c:pt idx="24">
                  <c:v>109.69631002284872</c:v>
                </c:pt>
                <c:pt idx="25">
                  <c:v>109.7976974374659</c:v>
                </c:pt>
                <c:pt idx="26">
                  <c:v>109.69080024467912</c:v>
                </c:pt>
                <c:pt idx="27">
                  <c:v>109.77183521340457</c:v>
                </c:pt>
                <c:pt idx="28">
                  <c:v>109.77116054668994</c:v>
                </c:pt>
                <c:pt idx="29">
                  <c:v>110.0774217536537</c:v>
                </c:pt>
                <c:pt idx="30">
                  <c:v>110.49594000563721</c:v>
                </c:pt>
                <c:pt idx="31">
                  <c:v>110.56423126975274</c:v>
                </c:pt>
                <c:pt idx="32">
                  <c:v>111.22862805773947</c:v>
                </c:pt>
                <c:pt idx="33">
                  <c:v>115.10638744460238</c:v>
                </c:pt>
                <c:pt idx="34">
                  <c:v>112.29913672645712</c:v>
                </c:pt>
                <c:pt idx="35">
                  <c:v>113.64307282202593</c:v>
                </c:pt>
                <c:pt idx="36">
                  <c:v>113.72275845732209</c:v>
                </c:pt>
                <c:pt idx="37">
                  <c:v>114.66571763548808</c:v>
                </c:pt>
                <c:pt idx="38">
                  <c:v>115.02014254958051</c:v>
                </c:pt>
                <c:pt idx="39">
                  <c:v>114.7694663836065</c:v>
                </c:pt>
                <c:pt idx="40">
                  <c:v>114.84233038878796</c:v>
                </c:pt>
                <c:pt idx="41">
                  <c:v>115.56441118087663</c:v>
                </c:pt>
                <c:pt idx="42">
                  <c:v>115.13277440944174</c:v>
                </c:pt>
                <c:pt idx="43">
                  <c:v>114.02778277530901</c:v>
                </c:pt>
                <c:pt idx="44">
                  <c:v>112.17398605089086</c:v>
                </c:pt>
                <c:pt idx="45">
                  <c:v>112.22574798049763</c:v>
                </c:pt>
                <c:pt idx="46">
                  <c:v>111.89999640177753</c:v>
                </c:pt>
                <c:pt idx="47">
                  <c:v>111.75651728046346</c:v>
                </c:pt>
                <c:pt idx="48">
                  <c:v>111.32787902776029</c:v>
                </c:pt>
                <c:pt idx="49">
                  <c:v>111.14077145889931</c:v>
                </c:pt>
                <c:pt idx="50">
                  <c:v>111.35036791824839</c:v>
                </c:pt>
                <c:pt idx="51">
                  <c:v>111.31738421219917</c:v>
                </c:pt>
                <c:pt idx="52">
                  <c:v>111.34081013979093</c:v>
                </c:pt>
                <c:pt idx="53">
                  <c:v>111.57330778595373</c:v>
                </c:pt>
                <c:pt idx="54">
                  <c:v>111.5108636333651</c:v>
                </c:pt>
                <c:pt idx="55">
                  <c:v>110.95684981619081</c:v>
                </c:pt>
                <c:pt idx="56">
                  <c:v>111.12338005025518</c:v>
                </c:pt>
                <c:pt idx="57">
                  <c:v>111.56352511859143</c:v>
                </c:pt>
                <c:pt idx="58">
                  <c:v>111.65914038464999</c:v>
                </c:pt>
                <c:pt idx="59">
                  <c:v>111.92301003304368</c:v>
                </c:pt>
                <c:pt idx="60">
                  <c:v>112.05580693137588</c:v>
                </c:pt>
                <c:pt idx="61">
                  <c:v>112.32038872796839</c:v>
                </c:pt>
                <c:pt idx="62">
                  <c:v>112.70037601424896</c:v>
                </c:pt>
                <c:pt idx="63">
                  <c:v>112.87072935969631</c:v>
                </c:pt>
                <c:pt idx="64">
                  <c:v>112.9969295168187</c:v>
                </c:pt>
                <c:pt idx="65">
                  <c:v>113.17324241824538</c:v>
                </c:pt>
                <c:pt idx="66">
                  <c:v>112.84130639464105</c:v>
                </c:pt>
                <c:pt idx="67">
                  <c:v>112.38939214028269</c:v>
                </c:pt>
                <c:pt idx="68">
                  <c:v>112.50865822283791</c:v>
                </c:pt>
                <c:pt idx="69">
                  <c:v>113.22852760736197</c:v>
                </c:pt>
                <c:pt idx="70">
                  <c:v>113.23632375606449</c:v>
                </c:pt>
                <c:pt idx="71">
                  <c:v>113.61803519061584</c:v>
                </c:pt>
                <c:pt idx="72">
                  <c:v>113.59607104090578</c:v>
                </c:pt>
                <c:pt idx="73">
                  <c:v>113.89944617359025</c:v>
                </c:pt>
                <c:pt idx="74">
                  <c:v>113.93175521292483</c:v>
                </c:pt>
                <c:pt idx="75">
                  <c:v>114.3253482779507</c:v>
                </c:pt>
                <c:pt idx="76">
                  <c:v>114.53715614486444</c:v>
                </c:pt>
                <c:pt idx="77">
                  <c:v>114.6280487439205</c:v>
                </c:pt>
                <c:pt idx="78">
                  <c:v>115.03281129122213</c:v>
                </c:pt>
                <c:pt idx="79">
                  <c:v>114.04206322076892</c:v>
                </c:pt>
                <c:pt idx="80">
                  <c:v>114.52227599565813</c:v>
                </c:pt>
                <c:pt idx="81">
                  <c:v>115.28652345741204</c:v>
                </c:pt>
                <c:pt idx="82">
                  <c:v>115.56722229218765</c:v>
                </c:pt>
                <c:pt idx="83">
                  <c:v>116.21175389357657</c:v>
                </c:pt>
                <c:pt idx="84">
                  <c:v>116.60197362502925</c:v>
                </c:pt>
                <c:pt idx="85">
                  <c:v>116.77881126723399</c:v>
                </c:pt>
                <c:pt idx="86">
                  <c:v>116.528397471649</c:v>
                </c:pt>
                <c:pt idx="87">
                  <c:v>116.93668327846045</c:v>
                </c:pt>
                <c:pt idx="88">
                  <c:v>116.93968179719218</c:v>
                </c:pt>
                <c:pt idx="89">
                  <c:v>116.92502653689078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B092-4C91-A2E0-0BC7048FCB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9286144"/>
        <c:axId val="219304320"/>
      </c:lineChart>
      <c:dateAx>
        <c:axId val="219286144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crossAx val="219304320"/>
        <c:crosses val="autoZero"/>
        <c:auto val="1"/>
        <c:lblOffset val="100"/>
        <c:baseTimeUnit val="months"/>
      </c:dateAx>
      <c:valAx>
        <c:axId val="219304320"/>
        <c:scaling>
          <c:orientation val="minMax"/>
        </c:scaling>
        <c:delete val="0"/>
        <c:axPos val="l"/>
        <c:numFmt formatCode="#,##0.0" sourceLinked="1"/>
        <c:majorTickMark val="out"/>
        <c:minorTickMark val="none"/>
        <c:tickLblPos val="nextTo"/>
        <c:crossAx val="219286144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FFC00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KOBİ_Sigortalı_İl!#REF!</c:f>
            </c:strRef>
          </c:cat>
          <c:val>
            <c:numRef>
              <c:f>KOBİ_Sigortalı_İl!#REF!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FF2-4F29-BB0C-7B16FB89B7FB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5"/>
        <c:axId val="221697536"/>
        <c:axId val="221694592"/>
      </c:barChart>
      <c:valAx>
        <c:axId val="2216945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221697536"/>
        <c:crosses val="autoZero"/>
        <c:crossBetween val="between"/>
        <c:majorUnit val="0.2"/>
      </c:valAx>
      <c:catAx>
        <c:axId val="221697536"/>
        <c:scaling>
          <c:orientation val="minMax"/>
        </c:scaling>
        <c:delete val="0"/>
        <c:axPos val="l"/>
        <c:numFmt formatCode="General" sourceLinked="0"/>
        <c:majorTickMark val="out"/>
        <c:minorTickMark val="none"/>
        <c:tickLblPos val="nextTo"/>
        <c:crossAx val="221694592"/>
        <c:crosses val="autoZero"/>
        <c:auto val="1"/>
        <c:lblAlgn val="ctr"/>
        <c:lblOffset val="100"/>
        <c:noMultiLvlLbl val="0"/>
      </c:catAx>
    </c:plotArea>
    <c:plotVisOnly val="1"/>
    <c:dispBlanksAs val="gap"/>
    <c:showDLblsOverMax val="0"/>
  </c:chart>
  <c:spPr>
    <a:ln>
      <a:noFill/>
    </a:ln>
  </c:spPr>
  <c:printSettings>
    <c:headerFooter/>
    <c:pageMargins b="0.75000000000000755" l="0.70000000000000062" r="0.70000000000000062" t="0.75000000000000755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28573</xdr:colOff>
      <xdr:row>1</xdr:row>
      <xdr:rowOff>166687</xdr:rowOff>
    </xdr:from>
    <xdr:to>
      <xdr:col>19</xdr:col>
      <xdr:colOff>542925</xdr:colOff>
      <xdr:row>16</xdr:row>
      <xdr:rowOff>52387</xdr:rowOff>
    </xdr:to>
    <xdr:graphicFrame macro="">
      <xdr:nvGraphicFramePr>
        <xdr:cNvPr id="2" name="Grafik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1</xdr:row>
      <xdr:rowOff>0</xdr:rowOff>
    </xdr:from>
    <xdr:to>
      <xdr:col>12</xdr:col>
      <xdr:colOff>29754</xdr:colOff>
      <xdr:row>23</xdr:row>
      <xdr:rowOff>75232</xdr:rowOff>
    </xdr:to>
    <xdr:graphicFrame macro="">
      <xdr:nvGraphicFramePr>
        <xdr:cNvPr id="4" name="2 Grafik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K142"/>
  <sheetViews>
    <sheetView zoomScaleNormal="100" workbookViewId="0">
      <pane ySplit="1" topLeftCell="A23" activePane="bottomLeft" state="frozen"/>
      <selection pane="bottomLeft" activeCell="P37" sqref="P37"/>
    </sheetView>
  </sheetViews>
  <sheetFormatPr defaultColWidth="8.85546875" defaultRowHeight="15"/>
  <cols>
    <col min="1" max="1" width="9.140625" style="4" customWidth="1"/>
    <col min="2" max="2" width="17.7109375" style="4" bestFit="1" customWidth="1"/>
    <col min="3" max="3" width="11.5703125" style="4" bestFit="1" customWidth="1"/>
    <col min="4" max="6" width="17.7109375" style="4" bestFit="1" customWidth="1"/>
    <col min="7" max="7" width="18" style="4" customWidth="1"/>
    <col min="8" max="8" width="17.7109375" style="4" bestFit="1" customWidth="1"/>
    <col min="9" max="9" width="11.42578125" style="4" bestFit="1" customWidth="1"/>
    <col min="10" max="10" width="9.85546875" style="4" bestFit="1" customWidth="1"/>
    <col min="11" max="11" width="9.140625" style="4" bestFit="1" customWidth="1"/>
    <col min="12" max="16384" width="8.85546875" style="4"/>
  </cols>
  <sheetData>
    <row r="1" spans="1:37">
      <c r="A1" s="23" t="s">
        <v>0</v>
      </c>
      <c r="B1" s="25" t="s">
        <v>255</v>
      </c>
      <c r="C1" s="25" t="s">
        <v>256</v>
      </c>
      <c r="D1" s="25" t="s">
        <v>261</v>
      </c>
      <c r="E1" s="26" t="s">
        <v>282</v>
      </c>
      <c r="F1" s="25" t="s">
        <v>259</v>
      </c>
      <c r="G1" s="27" t="s">
        <v>260</v>
      </c>
      <c r="H1" s="25" t="s">
        <v>258</v>
      </c>
      <c r="I1" s="28" t="s">
        <v>257</v>
      </c>
    </row>
    <row r="2" spans="1:37">
      <c r="A2" s="30">
        <v>39722</v>
      </c>
      <c r="B2" s="34">
        <v>9119936</v>
      </c>
      <c r="C2" s="32">
        <f>(B2/$B$2)*100</f>
        <v>100</v>
      </c>
      <c r="D2" s="34">
        <v>1910373</v>
      </c>
      <c r="E2" s="32">
        <f t="shared" ref="E2:E65" si="0">(D2/$D$2)*100</f>
        <v>100</v>
      </c>
      <c r="F2" s="34">
        <v>1137405</v>
      </c>
      <c r="G2" s="32">
        <f>(F2/$F$2)*100</f>
        <v>100</v>
      </c>
      <c r="H2" s="34">
        <v>2187772</v>
      </c>
      <c r="I2" s="33">
        <f>(H2/$H$2)*100</f>
        <v>100</v>
      </c>
      <c r="J2" s="5"/>
      <c r="K2" s="13"/>
    </row>
    <row r="3" spans="1:37">
      <c r="A3" s="30">
        <v>39753</v>
      </c>
      <c r="B3" s="34">
        <v>9022823</v>
      </c>
      <c r="C3" s="32">
        <f t="shared" ref="C3:C66" si="1">(B3/$B$2)*100</f>
        <v>98.935157001101757</v>
      </c>
      <c r="D3" s="34">
        <v>1911654</v>
      </c>
      <c r="E3" s="32">
        <f t="shared" si="0"/>
        <v>100.06705496779948</v>
      </c>
      <c r="F3" s="34">
        <v>1140518</v>
      </c>
      <c r="G3" s="32">
        <f t="shared" ref="G3:G66" si="2">(F3/$F$2)*100</f>
        <v>100.27369318756291</v>
      </c>
      <c r="H3" s="34">
        <v>2199425</v>
      </c>
      <c r="I3" s="33">
        <f t="shared" ref="I3:I66" si="3">(H3/$H$2)*100</f>
        <v>100.53264234115804</v>
      </c>
      <c r="J3" s="5"/>
      <c r="K3" s="13"/>
    </row>
    <row r="4" spans="1:37">
      <c r="A4" s="30">
        <v>39783</v>
      </c>
      <c r="B4" s="34">
        <v>8802989</v>
      </c>
      <c r="C4" s="32">
        <f t="shared" si="1"/>
        <v>96.524679559154805</v>
      </c>
      <c r="D4" s="34">
        <v>1897864</v>
      </c>
      <c r="E4" s="32">
        <f t="shared" si="0"/>
        <v>99.345206407335112</v>
      </c>
      <c r="F4" s="34">
        <v>1141467</v>
      </c>
      <c r="G4" s="32">
        <f t="shared" si="2"/>
        <v>100.35712872723437</v>
      </c>
      <c r="H4" s="34">
        <v>2205676</v>
      </c>
      <c r="I4" s="33">
        <f t="shared" si="3"/>
        <v>100.81836681336081</v>
      </c>
      <c r="J4" s="5"/>
      <c r="K4" s="13"/>
    </row>
    <row r="5" spans="1:37">
      <c r="A5" s="30">
        <v>39814</v>
      </c>
      <c r="B5" s="34">
        <v>8481011</v>
      </c>
      <c r="C5" s="32">
        <f t="shared" si="1"/>
        <v>92.994194257503565</v>
      </c>
      <c r="D5" s="34">
        <v>1912296</v>
      </c>
      <c r="E5" s="32">
        <f t="shared" si="0"/>
        <v>100.10066097039687</v>
      </c>
      <c r="F5" s="34">
        <v>1144082</v>
      </c>
      <c r="G5" s="32">
        <f t="shared" si="2"/>
        <v>100.58703803834166</v>
      </c>
      <c r="H5" s="34">
        <v>2208984</v>
      </c>
      <c r="I5" s="33">
        <f t="shared" si="3"/>
        <v>100.96957086935933</v>
      </c>
      <c r="J5" s="5"/>
      <c r="K5" s="13"/>
    </row>
    <row r="6" spans="1:37">
      <c r="A6" s="30">
        <v>39845</v>
      </c>
      <c r="B6" s="34">
        <v>8362290</v>
      </c>
      <c r="C6" s="32">
        <f t="shared" si="1"/>
        <v>91.692419771366815</v>
      </c>
      <c r="D6" s="34">
        <v>1918636</v>
      </c>
      <c r="E6" s="32">
        <f t="shared" si="0"/>
        <v>100.43253333249579</v>
      </c>
      <c r="F6" s="34">
        <v>1146634</v>
      </c>
      <c r="G6" s="32">
        <f t="shared" si="2"/>
        <v>100.81140842531904</v>
      </c>
      <c r="H6" s="34">
        <v>2213460</v>
      </c>
      <c r="I6" s="33">
        <f t="shared" si="3"/>
        <v>101.17416257269953</v>
      </c>
      <c r="J6" s="5"/>
      <c r="K6" s="13"/>
    </row>
    <row r="7" spans="1:37">
      <c r="A7" s="30">
        <v>39873</v>
      </c>
      <c r="B7" s="34">
        <v>8410234</v>
      </c>
      <c r="C7" s="32">
        <f t="shared" si="1"/>
        <v>92.218125214913798</v>
      </c>
      <c r="D7" s="34">
        <v>1916016</v>
      </c>
      <c r="E7" s="32">
        <f t="shared" si="0"/>
        <v>100.29538734058741</v>
      </c>
      <c r="F7" s="34">
        <v>1150295</v>
      </c>
      <c r="G7" s="32">
        <f t="shared" si="2"/>
        <v>101.13328146086926</v>
      </c>
      <c r="H7" s="34">
        <v>2279020</v>
      </c>
      <c r="I7" s="33">
        <f t="shared" si="3"/>
        <v>104.17081853136432</v>
      </c>
      <c r="J7" s="5"/>
      <c r="K7" s="13"/>
    </row>
    <row r="8" spans="1:37">
      <c r="A8" s="30">
        <v>39904</v>
      </c>
      <c r="B8" s="34">
        <v>8503053</v>
      </c>
      <c r="C8" s="32">
        <f t="shared" si="1"/>
        <v>93.235884550067013</v>
      </c>
      <c r="D8" s="34">
        <v>1931510</v>
      </c>
      <c r="E8" s="32">
        <f t="shared" si="0"/>
        <v>101.10643314159067</v>
      </c>
      <c r="F8" s="34">
        <v>1149546</v>
      </c>
      <c r="G8" s="32">
        <f t="shared" si="2"/>
        <v>101.06742980732457</v>
      </c>
      <c r="H8" s="34">
        <v>2271908</v>
      </c>
      <c r="I8" s="33">
        <f t="shared" si="3"/>
        <v>103.84573895268794</v>
      </c>
      <c r="J8" s="5"/>
      <c r="K8" s="13"/>
    </row>
    <row r="9" spans="1:37">
      <c r="A9" s="30">
        <v>39934</v>
      </c>
      <c r="B9" s="34">
        <v>8674726</v>
      </c>
      <c r="C9" s="32">
        <f t="shared" si="1"/>
        <v>95.118277145804527</v>
      </c>
      <c r="D9" s="34">
        <v>1945342</v>
      </c>
      <c r="E9" s="32">
        <f t="shared" si="0"/>
        <v>101.83048022558945</v>
      </c>
      <c r="F9" s="34">
        <v>1153672</v>
      </c>
      <c r="G9" s="32">
        <f t="shared" si="2"/>
        <v>101.4301853781195</v>
      </c>
      <c r="H9" s="34">
        <v>2270276</v>
      </c>
      <c r="I9" s="33">
        <f t="shared" si="3"/>
        <v>103.77114251393655</v>
      </c>
      <c r="J9" s="5"/>
      <c r="K9" s="13"/>
    </row>
    <row r="10" spans="1:37">
      <c r="A10" s="30">
        <v>39965</v>
      </c>
      <c r="B10" s="34">
        <v>8922743</v>
      </c>
      <c r="C10" s="32">
        <f t="shared" si="1"/>
        <v>97.837780879164058</v>
      </c>
      <c r="D10" s="34">
        <v>1894680</v>
      </c>
      <c r="E10" s="32">
        <f t="shared" si="0"/>
        <v>99.178537385107518</v>
      </c>
      <c r="F10" s="34">
        <v>1158562</v>
      </c>
      <c r="G10" s="32">
        <f t="shared" si="2"/>
        <v>101.86011139391861</v>
      </c>
      <c r="H10" s="34">
        <v>2271485</v>
      </c>
      <c r="I10" s="33">
        <f t="shared" si="3"/>
        <v>103.82640421396745</v>
      </c>
      <c r="J10" s="5"/>
      <c r="K10" s="13"/>
    </row>
    <row r="11" spans="1:37">
      <c r="A11" s="30">
        <v>39995</v>
      </c>
      <c r="B11" s="34">
        <v>9013349</v>
      </c>
      <c r="C11" s="32">
        <f t="shared" si="1"/>
        <v>98.831274693155748</v>
      </c>
      <c r="D11" s="34">
        <v>1830370</v>
      </c>
      <c r="E11" s="32">
        <f t="shared" si="0"/>
        <v>95.812179087539448</v>
      </c>
      <c r="F11" s="34">
        <v>1049015</v>
      </c>
      <c r="G11" s="32">
        <f t="shared" si="2"/>
        <v>92.228801526281316</v>
      </c>
      <c r="H11" s="34">
        <v>2260614</v>
      </c>
      <c r="I11" s="33">
        <f t="shared" si="3"/>
        <v>103.32950599971112</v>
      </c>
      <c r="J11" s="5"/>
      <c r="K11" s="13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</row>
    <row r="12" spans="1:37">
      <c r="A12" s="30">
        <v>40026</v>
      </c>
      <c r="B12" s="34">
        <v>8977653</v>
      </c>
      <c r="C12" s="32">
        <f t="shared" si="1"/>
        <v>98.439868437673255</v>
      </c>
      <c r="D12" s="34">
        <v>1786003</v>
      </c>
      <c r="E12" s="32">
        <f t="shared" si="0"/>
        <v>93.489753048226703</v>
      </c>
      <c r="F12" s="34">
        <v>1053385</v>
      </c>
      <c r="G12" s="32">
        <f t="shared" si="2"/>
        <v>92.613009438150883</v>
      </c>
      <c r="H12" s="34">
        <v>2248048</v>
      </c>
      <c r="I12" s="33">
        <f t="shared" si="3"/>
        <v>102.75513170476631</v>
      </c>
      <c r="J12" s="5"/>
      <c r="K12" s="13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</row>
    <row r="13" spans="1:37">
      <c r="A13" s="30">
        <v>40057</v>
      </c>
      <c r="B13" s="34">
        <v>8950211</v>
      </c>
      <c r="C13" s="32">
        <f t="shared" si="1"/>
        <v>98.138967203278611</v>
      </c>
      <c r="D13" s="34">
        <v>1820914</v>
      </c>
      <c r="E13" s="32">
        <f t="shared" si="0"/>
        <v>95.317197217506731</v>
      </c>
      <c r="F13" s="34">
        <v>1059182</v>
      </c>
      <c r="G13" s="32">
        <f t="shared" si="2"/>
        <v>93.122678377534825</v>
      </c>
      <c r="H13" s="34">
        <v>2262750</v>
      </c>
      <c r="I13" s="33">
        <f t="shared" si="3"/>
        <v>103.42713957395927</v>
      </c>
      <c r="J13" s="5"/>
      <c r="K13" s="13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</row>
    <row r="14" spans="1:37">
      <c r="A14" s="30">
        <v>40087</v>
      </c>
      <c r="B14" s="34">
        <v>9046769</v>
      </c>
      <c r="C14" s="32">
        <f t="shared" si="1"/>
        <v>99.197724633155318</v>
      </c>
      <c r="D14" s="34">
        <v>1831341</v>
      </c>
      <c r="E14" s="32">
        <f t="shared" si="0"/>
        <v>95.863006857823052</v>
      </c>
      <c r="F14" s="34">
        <v>1061647</v>
      </c>
      <c r="G14" s="32">
        <f t="shared" si="2"/>
        <v>93.339399774047067</v>
      </c>
      <c r="H14" s="34">
        <v>2279402</v>
      </c>
      <c r="I14" s="33">
        <f t="shared" si="3"/>
        <v>104.1882792173956</v>
      </c>
      <c r="J14" s="5"/>
      <c r="K14" s="13"/>
    </row>
    <row r="15" spans="1:37">
      <c r="A15" s="30">
        <v>40118</v>
      </c>
      <c r="B15" s="34">
        <v>8975981</v>
      </c>
      <c r="C15" s="32">
        <f t="shared" si="1"/>
        <v>98.42153497568404</v>
      </c>
      <c r="D15" s="34">
        <v>1833978</v>
      </c>
      <c r="E15" s="32">
        <f t="shared" si="0"/>
        <v>96.001042728304881</v>
      </c>
      <c r="F15" s="34">
        <v>1066653</v>
      </c>
      <c r="G15" s="32">
        <f t="shared" si="2"/>
        <v>93.779524443799701</v>
      </c>
      <c r="H15" s="34">
        <v>2266276</v>
      </c>
      <c r="I15" s="33">
        <f t="shared" si="3"/>
        <v>103.58830810523216</v>
      </c>
      <c r="J15" s="5"/>
      <c r="K15" s="13"/>
    </row>
    <row r="16" spans="1:37">
      <c r="A16" s="30">
        <v>40148</v>
      </c>
      <c r="B16" s="34">
        <v>9030202</v>
      </c>
      <c r="C16" s="32">
        <f t="shared" si="1"/>
        <v>99.016067656615135</v>
      </c>
      <c r="D16" s="34">
        <v>1832133</v>
      </c>
      <c r="E16" s="32">
        <f t="shared" si="0"/>
        <v>95.904464730186206</v>
      </c>
      <c r="F16" s="34">
        <v>1016692</v>
      </c>
      <c r="G16" s="32">
        <f t="shared" si="2"/>
        <v>89.386981769906058</v>
      </c>
      <c r="H16" s="34">
        <v>2241418</v>
      </c>
      <c r="I16" s="33">
        <f t="shared" si="3"/>
        <v>102.4520836723388</v>
      </c>
      <c r="J16" s="5"/>
      <c r="K16" s="13"/>
    </row>
    <row r="17" spans="1:11">
      <c r="A17" s="30">
        <v>40179</v>
      </c>
      <c r="B17" s="34">
        <v>8874966</v>
      </c>
      <c r="C17" s="32">
        <f t="shared" si="1"/>
        <v>97.31390658881817</v>
      </c>
      <c r="D17" s="34">
        <v>1829450</v>
      </c>
      <c r="E17" s="32">
        <f t="shared" si="0"/>
        <v>95.76402095297621</v>
      </c>
      <c r="F17" s="34">
        <v>1023665</v>
      </c>
      <c r="G17" s="32">
        <f t="shared" si="2"/>
        <v>90.000043959715313</v>
      </c>
      <c r="H17" s="34">
        <v>2224741</v>
      </c>
      <c r="I17" s="33">
        <f t="shared" si="3"/>
        <v>101.68980131384806</v>
      </c>
      <c r="J17" s="5"/>
      <c r="K17" s="13"/>
    </row>
    <row r="18" spans="1:11">
      <c r="A18" s="30">
        <v>40210</v>
      </c>
      <c r="B18" s="34">
        <v>8900113</v>
      </c>
      <c r="C18" s="32">
        <f t="shared" si="1"/>
        <v>97.589643172934544</v>
      </c>
      <c r="D18" s="34">
        <v>1836308</v>
      </c>
      <c r="E18" s="32">
        <f t="shared" si="0"/>
        <v>96.123008438666176</v>
      </c>
      <c r="F18" s="34">
        <v>1036251</v>
      </c>
      <c r="G18" s="32">
        <f t="shared" si="2"/>
        <v>91.106597913671919</v>
      </c>
      <c r="H18" s="34">
        <v>2232394</v>
      </c>
      <c r="I18" s="33">
        <f t="shared" si="3"/>
        <v>102.03960924630171</v>
      </c>
      <c r="J18" s="5"/>
      <c r="K18" s="13"/>
    </row>
    <row r="19" spans="1:11">
      <c r="A19" s="30">
        <v>40238</v>
      </c>
      <c r="B19" s="34">
        <v>9136036</v>
      </c>
      <c r="C19" s="32">
        <f t="shared" si="1"/>
        <v>100.17653632657071</v>
      </c>
      <c r="D19" s="34">
        <v>1836519</v>
      </c>
      <c r="E19" s="32">
        <f t="shared" si="0"/>
        <v>96.134053402136658</v>
      </c>
      <c r="F19" s="34">
        <v>1044023</v>
      </c>
      <c r="G19" s="32">
        <f t="shared" si="2"/>
        <v>91.789907728557552</v>
      </c>
      <c r="H19" s="34">
        <v>2233661</v>
      </c>
      <c r="I19" s="33">
        <f t="shared" si="3"/>
        <v>102.09752204525884</v>
      </c>
      <c r="J19" s="5"/>
      <c r="K19" s="13"/>
    </row>
    <row r="20" spans="1:11">
      <c r="A20" s="30">
        <v>40269</v>
      </c>
      <c r="B20" s="34">
        <v>9361665</v>
      </c>
      <c r="C20" s="32">
        <f t="shared" si="1"/>
        <v>102.65055588109391</v>
      </c>
      <c r="D20" s="34">
        <v>1840882</v>
      </c>
      <c r="E20" s="32">
        <f t="shared" si="0"/>
        <v>96.362438120723027</v>
      </c>
      <c r="F20" s="34">
        <v>1049270</v>
      </c>
      <c r="G20" s="32">
        <f t="shared" si="2"/>
        <v>92.251220981092928</v>
      </c>
      <c r="H20" s="34">
        <v>2228659</v>
      </c>
      <c r="I20" s="33">
        <f t="shared" si="3"/>
        <v>101.86888761717401</v>
      </c>
      <c r="J20" s="5"/>
      <c r="K20" s="13"/>
    </row>
    <row r="21" spans="1:11">
      <c r="A21" s="30">
        <v>40299</v>
      </c>
      <c r="B21" s="34">
        <v>9604589</v>
      </c>
      <c r="C21" s="32">
        <f t="shared" si="1"/>
        <v>105.31421492431525</v>
      </c>
      <c r="D21" s="34">
        <v>1850444</v>
      </c>
      <c r="E21" s="32">
        <f t="shared" si="0"/>
        <v>96.862968645390197</v>
      </c>
      <c r="F21" s="34">
        <v>1047511</v>
      </c>
      <c r="G21" s="32">
        <f t="shared" si="2"/>
        <v>92.096570702608133</v>
      </c>
      <c r="H21" s="34">
        <v>2220134</v>
      </c>
      <c r="I21" s="33">
        <f t="shared" si="3"/>
        <v>101.47922178362279</v>
      </c>
      <c r="J21" s="5"/>
      <c r="K21" s="13"/>
    </row>
    <row r="22" spans="1:11">
      <c r="A22" s="30">
        <v>40330</v>
      </c>
      <c r="B22" s="34">
        <v>9743072</v>
      </c>
      <c r="C22" s="32">
        <f t="shared" si="1"/>
        <v>106.83267952757562</v>
      </c>
      <c r="D22" s="34">
        <v>1849129</v>
      </c>
      <c r="E22" s="32">
        <f t="shared" si="0"/>
        <v>96.794133920443798</v>
      </c>
      <c r="F22" s="34">
        <v>1054916</v>
      </c>
      <c r="G22" s="32">
        <f t="shared" si="2"/>
        <v>92.747614086451179</v>
      </c>
      <c r="H22" s="34">
        <v>2250200</v>
      </c>
      <c r="I22" s="33">
        <f t="shared" si="3"/>
        <v>102.85349661664927</v>
      </c>
      <c r="J22" s="5"/>
      <c r="K22" s="13"/>
    </row>
    <row r="23" spans="1:11">
      <c r="A23" s="30">
        <v>40360</v>
      </c>
      <c r="B23" s="34">
        <v>9976855</v>
      </c>
      <c r="C23" s="32">
        <f t="shared" si="1"/>
        <v>109.39610760426388</v>
      </c>
      <c r="D23" s="34">
        <v>1859828.0926363636</v>
      </c>
      <c r="E23" s="32">
        <f t="shared" si="0"/>
        <v>97.354186467059762</v>
      </c>
      <c r="F23" s="34">
        <v>1068099</v>
      </c>
      <c r="G23" s="32">
        <f t="shared" si="2"/>
        <v>93.906655940496137</v>
      </c>
      <c r="H23" s="34">
        <v>2238882</v>
      </c>
      <c r="I23" s="33">
        <f t="shared" si="3"/>
        <v>102.33616665722023</v>
      </c>
      <c r="J23" s="5"/>
      <c r="K23" s="13"/>
    </row>
    <row r="24" spans="1:11">
      <c r="A24" s="30">
        <v>40391</v>
      </c>
      <c r="B24" s="34">
        <v>9937919</v>
      </c>
      <c r="C24" s="32">
        <f t="shared" si="1"/>
        <v>108.96917478368269</v>
      </c>
      <c r="D24" s="34">
        <v>1861234</v>
      </c>
      <c r="E24" s="32">
        <f t="shared" si="0"/>
        <v>97.427779810539619</v>
      </c>
      <c r="F24" s="34">
        <v>1075781</v>
      </c>
      <c r="G24" s="32">
        <f t="shared" si="2"/>
        <v>94.582053006624733</v>
      </c>
      <c r="H24" s="34">
        <v>2244534</v>
      </c>
      <c r="I24" s="33">
        <f t="shared" si="3"/>
        <v>102.59451167671952</v>
      </c>
      <c r="J24" s="5"/>
      <c r="K24" s="13"/>
    </row>
    <row r="25" spans="1:11">
      <c r="A25" s="30">
        <v>40422</v>
      </c>
      <c r="B25" s="34">
        <v>9959685</v>
      </c>
      <c r="C25" s="32">
        <f t="shared" si="1"/>
        <v>109.20783873921923</v>
      </c>
      <c r="D25" s="34">
        <v>1817693.7794000001</v>
      </c>
      <c r="E25" s="32">
        <f t="shared" si="0"/>
        <v>95.14863219905223</v>
      </c>
      <c r="F25" s="34">
        <v>1083929</v>
      </c>
      <c r="G25" s="32">
        <f t="shared" si="2"/>
        <v>95.298420527428661</v>
      </c>
      <c r="H25" s="34">
        <v>2246537</v>
      </c>
      <c r="I25" s="33">
        <f t="shared" si="3"/>
        <v>102.68606600687824</v>
      </c>
      <c r="J25" s="5"/>
      <c r="K25" s="13"/>
    </row>
    <row r="26" spans="1:11">
      <c r="A26" s="30">
        <v>40452</v>
      </c>
      <c r="B26" s="34">
        <v>9992591</v>
      </c>
      <c r="C26" s="32">
        <f t="shared" si="1"/>
        <v>109.56865267475561</v>
      </c>
      <c r="D26" s="34">
        <v>1824281.3330515001</v>
      </c>
      <c r="E26" s="32">
        <f t="shared" si="0"/>
        <v>95.493462954695246</v>
      </c>
      <c r="F26" s="34">
        <v>1089543</v>
      </c>
      <c r="G26" s="32">
        <f t="shared" si="2"/>
        <v>95.792000211006638</v>
      </c>
      <c r="H26" s="34">
        <v>2263441</v>
      </c>
      <c r="I26" s="33">
        <f t="shared" si="3"/>
        <v>103.45872421806294</v>
      </c>
      <c r="J26" s="5"/>
      <c r="K26" s="13"/>
    </row>
    <row r="27" spans="1:11">
      <c r="A27" s="30">
        <v>40483</v>
      </c>
      <c r="B27" s="34">
        <v>9914876</v>
      </c>
      <c r="C27" s="32">
        <f t="shared" si="1"/>
        <v>108.71650853690203</v>
      </c>
      <c r="D27" s="34">
        <v>1832451.5024645755</v>
      </c>
      <c r="E27" s="32">
        <f t="shared" si="0"/>
        <v>95.921136995998964</v>
      </c>
      <c r="F27" s="34">
        <v>1095643</v>
      </c>
      <c r="G27" s="32">
        <f t="shared" si="2"/>
        <v>96.328308737872618</v>
      </c>
      <c r="H27" s="34">
        <v>2260299</v>
      </c>
      <c r="I27" s="33">
        <f t="shared" si="3"/>
        <v>103.31510779002566</v>
      </c>
      <c r="J27" s="5"/>
      <c r="K27" s="13"/>
    </row>
    <row r="28" spans="1:11">
      <c r="A28" s="30">
        <v>40513</v>
      </c>
      <c r="B28" s="34">
        <v>10030810</v>
      </c>
      <c r="C28" s="32">
        <f t="shared" si="1"/>
        <v>109.98772359806033</v>
      </c>
      <c r="D28" s="34">
        <v>1862191.7550279992</v>
      </c>
      <c r="E28" s="32">
        <f t="shared" si="0"/>
        <v>97.477914262188548</v>
      </c>
      <c r="F28" s="34">
        <v>1101131</v>
      </c>
      <c r="G28" s="32">
        <f t="shared" si="2"/>
        <v>96.810810573190736</v>
      </c>
      <c r="H28" s="34">
        <v>2282511</v>
      </c>
      <c r="I28" s="33">
        <f t="shared" si="3"/>
        <v>104.33038726156107</v>
      </c>
      <c r="J28" s="5"/>
      <c r="K28" s="13"/>
    </row>
    <row r="29" spans="1:11">
      <c r="A29" s="30">
        <v>40544</v>
      </c>
      <c r="B29" s="34">
        <v>9960858</v>
      </c>
      <c r="C29" s="32">
        <f t="shared" si="1"/>
        <v>109.22070067158367</v>
      </c>
      <c r="D29" s="34">
        <v>1876534.0000000005</v>
      </c>
      <c r="E29" s="32">
        <f t="shared" si="0"/>
        <v>98.228670526645871</v>
      </c>
      <c r="F29" s="34">
        <v>1115031</v>
      </c>
      <c r="G29" s="32">
        <f t="shared" si="2"/>
        <v>98.032890659000088</v>
      </c>
      <c r="H29" s="34">
        <v>2287486</v>
      </c>
      <c r="I29" s="33">
        <f t="shared" si="3"/>
        <v>104.55778755738716</v>
      </c>
      <c r="J29" s="5"/>
      <c r="K29" s="13"/>
    </row>
    <row r="30" spans="1:11">
      <c r="A30" s="30">
        <v>40575</v>
      </c>
      <c r="B30" s="34">
        <v>9970036</v>
      </c>
      <c r="C30" s="32">
        <f t="shared" si="1"/>
        <v>109.32133734271821</v>
      </c>
      <c r="D30" s="34">
        <v>1883401.7738148256</v>
      </c>
      <c r="E30" s="32">
        <f t="shared" si="0"/>
        <v>98.588169630476642</v>
      </c>
      <c r="F30" s="34">
        <v>1144364</v>
      </c>
      <c r="G30" s="32">
        <f t="shared" si="2"/>
        <v>100.61183131778037</v>
      </c>
      <c r="H30" s="34">
        <v>2301439</v>
      </c>
      <c r="I30" s="33">
        <f t="shared" si="3"/>
        <v>105.19555968355021</v>
      </c>
      <c r="J30" s="5"/>
      <c r="K30" s="13"/>
    </row>
    <row r="31" spans="1:11">
      <c r="A31" s="30">
        <v>40603</v>
      </c>
      <c r="B31" s="34">
        <v>10252034</v>
      </c>
      <c r="C31" s="32">
        <f t="shared" si="1"/>
        <v>112.41344237503421</v>
      </c>
      <c r="D31" s="34">
        <v>1901118.7959576449</v>
      </c>
      <c r="E31" s="32">
        <f t="shared" si="0"/>
        <v>99.515581300491846</v>
      </c>
      <c r="F31" s="34">
        <v>1157888</v>
      </c>
      <c r="G31" s="32">
        <f t="shared" si="2"/>
        <v>101.80085369767144</v>
      </c>
      <c r="H31" s="34">
        <v>2306478</v>
      </c>
      <c r="I31" s="33">
        <f t="shared" si="3"/>
        <v>105.42588532991554</v>
      </c>
      <c r="J31" s="5"/>
      <c r="K31" s="13"/>
    </row>
    <row r="32" spans="1:11">
      <c r="A32" s="30">
        <v>40634</v>
      </c>
      <c r="B32" s="34">
        <v>10511792</v>
      </c>
      <c r="C32" s="32">
        <f t="shared" si="1"/>
        <v>115.26168604691962</v>
      </c>
      <c r="D32" s="34">
        <v>1906281.7196028521</v>
      </c>
      <c r="E32" s="32">
        <f t="shared" si="0"/>
        <v>99.785838660976268</v>
      </c>
      <c r="F32" s="34">
        <v>1195761</v>
      </c>
      <c r="G32" s="32">
        <f t="shared" si="2"/>
        <v>105.13062629406411</v>
      </c>
      <c r="H32" s="34">
        <v>2305863</v>
      </c>
      <c r="I32" s="33">
        <f t="shared" si="3"/>
        <v>105.39777453957726</v>
      </c>
      <c r="J32" s="5"/>
      <c r="K32" s="13"/>
    </row>
    <row r="33" spans="1:11">
      <c r="A33" s="30">
        <v>40664</v>
      </c>
      <c r="B33" s="34">
        <v>10771209</v>
      </c>
      <c r="C33" s="32">
        <f t="shared" si="1"/>
        <v>118.10619065747829</v>
      </c>
      <c r="D33" s="34">
        <v>1885039.9718485156</v>
      </c>
      <c r="E33" s="32">
        <f t="shared" si="0"/>
        <v>98.673922414550219</v>
      </c>
      <c r="F33" s="34">
        <v>1218210</v>
      </c>
      <c r="G33" s="32">
        <f t="shared" si="2"/>
        <v>107.10432959236155</v>
      </c>
      <c r="H33" s="34">
        <v>2312096</v>
      </c>
      <c r="I33" s="33">
        <f t="shared" si="3"/>
        <v>105.68267625694085</v>
      </c>
      <c r="J33" s="5"/>
      <c r="K33" s="13"/>
    </row>
    <row r="34" spans="1:11">
      <c r="A34" s="30">
        <v>40695</v>
      </c>
      <c r="B34" s="34">
        <v>11045909</v>
      </c>
      <c r="C34" s="32">
        <f t="shared" si="1"/>
        <v>121.1182731984084</v>
      </c>
      <c r="D34" s="34">
        <v>1889623.9999999995</v>
      </c>
      <c r="E34" s="32">
        <f t="shared" si="0"/>
        <v>98.913877028203373</v>
      </c>
      <c r="F34" s="34">
        <v>1199684</v>
      </c>
      <c r="G34" s="32">
        <f t="shared" si="2"/>
        <v>105.47553422044038</v>
      </c>
      <c r="H34" s="34">
        <v>2370551</v>
      </c>
      <c r="I34" s="33">
        <f t="shared" si="3"/>
        <v>108.3545725971445</v>
      </c>
      <c r="J34" s="5"/>
      <c r="K34" s="13"/>
    </row>
    <row r="35" spans="1:11">
      <c r="A35" s="30">
        <v>40725</v>
      </c>
      <c r="B35" s="34">
        <v>11112453</v>
      </c>
      <c r="C35" s="32">
        <f t="shared" si="1"/>
        <v>121.84792744159607</v>
      </c>
      <c r="D35" s="34">
        <v>1868398.0000000002</v>
      </c>
      <c r="E35" s="32">
        <f t="shared" si="0"/>
        <v>97.802785110551724</v>
      </c>
      <c r="F35" s="34">
        <v>1184844</v>
      </c>
      <c r="G35" s="32">
        <f t="shared" si="2"/>
        <v>104.1708098698353</v>
      </c>
      <c r="H35" s="34">
        <v>2376533</v>
      </c>
      <c r="I35" s="33">
        <f t="shared" si="3"/>
        <v>108.62800145536188</v>
      </c>
      <c r="J35" s="5"/>
      <c r="K35" s="13"/>
    </row>
    <row r="36" spans="1:11">
      <c r="A36" s="30">
        <v>40756</v>
      </c>
      <c r="B36" s="34">
        <v>10886860</v>
      </c>
      <c r="C36" s="32">
        <f t="shared" si="1"/>
        <v>119.37430262668509</v>
      </c>
      <c r="D36" s="34">
        <v>1876833</v>
      </c>
      <c r="E36" s="32">
        <f t="shared" si="0"/>
        <v>98.244321920378894</v>
      </c>
      <c r="F36" s="34">
        <v>1166692</v>
      </c>
      <c r="G36" s="32">
        <f t="shared" si="2"/>
        <v>102.57489636497115</v>
      </c>
      <c r="H36" s="34">
        <v>2509484</v>
      </c>
      <c r="I36" s="33">
        <f t="shared" si="3"/>
        <v>114.70500582327591</v>
      </c>
      <c r="J36" s="5"/>
      <c r="K36" s="13"/>
    </row>
    <row r="37" spans="1:11">
      <c r="A37" s="30">
        <v>40787</v>
      </c>
      <c r="B37" s="34">
        <v>11061597</v>
      </c>
      <c r="C37" s="32">
        <f t="shared" si="1"/>
        <v>121.29029194941718</v>
      </c>
      <c r="D37" s="34">
        <v>1864766</v>
      </c>
      <c r="E37" s="32">
        <f t="shared" si="0"/>
        <v>97.612665170623742</v>
      </c>
      <c r="F37" s="34">
        <v>1155959</v>
      </c>
      <c r="G37" s="32">
        <f t="shared" si="2"/>
        <v>101.63125711597891</v>
      </c>
      <c r="H37" s="34">
        <v>2537648</v>
      </c>
      <c r="I37" s="33">
        <f t="shared" si="3"/>
        <v>115.99234289496346</v>
      </c>
      <c r="J37" s="5"/>
      <c r="K37" s="13"/>
    </row>
    <row r="38" spans="1:11">
      <c r="A38" s="30">
        <v>40817</v>
      </c>
      <c r="B38" s="34">
        <v>11078121</v>
      </c>
      <c r="C38" s="32">
        <f t="shared" si="1"/>
        <v>121.47147743142057</v>
      </c>
      <c r="D38" s="34">
        <v>1869097</v>
      </c>
      <c r="E38" s="32">
        <f t="shared" si="0"/>
        <v>97.839374823660094</v>
      </c>
      <c r="F38" s="34">
        <v>1154076</v>
      </c>
      <c r="G38" s="32">
        <f t="shared" si="2"/>
        <v>101.46570482809554</v>
      </c>
      <c r="H38" s="34">
        <v>2579366</v>
      </c>
      <c r="I38" s="33">
        <f t="shared" si="3"/>
        <v>117.8992143605458</v>
      </c>
      <c r="J38" s="5"/>
      <c r="K38" s="13"/>
    </row>
    <row r="39" spans="1:11">
      <c r="A39" s="30">
        <v>40848</v>
      </c>
      <c r="B39" s="34">
        <v>10984191</v>
      </c>
      <c r="C39" s="32">
        <f t="shared" si="1"/>
        <v>120.44153599323504</v>
      </c>
      <c r="D39" s="34">
        <v>1878909</v>
      </c>
      <c r="E39" s="32">
        <f t="shared" si="0"/>
        <v>98.352991797936838</v>
      </c>
      <c r="F39" s="34">
        <v>1142647</v>
      </c>
      <c r="G39" s="32">
        <f t="shared" si="2"/>
        <v>100.46087365538222</v>
      </c>
      <c r="H39" s="34">
        <v>2543634</v>
      </c>
      <c r="I39" s="33">
        <f t="shared" si="3"/>
        <v>116.26595458758958</v>
      </c>
      <c r="J39" s="5"/>
      <c r="K39" s="13"/>
    </row>
    <row r="40" spans="1:11">
      <c r="A40" s="30">
        <v>40878</v>
      </c>
      <c r="B40" s="34">
        <v>11030939</v>
      </c>
      <c r="C40" s="32">
        <f t="shared" si="1"/>
        <v>120.95412730966532</v>
      </c>
      <c r="D40" s="34">
        <v>1880740</v>
      </c>
      <c r="E40" s="32">
        <f t="shared" si="0"/>
        <v>98.448836954877393</v>
      </c>
      <c r="F40" s="34">
        <v>1121777</v>
      </c>
      <c r="G40" s="32">
        <f t="shared" si="2"/>
        <v>98.625995138055487</v>
      </c>
      <c r="H40" s="34">
        <v>2554200</v>
      </c>
      <c r="I40" s="33">
        <f t="shared" si="3"/>
        <v>116.74891167818218</v>
      </c>
      <c r="J40" s="5"/>
      <c r="K40" s="13"/>
    </row>
    <row r="41" spans="1:11">
      <c r="A41" s="30">
        <v>40909</v>
      </c>
      <c r="B41" s="34">
        <v>10957242</v>
      </c>
      <c r="C41" s="32">
        <f t="shared" si="1"/>
        <v>120.14604049852981</v>
      </c>
      <c r="D41" s="34">
        <v>1900471</v>
      </c>
      <c r="E41" s="32">
        <f t="shared" si="0"/>
        <v>99.481671903863798</v>
      </c>
      <c r="F41" s="34">
        <v>1139504</v>
      </c>
      <c r="G41" s="32">
        <f t="shared" si="2"/>
        <v>100.18454288490028</v>
      </c>
      <c r="H41" s="34">
        <v>2563237</v>
      </c>
      <c r="I41" s="33">
        <f t="shared" si="3"/>
        <v>117.16198031604756</v>
      </c>
      <c r="J41" s="5"/>
      <c r="K41" s="13"/>
    </row>
    <row r="42" spans="1:11">
      <c r="A42" s="30">
        <v>40940</v>
      </c>
      <c r="B42" s="34">
        <v>10845430</v>
      </c>
      <c r="C42" s="32">
        <f t="shared" si="1"/>
        <v>118.92002312296927</v>
      </c>
      <c r="D42" s="34">
        <v>1921116</v>
      </c>
      <c r="E42" s="32">
        <f t="shared" si="0"/>
        <v>100.56235091262282</v>
      </c>
      <c r="F42" s="34">
        <v>1138592</v>
      </c>
      <c r="G42" s="32">
        <f t="shared" si="2"/>
        <v>100.10436036416228</v>
      </c>
      <c r="H42" s="34">
        <v>2576419</v>
      </c>
      <c r="I42" s="33">
        <f t="shared" si="3"/>
        <v>117.76451110993284</v>
      </c>
      <c r="J42" s="5"/>
      <c r="K42" s="13"/>
    </row>
    <row r="43" spans="1:11">
      <c r="A43" s="30">
        <v>40969</v>
      </c>
      <c r="B43" s="34">
        <v>11257343</v>
      </c>
      <c r="C43" s="32">
        <f t="shared" si="1"/>
        <v>123.43664473084021</v>
      </c>
      <c r="D43" s="34">
        <v>1932074</v>
      </c>
      <c r="E43" s="32">
        <f t="shared" si="0"/>
        <v>101.1359561719099</v>
      </c>
      <c r="F43" s="34">
        <v>1136096</v>
      </c>
      <c r="G43" s="32">
        <f t="shared" si="2"/>
        <v>99.8849134653004</v>
      </c>
      <c r="H43" s="34">
        <v>2574644</v>
      </c>
      <c r="I43" s="33">
        <f t="shared" si="3"/>
        <v>117.68337834107028</v>
      </c>
      <c r="J43" s="5"/>
      <c r="K43" s="13"/>
    </row>
    <row r="44" spans="1:11">
      <c r="A44" s="30">
        <v>41000</v>
      </c>
      <c r="B44" s="34">
        <v>11521869</v>
      </c>
      <c r="C44" s="32">
        <f t="shared" si="1"/>
        <v>126.3371694713647</v>
      </c>
      <c r="D44" s="34">
        <v>1937480</v>
      </c>
      <c r="E44" s="32">
        <f t="shared" si="0"/>
        <v>101.4189375582674</v>
      </c>
      <c r="F44" s="34">
        <v>1121103</v>
      </c>
      <c r="G44" s="32">
        <f t="shared" si="2"/>
        <v>98.566737441808328</v>
      </c>
      <c r="H44" s="34">
        <v>2569269</v>
      </c>
      <c r="I44" s="33">
        <f t="shared" si="3"/>
        <v>117.43769460437376</v>
      </c>
      <c r="J44" s="5"/>
      <c r="K44" s="13"/>
    </row>
    <row r="45" spans="1:11">
      <c r="A45" s="30">
        <v>41030</v>
      </c>
      <c r="B45" s="34">
        <v>11820778</v>
      </c>
      <c r="C45" s="32">
        <f t="shared" si="1"/>
        <v>129.61470343651536</v>
      </c>
      <c r="D45" s="34">
        <v>1931182</v>
      </c>
      <c r="E45" s="32">
        <f t="shared" si="0"/>
        <v>101.0892637197029</v>
      </c>
      <c r="F45" s="34">
        <v>1113613</v>
      </c>
      <c r="G45" s="32">
        <f t="shared" si="2"/>
        <v>97.908220906361407</v>
      </c>
      <c r="H45" s="34">
        <v>2574350</v>
      </c>
      <c r="I45" s="33">
        <f t="shared" si="3"/>
        <v>117.66994001203051</v>
      </c>
      <c r="J45" s="5"/>
      <c r="K45" s="13"/>
    </row>
    <row r="46" spans="1:11">
      <c r="A46" s="30">
        <v>41061</v>
      </c>
      <c r="B46" s="34">
        <v>12087084</v>
      </c>
      <c r="C46" s="32">
        <f t="shared" si="1"/>
        <v>132.53474585786566</v>
      </c>
      <c r="D46" s="34">
        <v>1935759</v>
      </c>
      <c r="E46" s="32">
        <f t="shared" si="0"/>
        <v>101.32885043915508</v>
      </c>
      <c r="F46" s="34">
        <v>1104403</v>
      </c>
      <c r="G46" s="32">
        <f t="shared" si="2"/>
        <v>97.098482950224422</v>
      </c>
      <c r="H46" s="34">
        <v>2610813</v>
      </c>
      <c r="I46" s="33">
        <f t="shared" si="3"/>
        <v>119.33661277317746</v>
      </c>
      <c r="J46" s="5"/>
      <c r="K46" s="13"/>
    </row>
    <row r="47" spans="1:11">
      <c r="A47" s="30">
        <v>41091</v>
      </c>
      <c r="B47" s="34">
        <v>12107944</v>
      </c>
      <c r="C47" s="32">
        <f t="shared" si="1"/>
        <v>132.76347553316162</v>
      </c>
      <c r="D47" s="34">
        <v>1938997</v>
      </c>
      <c r="E47" s="32">
        <f t="shared" si="0"/>
        <v>101.49834613449835</v>
      </c>
      <c r="F47" s="34">
        <v>1103934</v>
      </c>
      <c r="G47" s="32">
        <f t="shared" si="2"/>
        <v>97.057248737257169</v>
      </c>
      <c r="H47" s="34">
        <v>2613791</v>
      </c>
      <c r="I47" s="33">
        <f t="shared" si="3"/>
        <v>119.47273299045787</v>
      </c>
      <c r="J47" s="5"/>
      <c r="K47" s="13"/>
    </row>
    <row r="48" spans="1:11">
      <c r="A48" s="30">
        <v>41122</v>
      </c>
      <c r="B48" s="34">
        <v>11716148</v>
      </c>
      <c r="C48" s="32">
        <f t="shared" si="1"/>
        <v>128.46743661359028</v>
      </c>
      <c r="D48" s="34">
        <v>1937355</v>
      </c>
      <c r="E48" s="32">
        <f t="shared" si="0"/>
        <v>101.41239433346263</v>
      </c>
      <c r="F48" s="34">
        <v>1101083</v>
      </c>
      <c r="G48" s="32">
        <f t="shared" si="2"/>
        <v>96.80659044052031</v>
      </c>
      <c r="H48" s="34">
        <v>2600540</v>
      </c>
      <c r="I48" s="33">
        <f t="shared" si="3"/>
        <v>118.86704830302244</v>
      </c>
      <c r="J48" s="5"/>
      <c r="K48" s="13"/>
    </row>
    <row r="49" spans="1:11">
      <c r="A49" s="30">
        <v>41153</v>
      </c>
      <c r="B49" s="34">
        <v>12069085</v>
      </c>
      <c r="C49" s="32">
        <f t="shared" si="1"/>
        <v>132.33738701675099</v>
      </c>
      <c r="D49" s="34">
        <v>1937908</v>
      </c>
      <c r="E49" s="32">
        <f t="shared" si="0"/>
        <v>101.44134155999902</v>
      </c>
      <c r="F49" s="34">
        <v>1097163</v>
      </c>
      <c r="G49" s="32">
        <f t="shared" si="2"/>
        <v>96.461946272435938</v>
      </c>
      <c r="H49" s="34">
        <v>2613470</v>
      </c>
      <c r="I49" s="33">
        <f t="shared" si="3"/>
        <v>119.45806052915935</v>
      </c>
      <c r="J49" s="5"/>
      <c r="K49" s="13"/>
    </row>
    <row r="50" spans="1:11">
      <c r="A50" s="30">
        <v>41183</v>
      </c>
      <c r="B50" s="34">
        <v>11743906</v>
      </c>
      <c r="C50" s="32">
        <f t="shared" si="1"/>
        <v>128.77180278458093</v>
      </c>
      <c r="D50" s="34">
        <v>1987922</v>
      </c>
      <c r="E50" s="32">
        <f t="shared" si="0"/>
        <v>104.05936432309292</v>
      </c>
      <c r="F50" s="34">
        <v>1079239</v>
      </c>
      <c r="G50" s="32">
        <f t="shared" si="2"/>
        <v>94.886078397756307</v>
      </c>
      <c r="H50" s="34">
        <v>2688851</v>
      </c>
      <c r="I50" s="33">
        <f t="shared" si="3"/>
        <v>122.90362066979557</v>
      </c>
      <c r="J50" s="5"/>
      <c r="K50" s="13"/>
    </row>
    <row r="51" spans="1:11">
      <c r="A51" s="30">
        <v>41214</v>
      </c>
      <c r="B51" s="34">
        <v>11996881</v>
      </c>
      <c r="C51" s="32">
        <f t="shared" si="1"/>
        <v>131.54567093453286</v>
      </c>
      <c r="D51" s="34">
        <v>1933781</v>
      </c>
      <c r="E51" s="32">
        <f t="shared" si="0"/>
        <v>101.22531044984409</v>
      </c>
      <c r="F51" s="34">
        <v>1071133</v>
      </c>
      <c r="G51" s="32">
        <f t="shared" si="2"/>
        <v>94.173403493038975</v>
      </c>
      <c r="H51" s="34">
        <v>2622715</v>
      </c>
      <c r="I51" s="33">
        <f t="shared" si="3"/>
        <v>119.88063655627734</v>
      </c>
      <c r="J51" s="5"/>
      <c r="K51" s="13"/>
    </row>
    <row r="52" spans="1:11">
      <c r="A52" s="30">
        <v>41244</v>
      </c>
      <c r="B52" s="34">
        <v>11939620</v>
      </c>
      <c r="C52" s="32">
        <f t="shared" si="1"/>
        <v>130.91780468634869</v>
      </c>
      <c r="D52" s="34">
        <v>1910505</v>
      </c>
      <c r="E52" s="32">
        <f t="shared" si="0"/>
        <v>100.00690964539385</v>
      </c>
      <c r="F52" s="34">
        <v>1056852</v>
      </c>
      <c r="G52" s="32">
        <f t="shared" si="2"/>
        <v>92.917826104158152</v>
      </c>
      <c r="H52" s="34">
        <v>2662608</v>
      </c>
      <c r="I52" s="33">
        <f t="shared" si="3"/>
        <v>121.70408982288832</v>
      </c>
      <c r="J52" s="5"/>
      <c r="K52" s="13"/>
    </row>
    <row r="53" spans="1:11">
      <c r="A53" s="30">
        <v>41275</v>
      </c>
      <c r="B53" s="34">
        <v>11698045</v>
      </c>
      <c r="C53" s="32">
        <f t="shared" si="1"/>
        <v>128.26893741359589</v>
      </c>
      <c r="D53" s="34">
        <v>1913440</v>
      </c>
      <c r="E53" s="32">
        <f t="shared" si="0"/>
        <v>100.16054456381032</v>
      </c>
      <c r="F53" s="34">
        <v>1050279</v>
      </c>
      <c r="G53" s="32">
        <f t="shared" si="2"/>
        <v>92.339931686602398</v>
      </c>
      <c r="H53" s="34">
        <v>2667984</v>
      </c>
      <c r="I53" s="33">
        <f t="shared" si="3"/>
        <v>121.949819268187</v>
      </c>
      <c r="J53" s="5"/>
      <c r="K53" s="13"/>
    </row>
    <row r="54" spans="1:11">
      <c r="A54" s="30">
        <v>41306</v>
      </c>
      <c r="B54" s="34">
        <v>11620928</v>
      </c>
      <c r="C54" s="32">
        <f t="shared" si="1"/>
        <v>127.42335033930064</v>
      </c>
      <c r="D54" s="34">
        <v>1927111.9999999998</v>
      </c>
      <c r="E54" s="32">
        <f t="shared" si="0"/>
        <v>100.87621632005894</v>
      </c>
      <c r="F54" s="34">
        <v>1042120</v>
      </c>
      <c r="G54" s="32">
        <f t="shared" si="2"/>
        <v>91.622597052061494</v>
      </c>
      <c r="H54" s="34">
        <v>2670744</v>
      </c>
      <c r="I54" s="33">
        <f t="shared" si="3"/>
        <v>122.07597501019303</v>
      </c>
      <c r="K54" s="13"/>
    </row>
    <row r="55" spans="1:11">
      <c r="A55" s="30">
        <v>41334</v>
      </c>
      <c r="B55" s="34">
        <v>11896801</v>
      </c>
      <c r="C55" s="32">
        <f t="shared" si="1"/>
        <v>130.44829481259518</v>
      </c>
      <c r="D55" s="34">
        <v>1938193</v>
      </c>
      <c r="E55" s="32">
        <f t="shared" si="0"/>
        <v>101.45626011255393</v>
      </c>
      <c r="F55" s="34">
        <v>1034903</v>
      </c>
      <c r="G55" s="32">
        <f t="shared" si="2"/>
        <v>90.988082521177589</v>
      </c>
      <c r="H55" s="34">
        <v>2651342</v>
      </c>
      <c r="I55" s="33">
        <f t="shared" si="3"/>
        <v>121.18913671077243</v>
      </c>
      <c r="K55" s="13"/>
    </row>
    <row r="56" spans="1:11">
      <c r="A56" s="30">
        <v>41365</v>
      </c>
      <c r="B56" s="34">
        <v>12132681</v>
      </c>
      <c r="C56" s="32">
        <f t="shared" si="1"/>
        <v>133.03471647169454</v>
      </c>
      <c r="D56" s="34">
        <v>1948982</v>
      </c>
      <c r="E56" s="32">
        <f t="shared" si="0"/>
        <v>102.02101893190492</v>
      </c>
      <c r="F56" s="34">
        <v>1027778</v>
      </c>
      <c r="G56" s="32">
        <f t="shared" si="2"/>
        <v>90.361656577912001</v>
      </c>
      <c r="H56" s="34">
        <v>2649513</v>
      </c>
      <c r="I56" s="33">
        <f t="shared" si="3"/>
        <v>121.10553567739235</v>
      </c>
      <c r="J56" s="6"/>
      <c r="K56" s="13"/>
    </row>
    <row r="57" spans="1:11">
      <c r="A57" s="30">
        <v>41395</v>
      </c>
      <c r="B57" s="34">
        <v>12216079</v>
      </c>
      <c r="C57" s="32">
        <f t="shared" si="1"/>
        <v>133.94917464333082</v>
      </c>
      <c r="D57" s="34">
        <v>1958586</v>
      </c>
      <c r="E57" s="32">
        <f t="shared" si="0"/>
        <v>102.52374798010651</v>
      </c>
      <c r="F57" s="34">
        <v>1022716</v>
      </c>
      <c r="G57" s="32">
        <f t="shared" si="2"/>
        <v>89.916608420043872</v>
      </c>
      <c r="H57" s="34">
        <v>2650756</v>
      </c>
      <c r="I57" s="33">
        <f t="shared" si="3"/>
        <v>121.16235146989722</v>
      </c>
      <c r="K57" s="13"/>
    </row>
    <row r="58" spans="1:11">
      <c r="A58" s="30">
        <v>41426</v>
      </c>
      <c r="B58" s="34">
        <v>12274403</v>
      </c>
      <c r="C58" s="32">
        <f t="shared" si="1"/>
        <v>134.5886966750644</v>
      </c>
      <c r="D58" s="34">
        <v>1961927</v>
      </c>
      <c r="E58" s="32">
        <f t="shared" si="0"/>
        <v>102.69863529268892</v>
      </c>
      <c r="F58" s="34">
        <v>1012428</v>
      </c>
      <c r="G58" s="32">
        <f t="shared" si="2"/>
        <v>89.012093317683679</v>
      </c>
      <c r="H58" s="34">
        <v>2663305</v>
      </c>
      <c r="I58" s="33">
        <f t="shared" si="3"/>
        <v>121.73594871860504</v>
      </c>
      <c r="K58" s="13"/>
    </row>
    <row r="59" spans="1:11">
      <c r="A59" s="30">
        <v>41456</v>
      </c>
      <c r="B59" s="34">
        <v>12200031</v>
      </c>
      <c r="C59" s="32">
        <f t="shared" si="1"/>
        <v>133.77320849619997</v>
      </c>
      <c r="D59" s="34">
        <v>1966920</v>
      </c>
      <c r="E59" s="32">
        <f t="shared" si="0"/>
        <v>102.95999786429142</v>
      </c>
      <c r="F59" s="34">
        <v>1003774</v>
      </c>
      <c r="G59" s="32">
        <f t="shared" si="2"/>
        <v>88.251238564979047</v>
      </c>
      <c r="H59" s="34">
        <v>2668898</v>
      </c>
      <c r="I59" s="33">
        <f t="shared" si="3"/>
        <v>121.99159693057595</v>
      </c>
      <c r="K59" s="13"/>
    </row>
    <row r="60" spans="1:11">
      <c r="A60" s="30">
        <v>41487</v>
      </c>
      <c r="B60" s="34">
        <v>12236880</v>
      </c>
      <c r="C60" s="32">
        <f t="shared" si="1"/>
        <v>134.17725738426233</v>
      </c>
      <c r="D60" s="34">
        <v>1945347</v>
      </c>
      <c r="E60" s="32">
        <f t="shared" si="0"/>
        <v>101.83074195458164</v>
      </c>
      <c r="F60" s="34">
        <v>986334</v>
      </c>
      <c r="G60" s="32">
        <f t="shared" si="2"/>
        <v>86.717923694726153</v>
      </c>
      <c r="H60" s="34">
        <v>2663081</v>
      </c>
      <c r="I60" s="33">
        <f t="shared" si="3"/>
        <v>121.72570999171761</v>
      </c>
      <c r="K60" s="13"/>
    </row>
    <row r="61" spans="1:11">
      <c r="A61" s="30">
        <v>41518</v>
      </c>
      <c r="B61" s="34">
        <v>12523723</v>
      </c>
      <c r="C61" s="32">
        <f t="shared" si="1"/>
        <v>137.32248778938799</v>
      </c>
      <c r="D61" s="34">
        <v>1913073</v>
      </c>
      <c r="E61" s="32">
        <f t="shared" si="0"/>
        <v>100.14133365578346</v>
      </c>
      <c r="F61" s="34">
        <v>970007</v>
      </c>
      <c r="G61" s="32">
        <f t="shared" si="2"/>
        <v>85.282463150768635</v>
      </c>
      <c r="H61" s="34">
        <v>2707070</v>
      </c>
      <c r="I61" s="33">
        <f t="shared" si="3"/>
        <v>123.73638569284185</v>
      </c>
      <c r="K61" s="13"/>
    </row>
    <row r="62" spans="1:11">
      <c r="A62" s="30">
        <v>41548</v>
      </c>
      <c r="B62" s="34">
        <v>12297151</v>
      </c>
      <c r="C62" s="32">
        <f t="shared" si="1"/>
        <v>134.83812825002281</v>
      </c>
      <c r="D62" s="34">
        <v>1896377</v>
      </c>
      <c r="E62" s="32">
        <f t="shared" si="0"/>
        <v>99.267368205057338</v>
      </c>
      <c r="F62" s="34">
        <v>960369</v>
      </c>
      <c r="G62" s="32">
        <f t="shared" si="2"/>
        <v>84.43509567832038</v>
      </c>
      <c r="H62" s="34">
        <v>2756891</v>
      </c>
      <c r="I62" s="33">
        <f t="shared" si="3"/>
        <v>126.0136339618571</v>
      </c>
    </row>
    <row r="63" spans="1:11">
      <c r="A63" s="30">
        <v>41579</v>
      </c>
      <c r="B63" s="34">
        <v>12433976</v>
      </c>
      <c r="C63" s="32">
        <f t="shared" si="1"/>
        <v>136.33841290114316</v>
      </c>
      <c r="D63" s="34">
        <v>1860055</v>
      </c>
      <c r="E63" s="32">
        <f t="shared" si="0"/>
        <v>97.366064114180844</v>
      </c>
      <c r="F63" s="34">
        <v>940806</v>
      </c>
      <c r="G63" s="32">
        <f t="shared" si="2"/>
        <v>82.715127856831998</v>
      </c>
      <c r="H63" s="34">
        <v>2766055</v>
      </c>
      <c r="I63" s="33">
        <f t="shared" si="3"/>
        <v>126.43250759219882</v>
      </c>
    </row>
    <row r="64" spans="1:11">
      <c r="A64" s="30">
        <v>41609</v>
      </c>
      <c r="B64" s="34">
        <v>12363785</v>
      </c>
      <c r="C64" s="32">
        <f t="shared" si="1"/>
        <v>135.56876934224101</v>
      </c>
      <c r="D64" s="34">
        <v>1832463</v>
      </c>
      <c r="E64" s="32">
        <f t="shared" si="0"/>
        <v>95.921738843670852</v>
      </c>
      <c r="F64" s="34">
        <v>928454</v>
      </c>
      <c r="G64" s="32">
        <f t="shared" si="2"/>
        <v>81.629147049643706</v>
      </c>
      <c r="H64" s="34">
        <v>2823400</v>
      </c>
      <c r="I64" s="33">
        <f t="shared" si="3"/>
        <v>129.053667383987</v>
      </c>
    </row>
    <row r="65" spans="1:9">
      <c r="A65" s="30">
        <v>41640</v>
      </c>
      <c r="B65" s="34">
        <v>12329012</v>
      </c>
      <c r="C65" s="32">
        <f t="shared" si="1"/>
        <v>135.18748377181595</v>
      </c>
      <c r="D65" s="34">
        <v>1812824</v>
      </c>
      <c r="E65" s="32">
        <f t="shared" si="0"/>
        <v>94.893719708140765</v>
      </c>
      <c r="F65" s="34">
        <v>908141</v>
      </c>
      <c r="G65" s="32">
        <f t="shared" si="2"/>
        <v>79.84323965518</v>
      </c>
      <c r="H65" s="34">
        <v>2838873</v>
      </c>
      <c r="I65" s="33">
        <f t="shared" si="3"/>
        <v>129.76091658545772</v>
      </c>
    </row>
    <row r="66" spans="1:9">
      <c r="A66" s="30">
        <v>41671</v>
      </c>
      <c r="B66" s="34">
        <v>12355589</v>
      </c>
      <c r="C66" s="32">
        <f t="shared" si="1"/>
        <v>135.47890029052837</v>
      </c>
      <c r="D66" s="34">
        <v>1925354</v>
      </c>
      <c r="E66" s="32">
        <f t="shared" ref="E66:E76" si="4">(D66/$D$2)*100</f>
        <v>100.7841924064044</v>
      </c>
      <c r="F66" s="34">
        <v>929946</v>
      </c>
      <c r="G66" s="32">
        <f t="shared" si="2"/>
        <v>81.760322840149286</v>
      </c>
      <c r="H66" s="34">
        <v>2836699</v>
      </c>
      <c r="I66" s="33">
        <f t="shared" si="3"/>
        <v>129.66154608432689</v>
      </c>
    </row>
    <row r="67" spans="1:9">
      <c r="A67" s="30">
        <v>41699</v>
      </c>
      <c r="B67" s="34">
        <v>12566310</v>
      </c>
      <c r="C67" s="32">
        <f t="shared" ref="C67:C76" si="5">(B67/$B$2)*100</f>
        <v>137.7894537856406</v>
      </c>
      <c r="D67" s="34">
        <v>1928800</v>
      </c>
      <c r="E67" s="32">
        <f t="shared" si="4"/>
        <v>100.96457602782283</v>
      </c>
      <c r="F67" s="34">
        <v>942484</v>
      </c>
      <c r="G67" s="32">
        <f t="shared" ref="G67:G142" si="6">(F67/$F$2)*100</f>
        <v>82.862656661435466</v>
      </c>
      <c r="H67" s="34">
        <v>2849623</v>
      </c>
      <c r="I67" s="33">
        <f t="shared" ref="I67:I88" si="7">(H67/$H$2)*100</f>
        <v>130.25228405885073</v>
      </c>
    </row>
    <row r="68" spans="1:9">
      <c r="A68" s="30">
        <v>41730</v>
      </c>
      <c r="B68" s="34">
        <v>12730077</v>
      </c>
      <c r="C68" s="32">
        <f t="shared" si="5"/>
        <v>139.5851571765416</v>
      </c>
      <c r="D68" s="34">
        <v>1902614</v>
      </c>
      <c r="E68" s="32">
        <f t="shared" si="4"/>
        <v>99.593848949917103</v>
      </c>
      <c r="F68" s="34">
        <v>912476</v>
      </c>
      <c r="G68" s="32">
        <f t="shared" si="6"/>
        <v>80.22437038697737</v>
      </c>
      <c r="H68" s="34">
        <v>2844868</v>
      </c>
      <c r="I68" s="33">
        <f t="shared" si="7"/>
        <v>130.03493965550342</v>
      </c>
    </row>
    <row r="69" spans="1:9">
      <c r="A69" s="30">
        <v>41760</v>
      </c>
      <c r="B69" s="34">
        <v>12922571</v>
      </c>
      <c r="C69" s="32">
        <f t="shared" si="5"/>
        <v>141.69585181299519</v>
      </c>
      <c r="D69" s="34">
        <v>1904808</v>
      </c>
      <c r="E69" s="32">
        <f t="shared" si="4"/>
        <v>99.708695631690773</v>
      </c>
      <c r="F69" s="34">
        <v>910468</v>
      </c>
      <c r="G69" s="32">
        <f t="shared" si="6"/>
        <v>80.047828170264765</v>
      </c>
      <c r="H69" s="34">
        <v>2849314</v>
      </c>
      <c r="I69" s="33">
        <f t="shared" si="7"/>
        <v>130.23816010077834</v>
      </c>
    </row>
    <row r="70" spans="1:9">
      <c r="A70" s="30">
        <v>41791</v>
      </c>
      <c r="B70" s="34">
        <v>13034290</v>
      </c>
      <c r="C70" s="32">
        <f t="shared" si="5"/>
        <v>142.92084944455749</v>
      </c>
      <c r="D70" s="34">
        <v>1906518</v>
      </c>
      <c r="E70" s="32">
        <f t="shared" si="4"/>
        <v>99.79820694702029</v>
      </c>
      <c r="F70" s="34">
        <v>910428</v>
      </c>
      <c r="G70" s="32">
        <f t="shared" si="6"/>
        <v>80.044311393039408</v>
      </c>
      <c r="H70" s="34">
        <v>2852087</v>
      </c>
      <c r="I70" s="33">
        <f t="shared" si="7"/>
        <v>130.36491005461264</v>
      </c>
    </row>
    <row r="71" spans="1:9">
      <c r="A71" s="30">
        <v>41821</v>
      </c>
      <c r="B71" s="34">
        <v>12701507</v>
      </c>
      <c r="C71" s="32">
        <f t="shared" si="5"/>
        <v>139.27188743429778</v>
      </c>
      <c r="D71" s="34">
        <v>1948562</v>
      </c>
      <c r="E71" s="32">
        <f t="shared" si="4"/>
        <v>101.99903369656083</v>
      </c>
      <c r="F71" s="34">
        <v>927355</v>
      </c>
      <c r="G71" s="32">
        <f t="shared" si="6"/>
        <v>81.532523595377199</v>
      </c>
      <c r="H71" s="34">
        <v>2864800</v>
      </c>
      <c r="I71" s="33">
        <f t="shared" si="7"/>
        <v>130.94600351407732</v>
      </c>
    </row>
    <row r="72" spans="1:9">
      <c r="A72" s="30">
        <v>41852</v>
      </c>
      <c r="B72" s="34">
        <v>12884711</v>
      </c>
      <c r="C72" s="32">
        <f t="shared" si="5"/>
        <v>141.2807173208233</v>
      </c>
      <c r="D72" s="34">
        <v>1983848</v>
      </c>
      <c r="E72" s="32">
        <f t="shared" si="4"/>
        <v>103.84610754025523</v>
      </c>
      <c r="F72" s="34">
        <v>925809</v>
      </c>
      <c r="G72" s="32">
        <f t="shared" si="6"/>
        <v>81.396600155617392</v>
      </c>
      <c r="H72" s="34">
        <v>2859563</v>
      </c>
      <c r="I72" s="33">
        <f t="shared" si="7"/>
        <v>130.70662756448112</v>
      </c>
    </row>
    <row r="73" spans="1:9">
      <c r="A73" s="30">
        <v>41883</v>
      </c>
      <c r="B73" s="34">
        <v>13155308</v>
      </c>
      <c r="C73" s="32">
        <f t="shared" si="5"/>
        <v>144.24781051095096</v>
      </c>
      <c r="D73" s="34">
        <v>1984653</v>
      </c>
      <c r="E73" s="32">
        <f t="shared" si="4"/>
        <v>103.88824590799808</v>
      </c>
      <c r="F73" s="34">
        <v>922896</v>
      </c>
      <c r="G73" s="32">
        <f t="shared" si="6"/>
        <v>81.140490854181223</v>
      </c>
      <c r="H73" s="34">
        <v>2879940</v>
      </c>
      <c r="I73" s="33">
        <f t="shared" si="7"/>
        <v>131.63803175102342</v>
      </c>
    </row>
    <row r="74" spans="1:9">
      <c r="A74" s="30">
        <v>41913</v>
      </c>
      <c r="B74" s="35">
        <v>13072609</v>
      </c>
      <c r="C74" s="32">
        <f t="shared" si="5"/>
        <v>143.34101686678503</v>
      </c>
      <c r="D74" s="35">
        <v>2001958</v>
      </c>
      <c r="E74" s="32">
        <f t="shared" si="4"/>
        <v>104.79408994997313</v>
      </c>
      <c r="F74" s="35">
        <v>922888</v>
      </c>
      <c r="G74" s="32">
        <f t="shared" si="6"/>
        <v>81.139787498736155</v>
      </c>
      <c r="H74" s="35">
        <v>2908367</v>
      </c>
      <c r="I74" s="33">
        <f t="shared" si="7"/>
        <v>132.93739018508327</v>
      </c>
    </row>
    <row r="75" spans="1:9" s="46" customFormat="1">
      <c r="A75" s="45">
        <v>41944</v>
      </c>
      <c r="B75" s="47">
        <v>13100694</v>
      </c>
      <c r="C75" s="31">
        <f t="shared" si="5"/>
        <v>143.64896858925326</v>
      </c>
      <c r="D75" s="47">
        <v>1990727</v>
      </c>
      <c r="E75" s="31">
        <f t="shared" si="4"/>
        <v>104.20619428771241</v>
      </c>
      <c r="F75" s="47">
        <v>878159</v>
      </c>
      <c r="G75" s="31">
        <f t="shared" si="6"/>
        <v>77.207239285918376</v>
      </c>
      <c r="H75" s="47">
        <v>2929226</v>
      </c>
      <c r="I75" s="33">
        <f t="shared" si="7"/>
        <v>133.89082591787445</v>
      </c>
    </row>
    <row r="76" spans="1:9">
      <c r="A76" s="48">
        <v>41974</v>
      </c>
      <c r="B76" s="49">
        <v>13093230</v>
      </c>
      <c r="C76" s="31">
        <f t="shared" si="5"/>
        <v>143.56712590965549</v>
      </c>
      <c r="D76" s="49">
        <v>1963165</v>
      </c>
      <c r="E76" s="31">
        <f t="shared" si="4"/>
        <v>102.76343939115556</v>
      </c>
      <c r="F76" s="49">
        <v>864468</v>
      </c>
      <c r="G76" s="31">
        <f t="shared" si="6"/>
        <v>76.003534361111477</v>
      </c>
      <c r="H76" s="49">
        <v>2910148</v>
      </c>
      <c r="I76" s="33">
        <f t="shared" si="7"/>
        <v>133.01879720555888</v>
      </c>
    </row>
    <row r="77" spans="1:9">
      <c r="A77" s="48">
        <v>42005</v>
      </c>
      <c r="B77" s="50">
        <v>12913416</v>
      </c>
      <c r="C77" s="31">
        <f t="shared" ref="C77:C86" si="8">(B77/$B$2)*100</f>
        <v>141.59546733661287</v>
      </c>
      <c r="D77" s="96">
        <v>1971494</v>
      </c>
      <c r="E77" s="31">
        <f t="shared" ref="E77:E89" si="9">(D77/$D$2)*100</f>
        <v>103.19942754634828</v>
      </c>
      <c r="F77" s="96">
        <v>850325</v>
      </c>
      <c r="G77" s="31">
        <f t="shared" si="6"/>
        <v>74.760089853658101</v>
      </c>
      <c r="H77" s="96">
        <v>2926680</v>
      </c>
      <c r="I77" s="33">
        <f t="shared" si="7"/>
        <v>133.77445181673411</v>
      </c>
    </row>
    <row r="78" spans="1:9">
      <c r="A78" s="48">
        <v>42036</v>
      </c>
      <c r="B78" s="58">
        <v>12851205</v>
      </c>
      <c r="C78" s="31">
        <f t="shared" si="8"/>
        <v>140.91332439175014</v>
      </c>
      <c r="D78" s="96">
        <v>2027866</v>
      </c>
      <c r="E78" s="31">
        <f t="shared" si="9"/>
        <v>106.150264895913</v>
      </c>
      <c r="F78" s="96">
        <v>886675</v>
      </c>
      <c r="G78" s="31">
        <f t="shared" si="6"/>
        <v>77.955961157195546</v>
      </c>
      <c r="H78" s="96">
        <v>2929385</v>
      </c>
      <c r="I78" s="33">
        <f t="shared" si="7"/>
        <v>133.89809358562044</v>
      </c>
    </row>
    <row r="79" spans="1:9">
      <c r="A79" s="48">
        <v>42064</v>
      </c>
      <c r="B79" s="51">
        <v>13148326</v>
      </c>
      <c r="C79" s="31">
        <f t="shared" si="8"/>
        <v>144.17125295616108</v>
      </c>
      <c r="D79" s="95">
        <v>2025815</v>
      </c>
      <c r="E79" s="31">
        <f t="shared" si="9"/>
        <v>106.04290366331601</v>
      </c>
      <c r="F79" s="95">
        <v>872201</v>
      </c>
      <c r="G79" s="31">
        <f t="shared" si="6"/>
        <v>76.683415318202393</v>
      </c>
      <c r="H79" s="95">
        <v>2926533</v>
      </c>
      <c r="I79" s="33">
        <f t="shared" si="7"/>
        <v>133.76773265221422</v>
      </c>
    </row>
    <row r="80" spans="1:9">
      <c r="A80" s="48">
        <v>42095</v>
      </c>
      <c r="B80" s="58">
        <v>13451823</v>
      </c>
      <c r="C80" s="31">
        <f t="shared" si="8"/>
        <v>147.49909429188978</v>
      </c>
      <c r="D80" s="96">
        <v>1949831</v>
      </c>
      <c r="E80" s="31">
        <f t="shared" si="9"/>
        <v>102.06546051477905</v>
      </c>
      <c r="F80" s="96">
        <v>839337</v>
      </c>
      <c r="G80" s="31">
        <f t="shared" si="6"/>
        <v>73.794031149854277</v>
      </c>
      <c r="H80" s="96">
        <v>2928695</v>
      </c>
      <c r="I80" s="33">
        <f t="shared" si="7"/>
        <v>133.86655465011893</v>
      </c>
    </row>
    <row r="81" spans="1:9">
      <c r="A81" s="48">
        <v>42125</v>
      </c>
      <c r="B81" s="60">
        <v>13585611</v>
      </c>
      <c r="C81" s="31">
        <f t="shared" si="8"/>
        <v>148.96607827072469</v>
      </c>
      <c r="D81" s="96">
        <v>2026587</v>
      </c>
      <c r="E81" s="31">
        <f t="shared" si="9"/>
        <v>106.08331461971039</v>
      </c>
      <c r="F81" s="96">
        <v>848248</v>
      </c>
      <c r="G81" s="31">
        <f t="shared" si="6"/>
        <v>74.577481196231773</v>
      </c>
      <c r="H81" s="96">
        <v>2928677</v>
      </c>
      <c r="I81" s="33">
        <f t="shared" si="7"/>
        <v>133.86573189527977</v>
      </c>
    </row>
    <row r="82" spans="1:9">
      <c r="A82" s="48">
        <v>42156</v>
      </c>
      <c r="B82" s="42">
        <v>13596512</v>
      </c>
      <c r="C82" s="31">
        <f t="shared" si="8"/>
        <v>149.08560761829906</v>
      </c>
      <c r="D82" s="42">
        <v>1996411</v>
      </c>
      <c r="E82" s="31">
        <f t="shared" si="9"/>
        <v>104.50372780603578</v>
      </c>
      <c r="F82" s="42">
        <v>833523</v>
      </c>
      <c r="G82" s="31">
        <f t="shared" si="6"/>
        <v>73.282867580149542</v>
      </c>
      <c r="H82" s="42">
        <v>2936848</v>
      </c>
      <c r="I82" s="33">
        <f t="shared" si="7"/>
        <v>134.23921688366062</v>
      </c>
    </row>
    <row r="83" spans="1:9">
      <c r="A83" s="48">
        <v>42186</v>
      </c>
      <c r="B83" s="66">
        <v>13318215</v>
      </c>
      <c r="C83" s="31">
        <f t="shared" si="8"/>
        <v>146.03408401111585</v>
      </c>
      <c r="D83" s="96">
        <v>2010252</v>
      </c>
      <c r="E83" s="31">
        <f t="shared" si="9"/>
        <v>105.22824600222052</v>
      </c>
      <c r="F83" s="96">
        <v>828359</v>
      </c>
      <c r="G83" s="31">
        <f t="shared" si="6"/>
        <v>72.828851640356774</v>
      </c>
      <c r="H83" s="96">
        <v>2948014</v>
      </c>
      <c r="I83" s="33">
        <f t="shared" si="7"/>
        <v>134.7495991355589</v>
      </c>
    </row>
    <row r="84" spans="1:9">
      <c r="A84" s="48">
        <v>42217</v>
      </c>
      <c r="B84" s="24">
        <v>13566414</v>
      </c>
      <c r="C84" s="31">
        <f t="shared" si="8"/>
        <v>148.75558337251488</v>
      </c>
      <c r="D84" s="24">
        <v>2018645</v>
      </c>
      <c r="E84" s="31">
        <f t="shared" si="9"/>
        <v>105.66758428851328</v>
      </c>
      <c r="F84" s="24">
        <v>611147</v>
      </c>
      <c r="G84" s="31">
        <f t="shared" si="6"/>
        <v>53.731696273534936</v>
      </c>
      <c r="H84" s="24">
        <v>2949836</v>
      </c>
      <c r="I84" s="33">
        <f t="shared" si="7"/>
        <v>134.83288020872376</v>
      </c>
    </row>
    <row r="85" spans="1:9">
      <c r="A85" s="48">
        <v>42248</v>
      </c>
      <c r="B85" s="66">
        <v>13489364</v>
      </c>
      <c r="C85" s="31">
        <f t="shared" si="8"/>
        <v>147.91073095249791</v>
      </c>
      <c r="D85" s="96">
        <v>2027249</v>
      </c>
      <c r="E85" s="31">
        <f t="shared" si="9"/>
        <v>106.11796753827656</v>
      </c>
      <c r="F85" s="96">
        <v>814110</v>
      </c>
      <c r="G85" s="31">
        <f t="shared" si="6"/>
        <v>71.576087673256225</v>
      </c>
      <c r="H85" s="96">
        <v>2967562</v>
      </c>
      <c r="I85" s="33">
        <f t="shared" si="7"/>
        <v>135.64311089089722</v>
      </c>
    </row>
    <row r="86" spans="1:9">
      <c r="A86" s="48">
        <v>42278</v>
      </c>
      <c r="B86" s="66">
        <v>13741124</v>
      </c>
      <c r="C86" s="31">
        <f t="shared" si="8"/>
        <v>150.67127664053783</v>
      </c>
      <c r="D86" s="96">
        <v>2026155</v>
      </c>
      <c r="E86" s="31">
        <f t="shared" si="9"/>
        <v>106.06070123478504</v>
      </c>
      <c r="F86" s="96">
        <v>808113</v>
      </c>
      <c r="G86" s="31">
        <f t="shared" si="6"/>
        <v>71.048834847745525</v>
      </c>
      <c r="H86" s="96">
        <v>3071020</v>
      </c>
      <c r="I86" s="33">
        <f t="shared" si="7"/>
        <v>140.37203145483167</v>
      </c>
    </row>
    <row r="87" spans="1:9">
      <c r="A87" s="48">
        <v>42309</v>
      </c>
      <c r="B87" s="24">
        <v>13755572</v>
      </c>
      <c r="C87" s="31">
        <f>(B87/$B$2)*100</f>
        <v>150.8296988049039</v>
      </c>
      <c r="D87" s="24">
        <v>2027916</v>
      </c>
      <c r="E87" s="31">
        <f t="shared" si="9"/>
        <v>106.15288218583491</v>
      </c>
      <c r="F87" s="24">
        <v>802893</v>
      </c>
      <c r="G87" s="31">
        <f t="shared" si="6"/>
        <v>70.589895419837262</v>
      </c>
      <c r="H87" s="24">
        <v>2996123</v>
      </c>
      <c r="I87" s="33">
        <f t="shared" si="7"/>
        <v>136.94859427764868</v>
      </c>
    </row>
    <row r="88" spans="1:9">
      <c r="A88" s="48">
        <v>42339</v>
      </c>
      <c r="B88" s="66">
        <v>13713717</v>
      </c>
      <c r="C88" s="31">
        <f>(B88/$B$2)*100</f>
        <v>150.37075918076619</v>
      </c>
      <c r="D88" s="96">
        <v>2035701</v>
      </c>
      <c r="E88" s="31">
        <f t="shared" si="9"/>
        <v>106.5603942266772</v>
      </c>
      <c r="F88" s="96">
        <v>797334</v>
      </c>
      <c r="G88" s="31">
        <f t="shared" si="6"/>
        <v>70.101151304944153</v>
      </c>
      <c r="H88" s="96">
        <v>3032971</v>
      </c>
      <c r="I88" s="33">
        <f t="shared" si="7"/>
        <v>138.63286485063341</v>
      </c>
    </row>
    <row r="89" spans="1:9">
      <c r="A89" s="48">
        <v>42370</v>
      </c>
      <c r="B89" s="66">
        <v>13352629</v>
      </c>
      <c r="C89" s="31">
        <f>(B89/$B$2)*100</f>
        <v>146.41143315040807</v>
      </c>
      <c r="D89" s="96">
        <v>2011113</v>
      </c>
      <c r="E89" s="31">
        <f t="shared" si="9"/>
        <v>105.27331573467589</v>
      </c>
      <c r="F89" s="96">
        <v>792615</v>
      </c>
      <c r="G89" s="31">
        <f t="shared" si="6"/>
        <v>69.686259511783405</v>
      </c>
      <c r="H89" s="96">
        <v>3034105</v>
      </c>
      <c r="I89" s="33">
        <f t="shared" ref="I89:I142" si="10">(H89/$H$2)*100</f>
        <v>138.68469840550114</v>
      </c>
    </row>
    <row r="90" spans="1:9">
      <c r="A90" s="48">
        <v>42401</v>
      </c>
      <c r="B90" s="24">
        <v>13258741</v>
      </c>
      <c r="C90" s="31">
        <f>(B90/$B$2)*100</f>
        <v>145.38195224177011</v>
      </c>
      <c r="D90" s="24">
        <v>1949324</v>
      </c>
      <c r="E90" s="31">
        <f t="shared" ref="E90:E138" si="11">(D90/$D$2)*100</f>
        <v>102.03892119497083</v>
      </c>
      <c r="F90" s="24">
        <v>758850</v>
      </c>
      <c r="G90" s="31">
        <f t="shared" si="6"/>
        <v>66.717659936434245</v>
      </c>
      <c r="H90" s="24">
        <v>3059263</v>
      </c>
      <c r="I90" s="33">
        <f t="shared" si="10"/>
        <v>139.83463541904732</v>
      </c>
    </row>
    <row r="91" spans="1:9">
      <c r="A91" s="48">
        <v>42430</v>
      </c>
      <c r="B91" s="24">
        <v>13503330</v>
      </c>
      <c r="C91" s="31">
        <f>(B91/$B$2)*100</f>
        <v>148.06386799205609</v>
      </c>
      <c r="D91" s="24">
        <v>1935899</v>
      </c>
      <c r="E91" s="31">
        <f t="shared" si="11"/>
        <v>101.33617885093645</v>
      </c>
      <c r="F91" s="24">
        <v>748079</v>
      </c>
      <c r="G91" s="31">
        <f t="shared" si="6"/>
        <v>65.770679749077942</v>
      </c>
      <c r="H91" s="24">
        <v>3068719</v>
      </c>
      <c r="I91" s="33">
        <f t="shared" si="10"/>
        <v>140.26685596122448</v>
      </c>
    </row>
    <row r="92" spans="1:9">
      <c r="A92" s="48">
        <v>42461</v>
      </c>
      <c r="B92" s="24">
        <v>13665900</v>
      </c>
      <c r="C92" s="31">
        <f t="shared" ref="C92:C142" si="12">(B92/$B$2)*100</f>
        <v>149.84644629085116</v>
      </c>
      <c r="D92" s="24">
        <v>1931701</v>
      </c>
      <c r="E92" s="31">
        <f t="shared" si="11"/>
        <v>101.1164311890924</v>
      </c>
      <c r="F92" s="24">
        <v>740165</v>
      </c>
      <c r="G92" s="31">
        <f t="shared" si="6"/>
        <v>65.074885375042314</v>
      </c>
      <c r="H92" s="24">
        <v>3062031</v>
      </c>
      <c r="I92" s="33">
        <f t="shared" si="10"/>
        <v>139.96115682987076</v>
      </c>
    </row>
    <row r="93" spans="1:9">
      <c r="A93" s="48">
        <v>42491</v>
      </c>
      <c r="B93" s="24">
        <v>13696518</v>
      </c>
      <c r="C93" s="31">
        <f t="shared" si="12"/>
        <v>150.18217233103391</v>
      </c>
      <c r="D93" s="24">
        <v>1944407</v>
      </c>
      <c r="E93" s="31">
        <f t="shared" si="11"/>
        <v>101.78153690404963</v>
      </c>
      <c r="F93" s="24">
        <v>738719</v>
      </c>
      <c r="G93" s="31">
        <f t="shared" si="6"/>
        <v>64.947753878345878</v>
      </c>
      <c r="H93" s="24">
        <v>3063975</v>
      </c>
      <c r="I93" s="31">
        <f t="shared" si="10"/>
        <v>140.05001435250108</v>
      </c>
    </row>
    <row r="94" spans="1:9">
      <c r="A94" s="48">
        <v>42522</v>
      </c>
      <c r="B94" s="96">
        <v>13686743</v>
      </c>
      <c r="C94" s="155">
        <f t="shared" si="12"/>
        <v>150.07498956133026</v>
      </c>
      <c r="D94" s="96">
        <v>1946198</v>
      </c>
      <c r="E94" s="155">
        <f t="shared" si="11"/>
        <v>101.87528822905266</v>
      </c>
      <c r="F94" s="96">
        <v>733669</v>
      </c>
      <c r="G94" s="155">
        <f t="shared" si="6"/>
        <v>64.503760753645352</v>
      </c>
      <c r="H94" s="96">
        <v>3083240</v>
      </c>
      <c r="I94" s="155">
        <f t="shared" si="10"/>
        <v>140.93059057342356</v>
      </c>
    </row>
    <row r="95" spans="1:9">
      <c r="A95" s="48">
        <v>42552</v>
      </c>
      <c r="B95" s="96">
        <v>13362031</v>
      </c>
      <c r="C95" s="155">
        <f t="shared" si="12"/>
        <v>146.51452597912967</v>
      </c>
      <c r="D95" s="96">
        <v>1954146</v>
      </c>
      <c r="E95" s="155">
        <f t="shared" si="11"/>
        <v>102.29133263504038</v>
      </c>
      <c r="F95" s="96">
        <v>729995</v>
      </c>
      <c r="G95" s="155">
        <f t="shared" si="6"/>
        <v>64.180744765496897</v>
      </c>
      <c r="H95" s="96">
        <v>3071724</v>
      </c>
      <c r="I95" s="155">
        <f t="shared" si="10"/>
        <v>140.40421031076363</v>
      </c>
    </row>
    <row r="96" spans="1:9">
      <c r="A96" s="48">
        <v>42583</v>
      </c>
      <c r="B96" s="96">
        <v>13471407</v>
      </c>
      <c r="C96" s="155">
        <f t="shared" si="12"/>
        <v>147.7138326409308</v>
      </c>
      <c r="D96" s="96">
        <v>1962189</v>
      </c>
      <c r="E96" s="155">
        <f t="shared" si="11"/>
        <v>102.71234989187977</v>
      </c>
      <c r="F96" s="96">
        <v>727885</v>
      </c>
      <c r="G96" s="155">
        <f t="shared" si="6"/>
        <v>63.995234766859653</v>
      </c>
      <c r="H96" s="96">
        <v>3042243</v>
      </c>
      <c r="I96" s="155">
        <f t="shared" si="10"/>
        <v>139.05667501001017</v>
      </c>
    </row>
    <row r="97" spans="1:10">
      <c r="A97" s="48">
        <v>42614</v>
      </c>
      <c r="B97" s="96">
        <v>13470684</v>
      </c>
      <c r="C97" s="155">
        <f t="shared" si="12"/>
        <v>147.70590495371897</v>
      </c>
      <c r="D97" s="96">
        <v>1967273</v>
      </c>
      <c r="E97" s="155">
        <f t="shared" si="11"/>
        <v>102.97847593114015</v>
      </c>
      <c r="F97" s="96">
        <v>725393</v>
      </c>
      <c r="G97" s="155">
        <f t="shared" si="6"/>
        <v>63.776139545720298</v>
      </c>
      <c r="H97" s="96">
        <v>2992784</v>
      </c>
      <c r="I97" s="155">
        <f t="shared" si="10"/>
        <v>136.7959732549827</v>
      </c>
    </row>
    <row r="98" spans="1:10">
      <c r="A98" s="48">
        <v>42644</v>
      </c>
      <c r="B98" s="96">
        <v>13660465</v>
      </c>
      <c r="C98" s="155">
        <f t="shared" si="12"/>
        <v>149.78685157439702</v>
      </c>
      <c r="D98" s="96">
        <v>1970606</v>
      </c>
      <c r="E98" s="155">
        <f t="shared" si="11"/>
        <v>103.15294447733505</v>
      </c>
      <c r="F98" s="96">
        <v>724432</v>
      </c>
      <c r="G98" s="155">
        <f t="shared" si="6"/>
        <v>63.691648972881254</v>
      </c>
      <c r="H98" s="96">
        <v>2994165</v>
      </c>
      <c r="I98" s="155">
        <f t="shared" si="10"/>
        <v>136.85909683458789</v>
      </c>
    </row>
    <row r="99" spans="1:10">
      <c r="A99" s="48">
        <v>42675</v>
      </c>
      <c r="B99" s="96">
        <v>13583875</v>
      </c>
      <c r="C99" s="155">
        <f t="shared" si="12"/>
        <v>148.94704304942491</v>
      </c>
      <c r="D99" s="96">
        <v>1984374</v>
      </c>
      <c r="E99" s="155">
        <f t="shared" si="11"/>
        <v>103.87364143023379</v>
      </c>
      <c r="F99" s="96">
        <v>722235</v>
      </c>
      <c r="G99" s="155">
        <f t="shared" si="6"/>
        <v>63.49848998377886</v>
      </c>
      <c r="H99" s="96">
        <v>2986386</v>
      </c>
      <c r="I99" s="155">
        <f t="shared" si="10"/>
        <v>136.50352961826005</v>
      </c>
    </row>
    <row r="100" spans="1:10">
      <c r="A100" s="48">
        <v>42705</v>
      </c>
      <c r="B100" s="96">
        <v>13415843</v>
      </c>
      <c r="C100" s="155">
        <f t="shared" si="12"/>
        <v>147.10457397946652</v>
      </c>
      <c r="D100" s="96">
        <v>1983661</v>
      </c>
      <c r="E100" s="155">
        <f t="shared" si="11"/>
        <v>103.83631887594727</v>
      </c>
      <c r="F100" s="96">
        <v>717876</v>
      </c>
      <c r="G100" s="155">
        <f t="shared" si="6"/>
        <v>63.11524918564627</v>
      </c>
      <c r="H100" s="96">
        <v>2982548</v>
      </c>
      <c r="I100" s="155">
        <f t="shared" si="10"/>
        <v>136.32810000310818</v>
      </c>
    </row>
    <row r="101" spans="1:10">
      <c r="A101" s="168">
        <v>42736</v>
      </c>
      <c r="B101" s="61">
        <v>13115945</v>
      </c>
      <c r="C101" s="169">
        <f t="shared" si="12"/>
        <v>143.81619563996941</v>
      </c>
      <c r="D101" s="61">
        <v>1806614</v>
      </c>
      <c r="E101" s="169">
        <f t="shared" si="11"/>
        <v>94.568652299838831</v>
      </c>
      <c r="F101" s="61">
        <v>713465</v>
      </c>
      <c r="G101" s="169">
        <f t="shared" si="6"/>
        <v>62.727436577120734</v>
      </c>
      <c r="H101" s="61">
        <v>2970210</v>
      </c>
      <c r="I101" s="169">
        <f t="shared" si="10"/>
        <v>135.76414726945953</v>
      </c>
    </row>
    <row r="102" spans="1:10">
      <c r="A102" s="168">
        <v>42767</v>
      </c>
      <c r="B102" s="61">
        <v>13126079</v>
      </c>
      <c r="C102" s="169">
        <f t="shared" si="12"/>
        <v>143.92731484080591</v>
      </c>
      <c r="D102" s="61">
        <v>1983739</v>
      </c>
      <c r="E102" s="169">
        <f t="shared" si="11"/>
        <v>103.84040184822545</v>
      </c>
      <c r="F102" s="61">
        <v>715201</v>
      </c>
      <c r="G102" s="169">
        <f t="shared" si="6"/>
        <v>62.880064708700942</v>
      </c>
      <c r="H102" s="61">
        <v>2965218</v>
      </c>
      <c r="I102" s="169">
        <f t="shared" si="10"/>
        <v>135.53596992739645</v>
      </c>
    </row>
    <row r="103" spans="1:10">
      <c r="A103" s="168">
        <v>42795</v>
      </c>
      <c r="B103" s="61">
        <v>13558783</v>
      </c>
      <c r="C103" s="169">
        <f t="shared" si="12"/>
        <v>148.67190953971607</v>
      </c>
      <c r="D103" s="61">
        <v>2006893</v>
      </c>
      <c r="E103" s="169">
        <f t="shared" si="11"/>
        <v>105.05241646526619</v>
      </c>
      <c r="F103" s="61">
        <v>727211</v>
      </c>
      <c r="G103" s="169">
        <f t="shared" si="6"/>
        <v>63.935977070612495</v>
      </c>
      <c r="H103" s="61">
        <v>2970810</v>
      </c>
      <c r="I103" s="169">
        <f t="shared" si="10"/>
        <v>135.79157243076517</v>
      </c>
    </row>
    <row r="104" spans="1:10">
      <c r="A104" s="168">
        <v>42826</v>
      </c>
      <c r="B104" s="61">
        <v>13849359</v>
      </c>
      <c r="C104" s="169">
        <f t="shared" si="12"/>
        <v>151.85807224962983</v>
      </c>
      <c r="D104" s="61">
        <v>2031171</v>
      </c>
      <c r="E104" s="169">
        <f t="shared" si="11"/>
        <v>106.32326775975163</v>
      </c>
      <c r="F104" s="61">
        <v>728918</v>
      </c>
      <c r="G104" s="169">
        <f t="shared" si="6"/>
        <v>64.086055538704329</v>
      </c>
      <c r="H104" s="61">
        <v>2969930</v>
      </c>
      <c r="I104" s="169">
        <f t="shared" si="10"/>
        <v>135.75134886085021</v>
      </c>
      <c r="J104" s="138"/>
    </row>
    <row r="105" spans="1:10">
      <c r="A105" s="168">
        <v>42856</v>
      </c>
      <c r="B105" s="61">
        <v>14105505</v>
      </c>
      <c r="C105" s="169">
        <f t="shared" si="12"/>
        <v>154.66671038042372</v>
      </c>
      <c r="D105" s="61">
        <v>2041743</v>
      </c>
      <c r="E105" s="169">
        <f t="shared" si="11"/>
        <v>106.87666754084151</v>
      </c>
      <c r="F105" s="61">
        <v>729891</v>
      </c>
      <c r="G105" s="169">
        <f t="shared" si="6"/>
        <v>64.171601144710991</v>
      </c>
      <c r="H105" s="61">
        <v>2970555</v>
      </c>
      <c r="I105" s="169">
        <f t="shared" si="10"/>
        <v>135.77991673721027</v>
      </c>
    </row>
    <row r="106" spans="1:10">
      <c r="A106" s="168">
        <v>42887</v>
      </c>
      <c r="B106" s="61">
        <v>14009873</v>
      </c>
      <c r="C106" s="169">
        <f t="shared" si="12"/>
        <v>153.61810653057216</v>
      </c>
      <c r="D106" s="61">
        <v>2061171</v>
      </c>
      <c r="E106" s="169">
        <f t="shared" si="11"/>
        <v>107.8936417129011</v>
      </c>
      <c r="F106" s="61">
        <v>728002</v>
      </c>
      <c r="G106" s="169">
        <f t="shared" si="6"/>
        <v>64.005521340243803</v>
      </c>
      <c r="H106" s="61">
        <v>2976758</v>
      </c>
      <c r="I106" s="169">
        <f t="shared" si="10"/>
        <v>136.0634471965086</v>
      </c>
    </row>
    <row r="107" spans="1:10">
      <c r="A107" s="168">
        <v>42917</v>
      </c>
      <c r="B107" s="61">
        <v>14195607</v>
      </c>
      <c r="C107" s="169">
        <f t="shared" si="12"/>
        <v>155.65467783984448</v>
      </c>
      <c r="D107" s="61">
        <v>2025404</v>
      </c>
      <c r="E107" s="169">
        <f t="shared" si="11"/>
        <v>106.02138954015787</v>
      </c>
      <c r="F107" s="61">
        <v>725985</v>
      </c>
      <c r="G107" s="169">
        <f t="shared" si="6"/>
        <v>63.828187848655496</v>
      </c>
      <c r="H107" s="61">
        <v>2975092</v>
      </c>
      <c r="I107" s="169">
        <f t="shared" si="10"/>
        <v>135.98729666528322</v>
      </c>
    </row>
    <row r="108" spans="1:10">
      <c r="A108" s="168">
        <v>42948</v>
      </c>
      <c r="B108" s="61">
        <v>14265038</v>
      </c>
      <c r="C108" s="169">
        <f t="shared" si="12"/>
        <v>156.41598800693339</v>
      </c>
      <c r="D108" s="61">
        <v>2034842</v>
      </c>
      <c r="E108" s="169">
        <f t="shared" si="11"/>
        <v>106.51542918581869</v>
      </c>
      <c r="F108" s="61">
        <v>719077</v>
      </c>
      <c r="G108" s="169">
        <f t="shared" si="6"/>
        <v>63.22084042183743</v>
      </c>
      <c r="H108" s="61">
        <v>2960311</v>
      </c>
      <c r="I108" s="169">
        <f t="shared" si="10"/>
        <v>135.31167781651837</v>
      </c>
    </row>
    <row r="109" spans="1:10">
      <c r="A109" s="168">
        <v>42979</v>
      </c>
      <c r="B109" s="61">
        <v>14547574</v>
      </c>
      <c r="C109" s="169">
        <f t="shared" si="12"/>
        <v>159.51399220345405</v>
      </c>
      <c r="D109" s="61">
        <v>2050491</v>
      </c>
      <c r="E109" s="169">
        <f t="shared" si="11"/>
        <v>107.33458858557989</v>
      </c>
      <c r="F109" s="61">
        <v>721626</v>
      </c>
      <c r="G109" s="169">
        <f t="shared" si="6"/>
        <v>63.444947050522906</v>
      </c>
      <c r="H109" s="61">
        <v>2964754</v>
      </c>
      <c r="I109" s="169">
        <f t="shared" si="10"/>
        <v>135.51476113598676</v>
      </c>
    </row>
    <row r="110" spans="1:10">
      <c r="A110" s="168">
        <v>43009</v>
      </c>
      <c r="B110" s="61">
        <v>14644895</v>
      </c>
      <c r="C110" s="169">
        <f t="shared" si="12"/>
        <v>160.58111592011173</v>
      </c>
      <c r="D110" s="61">
        <v>2051518</v>
      </c>
      <c r="E110" s="169">
        <f t="shared" si="11"/>
        <v>107.38834772057604</v>
      </c>
      <c r="F110" s="61">
        <v>717318</v>
      </c>
      <c r="G110" s="169">
        <f t="shared" si="6"/>
        <v>63.066190143352628</v>
      </c>
      <c r="H110" s="61">
        <v>2976497</v>
      </c>
      <c r="I110" s="169">
        <f t="shared" si="10"/>
        <v>136.05151725134064</v>
      </c>
    </row>
    <row r="111" spans="1:10">
      <c r="A111" s="168">
        <v>43040</v>
      </c>
      <c r="B111" s="61">
        <v>14555878</v>
      </c>
      <c r="C111" s="169">
        <f t="shared" si="12"/>
        <v>159.6050454740033</v>
      </c>
      <c r="D111" s="61">
        <v>2059343</v>
      </c>
      <c r="E111" s="169">
        <f t="shared" si="11"/>
        <v>107.79795359335584</v>
      </c>
      <c r="F111" s="61">
        <v>708447</v>
      </c>
      <c r="G111" s="169">
        <f t="shared" si="6"/>
        <v>62.286256874200483</v>
      </c>
      <c r="H111" s="61">
        <v>2979048</v>
      </c>
      <c r="I111" s="169">
        <f t="shared" si="10"/>
        <v>136.16811989549186</v>
      </c>
    </row>
    <row r="112" spans="1:10">
      <c r="A112" s="168">
        <v>43070</v>
      </c>
      <c r="B112" s="61">
        <v>14477817</v>
      </c>
      <c r="C112" s="169">
        <f t="shared" si="12"/>
        <v>158.74910744987685</v>
      </c>
      <c r="D112" s="61">
        <v>2071892</v>
      </c>
      <c r="E112" s="169">
        <f t="shared" si="11"/>
        <v>108.45484101795829</v>
      </c>
      <c r="F112" s="61">
        <v>705592</v>
      </c>
      <c r="G112" s="169">
        <f t="shared" si="6"/>
        <v>62.035246899741082</v>
      </c>
      <c r="H112" s="61">
        <v>2986088</v>
      </c>
      <c r="I112" s="169">
        <f t="shared" si="10"/>
        <v>136.48990845481157</v>
      </c>
    </row>
    <row r="113" spans="1:9">
      <c r="A113" s="168">
        <v>43101</v>
      </c>
      <c r="B113" s="61">
        <v>14218231</v>
      </c>
      <c r="C113" s="169">
        <f t="shared" si="12"/>
        <v>155.90274975613866</v>
      </c>
      <c r="D113" s="61">
        <v>2052155</v>
      </c>
      <c r="E113" s="169">
        <f t="shared" si="11"/>
        <v>107.42169199418123</v>
      </c>
      <c r="F113" s="61">
        <v>710746</v>
      </c>
      <c r="G113" s="169">
        <f t="shared" si="6"/>
        <v>62.488383645227522</v>
      </c>
      <c r="H113" s="61">
        <v>2989631</v>
      </c>
      <c r="I113" s="169">
        <f t="shared" si="10"/>
        <v>136.65185403232147</v>
      </c>
    </row>
    <row r="114" spans="1:9">
      <c r="A114" s="168">
        <v>43132</v>
      </c>
      <c r="B114" s="61">
        <v>14127524</v>
      </c>
      <c r="C114" s="169">
        <f t="shared" si="12"/>
        <v>154.90814847823492</v>
      </c>
      <c r="D114" s="61">
        <v>2122417</v>
      </c>
      <c r="E114" s="169">
        <f t="shared" si="11"/>
        <v>111.09961248405415</v>
      </c>
      <c r="F114" s="61">
        <v>713378</v>
      </c>
      <c r="G114" s="169">
        <f t="shared" si="6"/>
        <v>62.719787586655585</v>
      </c>
      <c r="H114" s="61">
        <v>2996690</v>
      </c>
      <c r="I114" s="169">
        <f t="shared" si="10"/>
        <v>136.9745110550825</v>
      </c>
    </row>
    <row r="115" spans="1:9">
      <c r="A115" s="168">
        <v>43160</v>
      </c>
      <c r="B115" s="61">
        <v>14325806</v>
      </c>
      <c r="C115" s="169">
        <f t="shared" si="12"/>
        <v>157.08230847234015</v>
      </c>
      <c r="D115" s="61">
        <v>2096645</v>
      </c>
      <c r="E115" s="169">
        <f t="shared" si="11"/>
        <v>109.7505565667019</v>
      </c>
      <c r="F115" s="61">
        <v>708264</v>
      </c>
      <c r="G115" s="169">
        <f t="shared" si="6"/>
        <v>62.270167618394503</v>
      </c>
      <c r="H115" s="61">
        <v>3006828</v>
      </c>
      <c r="I115" s="169">
        <f t="shared" si="10"/>
        <v>137.43790486394377</v>
      </c>
    </row>
    <row r="116" spans="1:9">
      <c r="A116" s="168">
        <v>43191</v>
      </c>
      <c r="B116" s="61">
        <v>14527332</v>
      </c>
      <c r="C116" s="169">
        <f t="shared" si="12"/>
        <v>159.29203889150099</v>
      </c>
      <c r="D116" s="61">
        <v>2106552</v>
      </c>
      <c r="E116" s="169">
        <f t="shared" si="11"/>
        <v>110.2691463918303</v>
      </c>
      <c r="F116" s="61">
        <v>706409</v>
      </c>
      <c r="G116" s="169">
        <f t="shared" si="6"/>
        <v>62.107077074568863</v>
      </c>
      <c r="H116" s="61">
        <v>3011373</v>
      </c>
      <c r="I116" s="169">
        <f t="shared" si="10"/>
        <v>137.64565046083413</v>
      </c>
    </row>
    <row r="117" spans="1:9">
      <c r="A117" s="168">
        <v>43221</v>
      </c>
      <c r="B117" s="61">
        <v>14729306</v>
      </c>
      <c r="C117" s="169">
        <f t="shared" si="12"/>
        <v>161.50668162583597</v>
      </c>
      <c r="D117" s="61">
        <v>2094008</v>
      </c>
      <c r="E117" s="169">
        <f t="shared" si="11"/>
        <v>109.61252069622005</v>
      </c>
      <c r="F117" s="61">
        <v>709685</v>
      </c>
      <c r="G117" s="169">
        <f t="shared" si="6"/>
        <v>62.395101129325084</v>
      </c>
      <c r="H117" s="61">
        <v>3014740</v>
      </c>
      <c r="I117" s="169">
        <f t="shared" si="10"/>
        <v>137.79955132436103</v>
      </c>
    </row>
    <row r="118" spans="1:9">
      <c r="A118" s="168">
        <v>43252</v>
      </c>
      <c r="B118" s="61">
        <v>14570283</v>
      </c>
      <c r="C118" s="169">
        <f t="shared" si="12"/>
        <v>159.76299614383259</v>
      </c>
      <c r="D118" s="61">
        <v>2012848</v>
      </c>
      <c r="E118" s="169">
        <f t="shared" si="11"/>
        <v>105.36413569496636</v>
      </c>
      <c r="F118" s="61">
        <v>690116</v>
      </c>
      <c r="G118" s="169">
        <f t="shared" si="6"/>
        <v>60.674605791252901</v>
      </c>
      <c r="H118" s="61">
        <v>3019444</v>
      </c>
      <c r="I118" s="169">
        <f t="shared" si="10"/>
        <v>138.01456458899739</v>
      </c>
    </row>
    <row r="119" spans="1:9">
      <c r="A119" s="168">
        <v>43282</v>
      </c>
      <c r="B119" s="61">
        <v>14664384</v>
      </c>
      <c r="C119" s="169">
        <f t="shared" si="12"/>
        <v>160.79481259517613</v>
      </c>
      <c r="D119" s="61">
        <v>2125843</v>
      </c>
      <c r="E119" s="169">
        <f t="shared" si="11"/>
        <v>111.27894918950383</v>
      </c>
      <c r="F119" s="61">
        <v>722771</v>
      </c>
      <c r="G119" s="169">
        <f t="shared" si="6"/>
        <v>63.545614798598557</v>
      </c>
      <c r="H119" s="61">
        <v>3010588</v>
      </c>
      <c r="I119" s="169">
        <f t="shared" si="10"/>
        <v>137.6097692081259</v>
      </c>
    </row>
    <row r="120" spans="1:9">
      <c r="A120" s="168">
        <v>43313</v>
      </c>
      <c r="B120" s="61">
        <v>14482653</v>
      </c>
      <c r="C120" s="169">
        <f t="shared" si="12"/>
        <v>158.80213413778341</v>
      </c>
      <c r="D120" s="61">
        <v>2112407</v>
      </c>
      <c r="E120" s="169">
        <f t="shared" si="11"/>
        <v>110.57563104168662</v>
      </c>
      <c r="F120" s="61">
        <v>731726</v>
      </c>
      <c r="G120" s="169">
        <f t="shared" si="6"/>
        <v>64.332933299923951</v>
      </c>
      <c r="H120" s="61">
        <v>2998531</v>
      </c>
      <c r="I120" s="169">
        <f t="shared" si="10"/>
        <v>137.05866059168872</v>
      </c>
    </row>
    <row r="121" spans="1:9">
      <c r="A121" s="168">
        <v>43344</v>
      </c>
      <c r="B121" s="61">
        <v>14809349</v>
      </c>
      <c r="C121" s="169">
        <f t="shared" si="12"/>
        <v>162.38435225861235</v>
      </c>
      <c r="D121" s="61">
        <v>2093566</v>
      </c>
      <c r="E121" s="169">
        <f t="shared" si="11"/>
        <v>109.58938385331032</v>
      </c>
      <c r="F121" s="61">
        <v>717286</v>
      </c>
      <c r="G121" s="169">
        <f t="shared" si="6"/>
        <v>63.063376721572354</v>
      </c>
      <c r="H121" s="61">
        <v>3001713</v>
      </c>
      <c r="I121" s="169">
        <f t="shared" si="10"/>
        <v>137.20410536381306</v>
      </c>
    </row>
    <row r="122" spans="1:9">
      <c r="A122" s="168">
        <v>43374</v>
      </c>
      <c r="B122" s="61">
        <v>14695062</v>
      </c>
      <c r="C122" s="169">
        <f t="shared" si="12"/>
        <v>161.13119653471253</v>
      </c>
      <c r="D122" s="61">
        <v>2179274</v>
      </c>
      <c r="E122" s="169">
        <f t="shared" si="11"/>
        <v>114.07583754586146</v>
      </c>
      <c r="F122" s="61">
        <v>725162</v>
      </c>
      <c r="G122" s="169">
        <f t="shared" si="6"/>
        <v>63.755830157243899</v>
      </c>
      <c r="H122" s="61">
        <v>3020919</v>
      </c>
      <c r="I122" s="169">
        <f t="shared" si="10"/>
        <v>138.08198477720711</v>
      </c>
    </row>
    <row r="123" spans="1:9">
      <c r="A123" s="168">
        <v>43405</v>
      </c>
      <c r="B123" s="61">
        <v>14448590</v>
      </c>
      <c r="C123" s="169">
        <f t="shared" si="12"/>
        <v>158.42863370971025</v>
      </c>
      <c r="D123" s="61">
        <v>2182185</v>
      </c>
      <c r="E123" s="169">
        <f t="shared" si="11"/>
        <v>114.2282161651154</v>
      </c>
      <c r="F123" s="61">
        <v>697445</v>
      </c>
      <c r="G123" s="169">
        <f t="shared" si="6"/>
        <v>61.318967298367774</v>
      </c>
      <c r="H123" s="61">
        <v>3021127</v>
      </c>
      <c r="I123" s="169">
        <f t="shared" si="10"/>
        <v>138.09149216645974</v>
      </c>
    </row>
    <row r="124" spans="1:9">
      <c r="A124" s="168">
        <v>43435</v>
      </c>
      <c r="B124" s="61">
        <v>14229170</v>
      </c>
      <c r="C124" s="169">
        <f t="shared" si="12"/>
        <v>156.02269577330367</v>
      </c>
      <c r="D124" s="61">
        <v>2137124</v>
      </c>
      <c r="E124" s="169">
        <f t="shared" si="11"/>
        <v>111.86946214168647</v>
      </c>
      <c r="F124" s="61">
        <v>696175</v>
      </c>
      <c r="G124" s="169">
        <f t="shared" si="6"/>
        <v>61.20730962146289</v>
      </c>
      <c r="H124" s="61">
        <v>3031311</v>
      </c>
      <c r="I124" s="169">
        <f t="shared" si="10"/>
        <v>138.55698857102112</v>
      </c>
    </row>
    <row r="125" spans="1:9">
      <c r="A125" s="168">
        <v>43466</v>
      </c>
      <c r="B125" s="61">
        <v>13826757</v>
      </c>
      <c r="C125" s="169">
        <f t="shared" si="12"/>
        <v>151.61024156309867</v>
      </c>
      <c r="D125" s="61">
        <v>2093860</v>
      </c>
      <c r="E125" s="169">
        <f t="shared" si="11"/>
        <v>109.60477351805118</v>
      </c>
      <c r="F125" s="61">
        <v>697558</v>
      </c>
      <c r="G125" s="169">
        <f t="shared" si="6"/>
        <v>61.328902194029389</v>
      </c>
      <c r="H125" s="61">
        <v>3031311</v>
      </c>
      <c r="I125" s="169">
        <f t="shared" si="10"/>
        <v>138.55698857102112</v>
      </c>
    </row>
    <row r="126" spans="1:9">
      <c r="A126" s="168">
        <v>43497</v>
      </c>
      <c r="B126" s="61">
        <v>13807689</v>
      </c>
      <c r="C126" s="169">
        <f t="shared" si="12"/>
        <v>151.40116114849928</v>
      </c>
      <c r="D126" s="61">
        <v>2116418</v>
      </c>
      <c r="E126" s="169">
        <f t="shared" si="11"/>
        <v>110.7855900392227</v>
      </c>
      <c r="F126" s="61">
        <v>684960</v>
      </c>
      <c r="G126" s="169">
        <f t="shared" si="6"/>
        <v>60.221293206905187</v>
      </c>
      <c r="H126" s="61">
        <v>3031311</v>
      </c>
      <c r="I126" s="169">
        <f t="shared" si="10"/>
        <v>138.55698857102112</v>
      </c>
    </row>
    <row r="127" spans="1:9">
      <c r="A127" s="168">
        <v>43525</v>
      </c>
      <c r="B127" s="61">
        <v>13994899</v>
      </c>
      <c r="C127" s="169">
        <f t="shared" si="12"/>
        <v>153.45391678187215</v>
      </c>
      <c r="D127" s="61">
        <v>2121364</v>
      </c>
      <c r="E127" s="169">
        <f t="shared" si="11"/>
        <v>111.04449235829861</v>
      </c>
      <c r="F127" s="61">
        <v>672147</v>
      </c>
      <c r="G127" s="169">
        <f t="shared" si="6"/>
        <v>59.094781542194731</v>
      </c>
      <c r="H127" s="61">
        <v>3031311</v>
      </c>
      <c r="I127" s="169">
        <f t="shared" si="10"/>
        <v>138.55698857102112</v>
      </c>
    </row>
    <row r="128" spans="1:9">
      <c r="A128" s="168">
        <v>43556</v>
      </c>
      <c r="B128" s="61">
        <v>14226393</v>
      </c>
      <c r="C128" s="169">
        <f t="shared" si="12"/>
        <v>155.99224599821753</v>
      </c>
      <c r="D128" s="61">
        <v>2101613</v>
      </c>
      <c r="E128" s="169">
        <f t="shared" si="11"/>
        <v>110.01061049334344</v>
      </c>
      <c r="F128" s="61">
        <v>660082</v>
      </c>
      <c r="G128" s="169">
        <f t="shared" si="6"/>
        <v>58.034033611598332</v>
      </c>
      <c r="H128" s="61">
        <v>3031311</v>
      </c>
      <c r="I128" s="169">
        <f t="shared" si="10"/>
        <v>138.55698857102112</v>
      </c>
    </row>
    <row r="129" spans="1:9">
      <c r="A129" s="168">
        <v>43586</v>
      </c>
      <c r="B129" s="61">
        <v>14324472</v>
      </c>
      <c r="C129" s="169">
        <f t="shared" si="12"/>
        <v>157.06768117671001</v>
      </c>
      <c r="D129" s="61">
        <v>2155104</v>
      </c>
      <c r="E129" s="169">
        <f t="shared" si="11"/>
        <v>112.81063959760738</v>
      </c>
      <c r="F129" s="61">
        <v>683063</v>
      </c>
      <c r="G129" s="169">
        <f t="shared" si="6"/>
        <v>60.054510046992938</v>
      </c>
      <c r="H129" s="62">
        <v>3055833</v>
      </c>
      <c r="I129" s="169">
        <f t="shared" si="10"/>
        <v>139.6778549135833</v>
      </c>
    </row>
    <row r="130" spans="1:9">
      <c r="A130" s="168">
        <v>43617</v>
      </c>
      <c r="B130" s="61">
        <v>14287607</v>
      </c>
      <c r="C130" s="169">
        <f t="shared" si="12"/>
        <v>156.66345684882</v>
      </c>
      <c r="D130" s="61">
        <v>2187064</v>
      </c>
      <c r="E130" s="169">
        <f t="shared" si="11"/>
        <v>114.48361131569594</v>
      </c>
      <c r="F130" s="61">
        <v>687878</v>
      </c>
      <c r="G130" s="169">
        <f t="shared" si="6"/>
        <v>60.477842105494531</v>
      </c>
      <c r="H130" s="62">
        <v>3058258</v>
      </c>
      <c r="I130" s="169">
        <f t="shared" si="10"/>
        <v>139.78869827386035</v>
      </c>
    </row>
    <row r="131" spans="1:9">
      <c r="A131" s="168">
        <v>43647</v>
      </c>
      <c r="B131" s="61">
        <v>14198097</v>
      </c>
      <c r="C131" s="169">
        <f t="shared" si="12"/>
        <v>155.68198066302219</v>
      </c>
      <c r="D131" s="61">
        <v>2113353</v>
      </c>
      <c r="E131" s="169">
        <f t="shared" si="11"/>
        <v>110.62515016700927</v>
      </c>
      <c r="F131" s="61">
        <v>722309</v>
      </c>
      <c r="G131" s="169">
        <f t="shared" si="6"/>
        <v>63.504996021645766</v>
      </c>
      <c r="H131" s="62">
        <v>3069057</v>
      </c>
      <c r="I131" s="169">
        <f t="shared" si="10"/>
        <v>140.28230546876</v>
      </c>
    </row>
    <row r="132" spans="1:9">
      <c r="A132" s="168">
        <v>43678</v>
      </c>
      <c r="B132" s="61">
        <v>14119665</v>
      </c>
      <c r="C132" s="169">
        <f t="shared" si="12"/>
        <v>154.82197462789213</v>
      </c>
      <c r="D132" s="61">
        <v>2129965</v>
      </c>
      <c r="E132" s="169">
        <f t="shared" si="11"/>
        <v>111.49471857066658</v>
      </c>
      <c r="F132" s="61">
        <v>653350</v>
      </c>
      <c r="G132" s="169">
        <f t="shared" si="6"/>
        <v>57.442160004571804</v>
      </c>
      <c r="H132" s="62">
        <v>3042624</v>
      </c>
      <c r="I132" s="169">
        <f t="shared" si="10"/>
        <v>139.07408998743929</v>
      </c>
    </row>
    <row r="133" spans="1:9">
      <c r="A133" s="168">
        <v>43709</v>
      </c>
      <c r="B133" s="61">
        <v>14440956</v>
      </c>
      <c r="C133" s="169">
        <f t="shared" si="12"/>
        <v>158.34492698194373</v>
      </c>
      <c r="D133" s="61">
        <v>2148160</v>
      </c>
      <c r="E133" s="169">
        <f t="shared" si="11"/>
        <v>112.44715037325173</v>
      </c>
      <c r="F133" s="61">
        <v>635168</v>
      </c>
      <c r="G133" s="169">
        <f t="shared" si="6"/>
        <v>55.843608916788654</v>
      </c>
      <c r="H133" s="62">
        <v>3055436</v>
      </c>
      <c r="I133" s="169">
        <f t="shared" si="10"/>
        <v>139.65970859851942</v>
      </c>
    </row>
    <row r="134" spans="1:9">
      <c r="A134" s="168">
        <v>43739</v>
      </c>
      <c r="B134" s="61">
        <v>14511611</v>
      </c>
      <c r="C134" s="169">
        <f t="shared" si="12"/>
        <v>159.1196582958477</v>
      </c>
      <c r="D134" s="61">
        <v>2139401</v>
      </c>
      <c r="E134" s="169">
        <f t="shared" si="11"/>
        <v>111.98865352473051</v>
      </c>
      <c r="F134" s="61">
        <v>621220</v>
      </c>
      <c r="G134" s="169">
        <f t="shared" si="6"/>
        <v>54.617308698308875</v>
      </c>
      <c r="H134" s="62">
        <v>3075826</v>
      </c>
      <c r="I134" s="169">
        <f t="shared" si="10"/>
        <v>140.59170699689</v>
      </c>
    </row>
    <row r="135" spans="1:9">
      <c r="A135" s="168">
        <v>43770</v>
      </c>
      <c r="B135" s="61">
        <v>14393707</v>
      </c>
      <c r="C135" s="169">
        <f t="shared" si="12"/>
        <v>157.82684220591022</v>
      </c>
      <c r="D135" s="61">
        <v>2144619</v>
      </c>
      <c r="E135" s="169">
        <f t="shared" si="11"/>
        <v>112.26179390098163</v>
      </c>
      <c r="F135" s="61">
        <v>592182</v>
      </c>
      <c r="G135" s="169">
        <f t="shared" si="6"/>
        <v>52.06430427156554</v>
      </c>
      <c r="H135" s="62">
        <v>3083315</v>
      </c>
      <c r="I135" s="169">
        <f t="shared" si="10"/>
        <v>140.93401871858677</v>
      </c>
    </row>
    <row r="136" spans="1:9">
      <c r="A136" s="168">
        <v>43800</v>
      </c>
      <c r="B136" s="61">
        <v>14314313</v>
      </c>
      <c r="C136" s="169">
        <f t="shared" si="12"/>
        <v>156.9562878511428</v>
      </c>
      <c r="D136" s="61">
        <v>2157280</v>
      </c>
      <c r="E136" s="169">
        <f t="shared" si="11"/>
        <v>112.92454405500916</v>
      </c>
      <c r="F136" s="61">
        <v>600787</v>
      </c>
      <c r="G136" s="169">
        <f t="shared" si="6"/>
        <v>52.820850972169112</v>
      </c>
      <c r="H136" s="62">
        <v>3100511</v>
      </c>
      <c r="I136" s="169">
        <f t="shared" si="10"/>
        <v>141.72002384160689</v>
      </c>
    </row>
    <row r="137" spans="1:9">
      <c r="A137" s="168">
        <v>43831</v>
      </c>
      <c r="B137" s="61">
        <v>14154168</v>
      </c>
      <c r="C137" s="169">
        <f t="shared" si="12"/>
        <v>155.20029965122561</v>
      </c>
      <c r="D137" s="61">
        <v>2163931</v>
      </c>
      <c r="E137" s="169">
        <f t="shared" si="11"/>
        <v>113.2726959604224</v>
      </c>
      <c r="F137" s="61">
        <v>602983</v>
      </c>
      <c r="G137" s="169">
        <f t="shared" si="6"/>
        <v>53.013922041840857</v>
      </c>
      <c r="H137" s="62">
        <v>3110922</v>
      </c>
      <c r="I137" s="169">
        <f t="shared" si="10"/>
        <v>142.19589609886222</v>
      </c>
    </row>
    <row r="138" spans="1:9">
      <c r="A138" s="168">
        <v>43862</v>
      </c>
      <c r="B138" s="61">
        <v>14211588</v>
      </c>
      <c r="C138" s="169">
        <f t="shared" si="12"/>
        <v>155.82990933269707</v>
      </c>
      <c r="D138" s="61">
        <v>2162303</v>
      </c>
      <c r="E138" s="169">
        <f t="shared" si="11"/>
        <v>113.18747700056481</v>
      </c>
      <c r="F138" s="61">
        <v>586144</v>
      </c>
      <c r="G138" s="169">
        <f t="shared" si="6"/>
        <v>51.533446749398848</v>
      </c>
      <c r="H138" s="62">
        <v>3115640</v>
      </c>
      <c r="I138" s="169">
        <f t="shared" si="10"/>
        <v>142.41154928392902</v>
      </c>
    </row>
    <row r="139" spans="1:9">
      <c r="A139" s="168">
        <v>43891</v>
      </c>
      <c r="B139" s="61">
        <v>14339304</v>
      </c>
      <c r="C139" s="169">
        <f t="shared" si="12"/>
        <v>157.23031389693963</v>
      </c>
      <c r="D139" s="61">
        <v>2179982</v>
      </c>
      <c r="E139" s="169">
        <f>(D139/$D$2)*100</f>
        <v>114.11289837115579</v>
      </c>
      <c r="F139" s="61">
        <v>585805</v>
      </c>
      <c r="G139" s="169">
        <f t="shared" si="6"/>
        <v>51.503642062414002</v>
      </c>
      <c r="H139" s="62">
        <v>3108959</v>
      </c>
      <c r="I139" s="169">
        <f t="shared" si="10"/>
        <v>142.10617011279055</v>
      </c>
    </row>
    <row r="140" spans="1:9">
      <c r="A140" s="168">
        <v>43922</v>
      </c>
      <c r="B140" s="61">
        <v>13847835</v>
      </c>
      <c r="C140" s="169">
        <f t="shared" si="12"/>
        <v>151.84136160604635</v>
      </c>
      <c r="D140" s="61">
        <v>2199007</v>
      </c>
      <c r="E140" s="169">
        <f>(D140/$D$2)*100</f>
        <v>115.10877718644474</v>
      </c>
      <c r="F140" s="61">
        <v>585386</v>
      </c>
      <c r="G140" s="169">
        <f t="shared" si="6"/>
        <v>51.466803820978456</v>
      </c>
      <c r="H140" s="62">
        <v>3119852</v>
      </c>
      <c r="I140" s="169">
        <f t="shared" si="10"/>
        <v>142.60407391629474</v>
      </c>
    </row>
    <row r="141" spans="1:9">
      <c r="A141" s="168">
        <v>43952</v>
      </c>
      <c r="B141" s="61">
        <v>13919211</v>
      </c>
      <c r="C141" s="169">
        <f t="shared" si="12"/>
        <v>152.62399867718369</v>
      </c>
      <c r="D141" s="61">
        <v>2218517</v>
      </c>
      <c r="E141" s="169">
        <f>(D141/$D$2)*100</f>
        <v>116.13004371397628</v>
      </c>
      <c r="F141" s="61">
        <v>585835</v>
      </c>
      <c r="G141" s="169">
        <f t="shared" si="6"/>
        <v>51.506279645333017</v>
      </c>
      <c r="H141" s="62">
        <v>3119932</v>
      </c>
      <c r="I141" s="169">
        <f t="shared" si="10"/>
        <v>142.60773060446883</v>
      </c>
    </row>
    <row r="142" spans="1:9">
      <c r="A142" s="168">
        <v>43983</v>
      </c>
      <c r="B142" s="61">
        <v>14431133</v>
      </c>
      <c r="C142" s="169">
        <f t="shared" si="12"/>
        <v>158.23721789275714</v>
      </c>
      <c r="D142" s="61">
        <v>2236418</v>
      </c>
      <c r="E142" s="169">
        <f>(D142/$D$2)*100</f>
        <v>117.06708585182055</v>
      </c>
      <c r="F142" s="61">
        <v>586354</v>
      </c>
      <c r="G142" s="169">
        <f t="shared" si="6"/>
        <v>51.551909829831942</v>
      </c>
      <c r="H142" s="62">
        <v>3119541</v>
      </c>
      <c r="I142" s="169">
        <f t="shared" si="10"/>
        <v>142.58985854101797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4"/>
  <sheetViews>
    <sheetView topLeftCell="A76" workbookViewId="0">
      <selection activeCell="B93" sqref="B93:G93"/>
    </sheetView>
  </sheetViews>
  <sheetFormatPr defaultRowHeight="15"/>
  <cols>
    <col min="1" max="1" width="9.140625" style="154"/>
    <col min="2" max="2" width="16.7109375" style="154" customWidth="1"/>
    <col min="3" max="3" width="10.140625" style="154" customWidth="1"/>
    <col min="4" max="4" width="21.28515625" style="154" customWidth="1"/>
    <col min="5" max="5" width="9.28515625" style="154" customWidth="1"/>
    <col min="6" max="6" width="11.7109375" style="154" customWidth="1"/>
    <col min="7" max="7" width="8.7109375" style="154" customWidth="1"/>
    <col min="8" max="8" width="11.28515625" style="154" bestFit="1" customWidth="1"/>
    <col min="9" max="16384" width="9.140625" style="154"/>
  </cols>
  <sheetData>
    <row r="1" spans="1:8" ht="45">
      <c r="A1" s="172" t="s">
        <v>0</v>
      </c>
      <c r="B1" s="172" t="s">
        <v>286</v>
      </c>
      <c r="C1" s="172" t="s">
        <v>287</v>
      </c>
      <c r="D1" s="172" t="s">
        <v>288</v>
      </c>
      <c r="E1" s="172" t="s">
        <v>289</v>
      </c>
      <c r="F1" s="172" t="s">
        <v>290</v>
      </c>
      <c r="G1" s="172" t="s">
        <v>291</v>
      </c>
      <c r="H1" s="172" t="s">
        <v>292</v>
      </c>
    </row>
    <row r="2" spans="1:8">
      <c r="A2" s="173">
        <v>41275</v>
      </c>
      <c r="B2" s="156">
        <v>11698045</v>
      </c>
      <c r="C2" s="174">
        <f>(B2/$B$2)*100</f>
        <v>100</v>
      </c>
      <c r="D2" s="156">
        <v>2963719</v>
      </c>
      <c r="E2" s="174">
        <f>(D2/$D$2)*100</f>
        <v>100</v>
      </c>
      <c r="F2" s="156">
        <v>2667984</v>
      </c>
      <c r="G2" s="174">
        <f>(F2/$F$2*100)</f>
        <v>100</v>
      </c>
      <c r="H2" s="156">
        <f>B2+D2+F2</f>
        <v>17329748</v>
      </c>
    </row>
    <row r="3" spans="1:8">
      <c r="A3" s="173">
        <v>41306</v>
      </c>
      <c r="B3" s="156">
        <v>11620928</v>
      </c>
      <c r="C3" s="174">
        <f t="shared" ref="C3:C74" si="0">(B3/$B$2)*100</f>
        <v>99.340770188522953</v>
      </c>
      <c r="D3" s="156">
        <v>2969232</v>
      </c>
      <c r="E3" s="174">
        <f t="shared" ref="E3:E74" si="1">(D3/$D$2)*100</f>
        <v>100.18601628561952</v>
      </c>
      <c r="F3" s="156">
        <v>2670744</v>
      </c>
      <c r="G3" s="174">
        <f t="shared" ref="G3:G63" si="2">(F3/$F$2*100)</f>
        <v>100.10344889624525</v>
      </c>
      <c r="H3" s="156">
        <f>B3+D3+F3</f>
        <v>17260904</v>
      </c>
    </row>
    <row r="4" spans="1:8">
      <c r="A4" s="173">
        <v>41334</v>
      </c>
      <c r="B4" s="156">
        <v>11896801</v>
      </c>
      <c r="C4" s="174">
        <f t="shared" si="0"/>
        <v>101.69905313238236</v>
      </c>
      <c r="D4" s="156">
        <v>2973096</v>
      </c>
      <c r="E4" s="174">
        <f t="shared" si="1"/>
        <v>100.31639301836645</v>
      </c>
      <c r="F4" s="156">
        <v>2651342</v>
      </c>
      <c r="G4" s="174">
        <f t="shared" si="2"/>
        <v>99.376233140828433</v>
      </c>
      <c r="H4" s="156">
        <f t="shared" ref="H4:H63" si="3">B4+D4+F4</f>
        <v>17521239</v>
      </c>
    </row>
    <row r="5" spans="1:8">
      <c r="A5" s="173">
        <v>41365</v>
      </c>
      <c r="B5" s="156">
        <v>12132681</v>
      </c>
      <c r="C5" s="174">
        <f t="shared" si="0"/>
        <v>103.71545843771331</v>
      </c>
      <c r="D5" s="156">
        <v>2976760</v>
      </c>
      <c r="E5" s="174">
        <f t="shared" si="1"/>
        <v>100.44002147302089</v>
      </c>
      <c r="F5" s="156">
        <v>2649513</v>
      </c>
      <c r="G5" s="174">
        <f t="shared" si="2"/>
        <v>99.307679506323879</v>
      </c>
      <c r="H5" s="156">
        <f t="shared" si="3"/>
        <v>17758954</v>
      </c>
    </row>
    <row r="6" spans="1:8">
      <c r="A6" s="173">
        <v>41395</v>
      </c>
      <c r="B6" s="156">
        <v>12216079</v>
      </c>
      <c r="C6" s="174">
        <f t="shared" si="0"/>
        <v>104.42838098160847</v>
      </c>
      <c r="D6" s="156">
        <v>2981302</v>
      </c>
      <c r="E6" s="174">
        <f t="shared" si="1"/>
        <v>100.59327486850135</v>
      </c>
      <c r="F6" s="156">
        <v>2650756</v>
      </c>
      <c r="G6" s="174">
        <f t="shared" si="2"/>
        <v>99.354268991118388</v>
      </c>
      <c r="H6" s="156">
        <f t="shared" si="3"/>
        <v>17848137</v>
      </c>
    </row>
    <row r="7" spans="1:8">
      <c r="A7" s="173">
        <v>41426</v>
      </c>
      <c r="B7" s="156">
        <v>12274403</v>
      </c>
      <c r="C7" s="174">
        <f t="shared" si="0"/>
        <v>104.92696001767816</v>
      </c>
      <c r="D7" s="156">
        <v>2974355</v>
      </c>
      <c r="E7" s="174">
        <f t="shared" si="1"/>
        <v>100.35887342895869</v>
      </c>
      <c r="F7" s="156">
        <v>2663305</v>
      </c>
      <c r="G7" s="174">
        <f t="shared" si="2"/>
        <v>99.82462413567697</v>
      </c>
      <c r="H7" s="156">
        <f t="shared" si="3"/>
        <v>17912063</v>
      </c>
    </row>
    <row r="8" spans="1:8">
      <c r="A8" s="173">
        <v>41456</v>
      </c>
      <c r="B8" s="156">
        <v>12200031</v>
      </c>
      <c r="C8" s="174">
        <f t="shared" si="0"/>
        <v>104.29119566560054</v>
      </c>
      <c r="D8" s="156">
        <v>2970694</v>
      </c>
      <c r="E8" s="174">
        <f t="shared" si="1"/>
        <v>100.23534619847563</v>
      </c>
      <c r="F8" s="156">
        <v>2668898</v>
      </c>
      <c r="G8" s="174">
        <f t="shared" si="2"/>
        <v>100.03425807651021</v>
      </c>
      <c r="H8" s="156">
        <f t="shared" si="3"/>
        <v>17839623</v>
      </c>
    </row>
    <row r="9" spans="1:8">
      <c r="A9" s="173">
        <v>41487</v>
      </c>
      <c r="B9" s="156">
        <v>12236880</v>
      </c>
      <c r="C9" s="174">
        <f t="shared" si="0"/>
        <v>104.60619701839069</v>
      </c>
      <c r="D9" s="156">
        <v>2931681</v>
      </c>
      <c r="E9" s="174">
        <f t="shared" si="1"/>
        <v>98.91899333236384</v>
      </c>
      <c r="F9" s="156">
        <v>2663081</v>
      </c>
      <c r="G9" s="174">
        <f t="shared" si="2"/>
        <v>99.816228283228085</v>
      </c>
      <c r="H9" s="156">
        <f t="shared" si="3"/>
        <v>17831642</v>
      </c>
    </row>
    <row r="10" spans="1:8">
      <c r="A10" s="173">
        <v>41518</v>
      </c>
      <c r="B10" s="156">
        <v>12523723</v>
      </c>
      <c r="C10" s="174">
        <f t="shared" si="0"/>
        <v>107.05825631547836</v>
      </c>
      <c r="D10" s="156">
        <v>2883080</v>
      </c>
      <c r="E10" s="174">
        <f t="shared" si="1"/>
        <v>97.279128014497999</v>
      </c>
      <c r="F10" s="156">
        <v>2707070</v>
      </c>
      <c r="G10" s="174">
        <f t="shared" si="2"/>
        <v>101.46500128936304</v>
      </c>
      <c r="H10" s="156">
        <f t="shared" si="3"/>
        <v>18113873</v>
      </c>
    </row>
    <row r="11" spans="1:8">
      <c r="A11" s="173">
        <v>41548</v>
      </c>
      <c r="B11" s="156">
        <v>12297151</v>
      </c>
      <c r="C11" s="174">
        <f t="shared" si="0"/>
        <v>105.12141986118193</v>
      </c>
      <c r="D11" s="156">
        <v>2856746</v>
      </c>
      <c r="E11" s="174">
        <f t="shared" si="1"/>
        <v>96.390582238059679</v>
      </c>
      <c r="F11" s="156">
        <v>2756891</v>
      </c>
      <c r="G11" s="174">
        <f t="shared" si="2"/>
        <v>103.33236631104235</v>
      </c>
      <c r="H11" s="156">
        <f t="shared" si="3"/>
        <v>17910788</v>
      </c>
    </row>
    <row r="12" spans="1:8">
      <c r="A12" s="173">
        <v>41579</v>
      </c>
      <c r="B12" s="156">
        <v>12433976</v>
      </c>
      <c r="C12" s="174">
        <f t="shared" si="0"/>
        <v>106.29105974545318</v>
      </c>
      <c r="D12" s="156">
        <v>2800861</v>
      </c>
      <c r="E12" s="174">
        <f t="shared" si="1"/>
        <v>94.504944632065317</v>
      </c>
      <c r="F12" s="156">
        <v>2766055</v>
      </c>
      <c r="G12" s="174">
        <f t="shared" si="2"/>
        <v>103.6758466317639</v>
      </c>
      <c r="H12" s="156">
        <f t="shared" si="3"/>
        <v>18000892</v>
      </c>
    </row>
    <row r="13" spans="1:8">
      <c r="A13" s="173">
        <v>41609</v>
      </c>
      <c r="B13" s="156">
        <v>12363785</v>
      </c>
      <c r="C13" s="174">
        <f t="shared" si="0"/>
        <v>105.69103640822036</v>
      </c>
      <c r="D13" s="156">
        <v>2760917</v>
      </c>
      <c r="E13" s="174">
        <f t="shared" si="1"/>
        <v>93.157178531432976</v>
      </c>
      <c r="F13" s="156">
        <v>2822178</v>
      </c>
      <c r="G13" s="174">
        <f t="shared" si="2"/>
        <v>105.77941996653652</v>
      </c>
      <c r="H13" s="156">
        <f t="shared" si="3"/>
        <v>17946880</v>
      </c>
    </row>
    <row r="14" spans="1:8">
      <c r="A14" s="173">
        <v>41640</v>
      </c>
      <c r="B14" s="156">
        <v>12329012</v>
      </c>
      <c r="C14" s="174">
        <f t="shared" si="0"/>
        <v>105.39378161051698</v>
      </c>
      <c r="D14" s="156">
        <v>2720965</v>
      </c>
      <c r="E14" s="174">
        <f t="shared" si="1"/>
        <v>91.809142499676923</v>
      </c>
      <c r="F14" s="156">
        <v>2838873</v>
      </c>
      <c r="G14" s="174">
        <f t="shared" si="2"/>
        <v>106.40517334436788</v>
      </c>
      <c r="H14" s="156">
        <f t="shared" si="3"/>
        <v>17888850</v>
      </c>
    </row>
    <row r="15" spans="1:8">
      <c r="A15" s="173">
        <v>41671</v>
      </c>
      <c r="B15" s="156">
        <v>12355589</v>
      </c>
      <c r="C15" s="174">
        <f t="shared" si="0"/>
        <v>105.62097341906276</v>
      </c>
      <c r="D15" s="156">
        <v>2855300</v>
      </c>
      <c r="E15" s="174">
        <f t="shared" si="1"/>
        <v>96.341792187450963</v>
      </c>
      <c r="F15" s="156">
        <v>2836699</v>
      </c>
      <c r="G15" s="174">
        <f t="shared" si="2"/>
        <v>106.32368859783267</v>
      </c>
      <c r="H15" s="156">
        <f t="shared" si="3"/>
        <v>18047588</v>
      </c>
    </row>
    <row r="16" spans="1:8">
      <c r="A16" s="173">
        <v>41699</v>
      </c>
      <c r="B16" s="156">
        <v>12566310</v>
      </c>
      <c r="C16" s="174">
        <f t="shared" si="0"/>
        <v>107.42230859942836</v>
      </c>
      <c r="D16" s="156">
        <v>2871284</v>
      </c>
      <c r="E16" s="174">
        <f t="shared" si="1"/>
        <v>96.881114572602868</v>
      </c>
      <c r="F16" s="156">
        <v>2849623</v>
      </c>
      <c r="G16" s="174">
        <f t="shared" si="2"/>
        <v>106.80809929894633</v>
      </c>
      <c r="H16" s="156">
        <f t="shared" si="3"/>
        <v>18287217</v>
      </c>
    </row>
    <row r="17" spans="1:8">
      <c r="A17" s="173">
        <v>41730</v>
      </c>
      <c r="B17" s="156">
        <v>12730077</v>
      </c>
      <c r="C17" s="174">
        <f t="shared" si="0"/>
        <v>108.8222604717284</v>
      </c>
      <c r="D17" s="156">
        <v>2815090</v>
      </c>
      <c r="E17" s="174">
        <f t="shared" si="1"/>
        <v>94.985050876955611</v>
      </c>
      <c r="F17" s="156">
        <v>2844868</v>
      </c>
      <c r="G17" s="174">
        <f t="shared" si="2"/>
        <v>106.62987484182813</v>
      </c>
      <c r="H17" s="156">
        <f t="shared" si="3"/>
        <v>18390035</v>
      </c>
    </row>
    <row r="18" spans="1:8">
      <c r="A18" s="173">
        <v>41760</v>
      </c>
      <c r="B18" s="156">
        <v>12922571</v>
      </c>
      <c r="C18" s="174">
        <f t="shared" si="0"/>
        <v>110.46778329199452</v>
      </c>
      <c r="D18" s="156">
        <v>2815276</v>
      </c>
      <c r="E18" s="174">
        <f t="shared" si="1"/>
        <v>94.991326775581626</v>
      </c>
      <c r="F18" s="156">
        <v>2849314</v>
      </c>
      <c r="G18" s="174">
        <f t="shared" si="2"/>
        <v>106.79651752034496</v>
      </c>
      <c r="H18" s="156">
        <f t="shared" si="3"/>
        <v>18587161</v>
      </c>
    </row>
    <row r="19" spans="1:8">
      <c r="A19" s="173">
        <v>41791</v>
      </c>
      <c r="B19" s="156">
        <v>13034290</v>
      </c>
      <c r="C19" s="174">
        <f t="shared" si="0"/>
        <v>111.42280611845825</v>
      </c>
      <c r="D19" s="156">
        <v>2816946</v>
      </c>
      <c r="E19" s="174">
        <f t="shared" si="1"/>
        <v>95.04767489765392</v>
      </c>
      <c r="F19" s="156">
        <v>2852087</v>
      </c>
      <c r="G19" s="174">
        <f t="shared" si="2"/>
        <v>106.90045367588412</v>
      </c>
      <c r="H19" s="156">
        <f t="shared" si="3"/>
        <v>18703323</v>
      </c>
    </row>
    <row r="20" spans="1:8">
      <c r="A20" s="173">
        <v>41821</v>
      </c>
      <c r="B20" s="156">
        <v>12701507</v>
      </c>
      <c r="C20" s="174">
        <f t="shared" si="0"/>
        <v>108.57803162836184</v>
      </c>
      <c r="D20" s="156">
        <v>2875917</v>
      </c>
      <c r="E20" s="174">
        <f t="shared" si="1"/>
        <v>97.037438434615424</v>
      </c>
      <c r="F20" s="156">
        <v>2864800</v>
      </c>
      <c r="G20" s="174">
        <f t="shared" si="2"/>
        <v>107.37695578384279</v>
      </c>
      <c r="H20" s="156">
        <f t="shared" si="3"/>
        <v>18442224</v>
      </c>
    </row>
    <row r="21" spans="1:8">
      <c r="A21" s="173">
        <v>41852</v>
      </c>
      <c r="B21" s="156">
        <v>12884711</v>
      </c>
      <c r="C21" s="174">
        <f t="shared" si="0"/>
        <v>110.14413946945835</v>
      </c>
      <c r="D21" s="156">
        <v>2909657</v>
      </c>
      <c r="E21" s="174">
        <f t="shared" si="1"/>
        <v>98.175872948818693</v>
      </c>
      <c r="F21" s="156">
        <v>2859563</v>
      </c>
      <c r="G21" s="174">
        <f t="shared" si="2"/>
        <v>107.18066525136582</v>
      </c>
      <c r="H21" s="156">
        <f t="shared" si="3"/>
        <v>18653931</v>
      </c>
    </row>
    <row r="22" spans="1:8">
      <c r="A22" s="173">
        <v>41883</v>
      </c>
      <c r="B22" s="156">
        <v>13155308</v>
      </c>
      <c r="C22" s="174">
        <f t="shared" si="0"/>
        <v>112.45732086002404</v>
      </c>
      <c r="D22" s="156">
        <v>2907549</v>
      </c>
      <c r="E22" s="174">
        <f t="shared" si="1"/>
        <v>98.104746097723833</v>
      </c>
      <c r="F22" s="156">
        <v>2879940</v>
      </c>
      <c r="G22" s="174">
        <f t="shared" si="2"/>
        <v>107.94442545382581</v>
      </c>
      <c r="H22" s="156">
        <f t="shared" si="3"/>
        <v>18942797</v>
      </c>
    </row>
    <row r="23" spans="1:8">
      <c r="A23" s="173">
        <v>41913</v>
      </c>
      <c r="B23" s="156">
        <v>13072609</v>
      </c>
      <c r="C23" s="174">
        <f t="shared" si="0"/>
        <v>111.75037367354972</v>
      </c>
      <c r="D23" s="156">
        <v>2924846</v>
      </c>
      <c r="E23" s="174">
        <f t="shared" si="1"/>
        <v>98.688370928552942</v>
      </c>
      <c r="F23" s="156">
        <v>2908367</v>
      </c>
      <c r="G23" s="174">
        <f t="shared" si="2"/>
        <v>109.0099116036678</v>
      </c>
      <c r="H23" s="156">
        <f t="shared" si="3"/>
        <v>18905822</v>
      </c>
    </row>
    <row r="24" spans="1:8">
      <c r="A24" s="173">
        <v>41944</v>
      </c>
      <c r="B24" s="156">
        <v>13100694</v>
      </c>
      <c r="C24" s="174">
        <f t="shared" si="0"/>
        <v>111.99045652500055</v>
      </c>
      <c r="D24" s="156">
        <v>2868886</v>
      </c>
      <c r="E24" s="174">
        <f t="shared" si="1"/>
        <v>96.800202718273894</v>
      </c>
      <c r="F24" s="156">
        <v>2929226</v>
      </c>
      <c r="G24" s="174">
        <f t="shared" si="2"/>
        <v>109.79173788148655</v>
      </c>
      <c r="H24" s="156">
        <f t="shared" si="3"/>
        <v>18898806</v>
      </c>
    </row>
    <row r="25" spans="1:8">
      <c r="A25" s="173">
        <v>41974</v>
      </c>
      <c r="B25" s="156">
        <v>13093230</v>
      </c>
      <c r="C25" s="174">
        <f t="shared" si="0"/>
        <v>111.92665099168279</v>
      </c>
      <c r="D25" s="156">
        <v>2827633</v>
      </c>
      <c r="E25" s="174">
        <f t="shared" si="1"/>
        <v>95.40826913752619</v>
      </c>
      <c r="F25" s="156">
        <v>2909003</v>
      </c>
      <c r="G25" s="174">
        <f t="shared" si="2"/>
        <v>109.03374982758518</v>
      </c>
      <c r="H25" s="156">
        <f t="shared" si="3"/>
        <v>18829866</v>
      </c>
    </row>
    <row r="26" spans="1:8">
      <c r="A26" s="173">
        <v>42005</v>
      </c>
      <c r="B26" s="156">
        <v>12913416</v>
      </c>
      <c r="C26" s="174">
        <f t="shared" si="0"/>
        <v>110.38952235181179</v>
      </c>
      <c r="D26" s="156">
        <v>2821819</v>
      </c>
      <c r="E26" s="174">
        <f t="shared" si="1"/>
        <v>95.212096693377475</v>
      </c>
      <c r="F26" s="156">
        <v>2926680</v>
      </c>
      <c r="G26" s="174">
        <f t="shared" si="2"/>
        <v>109.69631002284872</v>
      </c>
      <c r="H26" s="156">
        <f t="shared" si="3"/>
        <v>18661915</v>
      </c>
    </row>
    <row r="27" spans="1:8">
      <c r="A27" s="173">
        <v>42036</v>
      </c>
      <c r="B27" s="156">
        <v>12851205</v>
      </c>
      <c r="C27" s="174">
        <f t="shared" si="0"/>
        <v>109.85771554135755</v>
      </c>
      <c r="D27" s="156">
        <v>2914541</v>
      </c>
      <c r="E27" s="174">
        <f t="shared" si="1"/>
        <v>98.340665899837333</v>
      </c>
      <c r="F27" s="156">
        <v>2929385</v>
      </c>
      <c r="G27" s="174">
        <f t="shared" si="2"/>
        <v>109.7976974374659</v>
      </c>
      <c r="H27" s="156">
        <f t="shared" si="3"/>
        <v>18695131</v>
      </c>
    </row>
    <row r="28" spans="1:8">
      <c r="A28" s="173">
        <v>42064</v>
      </c>
      <c r="B28" s="156">
        <v>13148326</v>
      </c>
      <c r="C28" s="174">
        <f t="shared" si="0"/>
        <v>112.39763567331123</v>
      </c>
      <c r="D28" s="156">
        <v>2898016</v>
      </c>
      <c r="E28" s="174">
        <f t="shared" si="1"/>
        <v>97.783089422445244</v>
      </c>
      <c r="F28" s="156">
        <v>2926533</v>
      </c>
      <c r="G28" s="174">
        <f t="shared" si="2"/>
        <v>109.69080024467912</v>
      </c>
      <c r="H28" s="156">
        <f t="shared" si="3"/>
        <v>18972875</v>
      </c>
    </row>
    <row r="29" spans="1:8">
      <c r="A29" s="173">
        <v>42095</v>
      </c>
      <c r="B29" s="156">
        <v>13451823</v>
      </c>
      <c r="C29" s="174">
        <f t="shared" si="0"/>
        <v>114.99206063919227</v>
      </c>
      <c r="D29" s="156">
        <v>2789168</v>
      </c>
      <c r="E29" s="174">
        <f t="shared" si="1"/>
        <v>94.110406553387833</v>
      </c>
      <c r="F29" s="156">
        <v>2928695</v>
      </c>
      <c r="G29" s="174">
        <f t="shared" si="2"/>
        <v>109.77183521340457</v>
      </c>
      <c r="H29" s="156">
        <f t="shared" si="3"/>
        <v>19169686</v>
      </c>
    </row>
    <row r="30" spans="1:8">
      <c r="A30" s="173">
        <v>42125</v>
      </c>
      <c r="B30" s="156">
        <v>13585611</v>
      </c>
      <c r="C30" s="174">
        <f t="shared" si="0"/>
        <v>116.13573892047775</v>
      </c>
      <c r="D30" s="156">
        <v>2874835</v>
      </c>
      <c r="E30" s="174">
        <f t="shared" si="1"/>
        <v>97.000930250135056</v>
      </c>
      <c r="F30" s="156">
        <v>2928677</v>
      </c>
      <c r="G30" s="174">
        <f t="shared" si="2"/>
        <v>109.77116054668994</v>
      </c>
      <c r="H30" s="156">
        <f t="shared" si="3"/>
        <v>19389123</v>
      </c>
    </row>
    <row r="31" spans="1:8">
      <c r="A31" s="173">
        <v>42156</v>
      </c>
      <c r="B31" s="156">
        <v>13596512</v>
      </c>
      <c r="C31" s="174">
        <f t="shared" si="0"/>
        <v>116.22892543155716</v>
      </c>
      <c r="D31" s="156">
        <v>2829934</v>
      </c>
      <c r="E31" s="174">
        <f t="shared" si="1"/>
        <v>95.485908076980309</v>
      </c>
      <c r="F31" s="156">
        <v>2936848</v>
      </c>
      <c r="G31" s="174">
        <f t="shared" si="2"/>
        <v>110.0774217536537</v>
      </c>
      <c r="H31" s="156">
        <f t="shared" si="3"/>
        <v>19363294</v>
      </c>
    </row>
    <row r="32" spans="1:8">
      <c r="A32" s="173">
        <v>42186</v>
      </c>
      <c r="B32" s="156">
        <v>13318215</v>
      </c>
      <c r="C32" s="174">
        <f t="shared" si="0"/>
        <v>113.84992107655596</v>
      </c>
      <c r="D32" s="156">
        <v>2838611</v>
      </c>
      <c r="E32" s="174">
        <f t="shared" si="1"/>
        <v>95.778682122023042</v>
      </c>
      <c r="F32" s="156">
        <v>2948014</v>
      </c>
      <c r="G32" s="174">
        <f t="shared" si="2"/>
        <v>110.49594000563721</v>
      </c>
      <c r="H32" s="156">
        <f t="shared" si="3"/>
        <v>19104840</v>
      </c>
    </row>
    <row r="33" spans="1:8">
      <c r="A33" s="173">
        <v>42217</v>
      </c>
      <c r="B33" s="156">
        <v>13566414</v>
      </c>
      <c r="C33" s="174">
        <f t="shared" si="0"/>
        <v>115.97163457654676</v>
      </c>
      <c r="D33" s="156">
        <v>2629792</v>
      </c>
      <c r="E33" s="174">
        <f t="shared" si="1"/>
        <v>88.732838707043413</v>
      </c>
      <c r="F33" s="156">
        <v>2949836</v>
      </c>
      <c r="G33" s="174">
        <f t="shared" si="2"/>
        <v>110.56423126975274</v>
      </c>
      <c r="H33" s="156">
        <f t="shared" si="3"/>
        <v>19146042</v>
      </c>
    </row>
    <row r="34" spans="1:8">
      <c r="A34" s="173">
        <v>42248</v>
      </c>
      <c r="B34" s="156">
        <v>13489364</v>
      </c>
      <c r="C34" s="174">
        <f t="shared" si="0"/>
        <v>115.31297751034468</v>
      </c>
      <c r="D34" s="156">
        <v>2841359</v>
      </c>
      <c r="E34" s="174">
        <f t="shared" si="1"/>
        <v>95.871403463013877</v>
      </c>
      <c r="F34" s="156">
        <v>2967562</v>
      </c>
      <c r="G34" s="174">
        <f t="shared" si="2"/>
        <v>111.22862805773947</v>
      </c>
      <c r="H34" s="156">
        <f t="shared" si="3"/>
        <v>19298285</v>
      </c>
    </row>
    <row r="35" spans="1:8">
      <c r="A35" s="173">
        <v>42278</v>
      </c>
      <c r="B35" s="156">
        <v>13741124</v>
      </c>
      <c r="C35" s="174">
        <f t="shared" si="0"/>
        <v>117.46513199427768</v>
      </c>
      <c r="D35" s="156">
        <v>2834268</v>
      </c>
      <c r="E35" s="174">
        <f t="shared" si="1"/>
        <v>95.6321432632446</v>
      </c>
      <c r="F35" s="156">
        <v>3071020</v>
      </c>
      <c r="G35" s="174">
        <f t="shared" si="2"/>
        <v>115.10638744460238</v>
      </c>
      <c r="H35" s="156">
        <f t="shared" si="3"/>
        <v>19646412</v>
      </c>
    </row>
    <row r="36" spans="1:8">
      <c r="A36" s="173">
        <v>42309</v>
      </c>
      <c r="B36" s="156">
        <v>13755572</v>
      </c>
      <c r="C36" s="174">
        <f t="shared" si="0"/>
        <v>117.58863981118213</v>
      </c>
      <c r="D36" s="156">
        <v>2830809</v>
      </c>
      <c r="E36" s="174">
        <f t="shared" si="1"/>
        <v>95.515431793634946</v>
      </c>
      <c r="F36" s="156">
        <v>2996123</v>
      </c>
      <c r="G36" s="174">
        <f t="shared" si="2"/>
        <v>112.29913672645712</v>
      </c>
      <c r="H36" s="156">
        <f t="shared" si="3"/>
        <v>19582504</v>
      </c>
    </row>
    <row r="37" spans="1:8">
      <c r="A37" s="173">
        <v>42339</v>
      </c>
      <c r="B37" s="156">
        <v>13713717</v>
      </c>
      <c r="C37" s="174">
        <f t="shared" si="0"/>
        <v>117.23084498307195</v>
      </c>
      <c r="D37" s="156">
        <v>2833035</v>
      </c>
      <c r="E37" s="174">
        <f t="shared" si="1"/>
        <v>95.590540128804378</v>
      </c>
      <c r="F37" s="156">
        <v>3031979</v>
      </c>
      <c r="G37" s="174">
        <f t="shared" si="2"/>
        <v>113.64307282202593</v>
      </c>
      <c r="H37" s="156">
        <f t="shared" si="3"/>
        <v>19578731</v>
      </c>
    </row>
    <row r="38" spans="1:8">
      <c r="A38" s="173">
        <v>42370</v>
      </c>
      <c r="B38" s="156">
        <v>13352629</v>
      </c>
      <c r="C38" s="174">
        <f t="shared" si="0"/>
        <v>114.14410698539798</v>
      </c>
      <c r="D38" s="156">
        <v>2803728</v>
      </c>
      <c r="E38" s="174">
        <f t="shared" si="1"/>
        <v>94.601681198521177</v>
      </c>
      <c r="F38" s="156">
        <v>3034105</v>
      </c>
      <c r="G38" s="174">
        <f t="shared" si="2"/>
        <v>113.72275845732209</v>
      </c>
      <c r="H38" s="156">
        <f t="shared" si="3"/>
        <v>19190462</v>
      </c>
    </row>
    <row r="39" spans="1:8">
      <c r="A39" s="173">
        <v>42401</v>
      </c>
      <c r="B39" s="156">
        <v>13258741</v>
      </c>
      <c r="C39" s="174">
        <f t="shared" si="0"/>
        <v>113.34151133800563</v>
      </c>
      <c r="D39" s="156">
        <v>2708174</v>
      </c>
      <c r="E39" s="174">
        <f t="shared" si="1"/>
        <v>91.377556374271649</v>
      </c>
      <c r="F39" s="156">
        <v>3059263</v>
      </c>
      <c r="G39" s="174">
        <f t="shared" si="2"/>
        <v>114.66571763548808</v>
      </c>
      <c r="H39" s="156">
        <f t="shared" si="3"/>
        <v>19026178</v>
      </c>
    </row>
    <row r="40" spans="1:8">
      <c r="A40" s="173">
        <v>42430</v>
      </c>
      <c r="B40" s="156">
        <v>13503330</v>
      </c>
      <c r="C40" s="174">
        <f t="shared" si="0"/>
        <v>115.43236498064419</v>
      </c>
      <c r="D40" s="156">
        <v>2683978</v>
      </c>
      <c r="E40" s="174">
        <f t="shared" si="1"/>
        <v>90.561149690642068</v>
      </c>
      <c r="F40" s="156">
        <v>3068719</v>
      </c>
      <c r="G40" s="174">
        <f t="shared" si="2"/>
        <v>115.02014254958051</v>
      </c>
      <c r="H40" s="156">
        <f t="shared" si="3"/>
        <v>19256027</v>
      </c>
    </row>
    <row r="41" spans="1:8">
      <c r="A41" s="173">
        <v>42461</v>
      </c>
      <c r="B41" s="156">
        <v>13665900</v>
      </c>
      <c r="C41" s="174">
        <f t="shared" si="0"/>
        <v>116.82208437392745</v>
      </c>
      <c r="D41" s="156">
        <v>2671866</v>
      </c>
      <c r="E41" s="174">
        <f t="shared" si="1"/>
        <v>90.152473969360784</v>
      </c>
      <c r="F41" s="156">
        <v>3062031</v>
      </c>
      <c r="G41" s="174">
        <f t="shared" si="2"/>
        <v>114.7694663836065</v>
      </c>
      <c r="H41" s="156">
        <f t="shared" si="3"/>
        <v>19399797</v>
      </c>
    </row>
    <row r="42" spans="1:8">
      <c r="A42" s="173">
        <v>42491</v>
      </c>
      <c r="B42" s="156">
        <v>13696518</v>
      </c>
      <c r="C42" s="174">
        <f t="shared" si="0"/>
        <v>117.08382041614647</v>
      </c>
      <c r="D42" s="156">
        <v>2683126</v>
      </c>
      <c r="E42" s="174">
        <f t="shared" si="1"/>
        <v>90.532402025968054</v>
      </c>
      <c r="F42" s="156">
        <v>3063975</v>
      </c>
      <c r="G42" s="174">
        <f t="shared" si="2"/>
        <v>114.84233038878796</v>
      </c>
      <c r="H42" s="156">
        <f t="shared" si="3"/>
        <v>19443619</v>
      </c>
    </row>
    <row r="43" spans="1:8">
      <c r="A43" s="175">
        <v>42522</v>
      </c>
      <c r="B43" s="156">
        <v>13686743</v>
      </c>
      <c r="C43" s="174">
        <f t="shared" si="0"/>
        <v>117.00025944506112</v>
      </c>
      <c r="D43" s="156">
        <v>2679867</v>
      </c>
      <c r="E43" s="174">
        <f t="shared" si="1"/>
        <v>90.422438834450901</v>
      </c>
      <c r="F43" s="156">
        <v>3083240</v>
      </c>
      <c r="G43" s="174">
        <f t="shared" si="2"/>
        <v>115.56441118087663</v>
      </c>
      <c r="H43" s="156">
        <f t="shared" si="3"/>
        <v>19449850</v>
      </c>
    </row>
    <row r="44" spans="1:8">
      <c r="A44" s="175">
        <v>42552</v>
      </c>
      <c r="B44" s="156">
        <v>13362031</v>
      </c>
      <c r="C44" s="174">
        <f t="shared" si="0"/>
        <v>114.22447938950482</v>
      </c>
      <c r="D44" s="156">
        <v>2684141</v>
      </c>
      <c r="E44" s="174">
        <f t="shared" si="1"/>
        <v>90.566649537287446</v>
      </c>
      <c r="F44" s="156">
        <v>3071724</v>
      </c>
      <c r="G44" s="174">
        <f t="shared" si="2"/>
        <v>115.13277440944174</v>
      </c>
      <c r="H44" s="156">
        <f t="shared" si="3"/>
        <v>19117896</v>
      </c>
    </row>
    <row r="45" spans="1:8">
      <c r="A45" s="175">
        <v>42583</v>
      </c>
      <c r="B45" s="156">
        <v>13471407</v>
      </c>
      <c r="C45" s="174">
        <f t="shared" si="0"/>
        <v>115.15947322821891</v>
      </c>
      <c r="D45" s="156">
        <v>2690074</v>
      </c>
      <c r="E45" s="174">
        <f t="shared" si="1"/>
        <v>90.766837206901201</v>
      </c>
      <c r="F45" s="156">
        <v>3042243</v>
      </c>
      <c r="G45" s="174">
        <f t="shared" si="2"/>
        <v>114.02778277530901</v>
      </c>
      <c r="H45" s="156">
        <f t="shared" si="3"/>
        <v>19203724</v>
      </c>
    </row>
    <row r="46" spans="1:8">
      <c r="A46" s="175">
        <v>42614</v>
      </c>
      <c r="B46" s="156">
        <v>13470684</v>
      </c>
      <c r="C46" s="174">
        <f t="shared" si="0"/>
        <v>115.15329270831151</v>
      </c>
      <c r="D46" s="156">
        <v>2692666</v>
      </c>
      <c r="E46" s="174">
        <f t="shared" si="1"/>
        <v>90.854294890979887</v>
      </c>
      <c r="F46" s="156">
        <v>2992784</v>
      </c>
      <c r="G46" s="174">
        <f t="shared" si="2"/>
        <v>112.17398605089086</v>
      </c>
      <c r="H46" s="156">
        <f t="shared" si="3"/>
        <v>19156134</v>
      </c>
    </row>
    <row r="47" spans="1:8">
      <c r="A47" s="175">
        <v>42644</v>
      </c>
      <c r="B47" s="156">
        <v>13660465</v>
      </c>
      <c r="C47" s="174">
        <f t="shared" si="0"/>
        <v>116.7756236191603</v>
      </c>
      <c r="D47" s="156">
        <v>2695038</v>
      </c>
      <c r="E47" s="174">
        <f t="shared" si="1"/>
        <v>90.934329469156822</v>
      </c>
      <c r="F47" s="156">
        <v>2994165</v>
      </c>
      <c r="G47" s="174">
        <f t="shared" si="2"/>
        <v>112.22574798049763</v>
      </c>
      <c r="H47" s="156">
        <f t="shared" si="3"/>
        <v>19349668</v>
      </c>
    </row>
    <row r="48" spans="1:8">
      <c r="A48" s="175">
        <v>42675</v>
      </c>
      <c r="B48" s="156">
        <v>13583875</v>
      </c>
      <c r="C48" s="174">
        <f t="shared" si="0"/>
        <v>116.12089883395046</v>
      </c>
      <c r="D48" s="156">
        <v>2706609</v>
      </c>
      <c r="E48" s="174">
        <f t="shared" si="1"/>
        <v>91.324751098197908</v>
      </c>
      <c r="F48" s="156">
        <v>2985474</v>
      </c>
      <c r="G48" s="174">
        <f t="shared" si="2"/>
        <v>111.89999640177753</v>
      </c>
      <c r="H48" s="156">
        <f t="shared" si="3"/>
        <v>19275958</v>
      </c>
    </row>
    <row r="49" spans="1:10">
      <c r="A49" s="175">
        <v>42705</v>
      </c>
      <c r="B49" s="156">
        <v>13415843</v>
      </c>
      <c r="C49" s="174">
        <f t="shared" si="0"/>
        <v>114.6844878781027</v>
      </c>
      <c r="D49" s="156">
        <v>2701537</v>
      </c>
      <c r="E49" s="174">
        <f t="shared" si="1"/>
        <v>91.153614765772332</v>
      </c>
      <c r="F49" s="156">
        <v>2981646</v>
      </c>
      <c r="G49" s="174">
        <f t="shared" si="2"/>
        <v>111.75651728046346</v>
      </c>
      <c r="H49" s="156">
        <f t="shared" si="3"/>
        <v>19099026</v>
      </c>
    </row>
    <row r="50" spans="1:10">
      <c r="A50" s="175">
        <v>42736</v>
      </c>
      <c r="B50" s="156">
        <v>13115945</v>
      </c>
      <c r="C50" s="174">
        <f t="shared" si="0"/>
        <v>112.12082873676756</v>
      </c>
      <c r="D50" s="156">
        <v>2520079</v>
      </c>
      <c r="E50" s="174">
        <f t="shared" si="1"/>
        <v>85.030969535235968</v>
      </c>
      <c r="F50" s="156">
        <v>2970210</v>
      </c>
      <c r="G50" s="174">
        <f t="shared" si="2"/>
        <v>111.32787902776029</v>
      </c>
      <c r="H50" s="156">
        <f t="shared" si="3"/>
        <v>18606234</v>
      </c>
      <c r="J50" s="156"/>
    </row>
    <row r="51" spans="1:10">
      <c r="A51" s="175">
        <v>42767</v>
      </c>
      <c r="B51" s="156">
        <v>13126079</v>
      </c>
      <c r="C51" s="174">
        <f t="shared" si="0"/>
        <v>112.20745859671423</v>
      </c>
      <c r="D51" s="156">
        <v>2698940</v>
      </c>
      <c r="E51" s="174">
        <f t="shared" si="1"/>
        <v>91.065988374741323</v>
      </c>
      <c r="F51" s="156">
        <v>2965218</v>
      </c>
      <c r="G51" s="174">
        <f t="shared" si="2"/>
        <v>111.14077145889931</v>
      </c>
      <c r="H51" s="156">
        <f t="shared" si="3"/>
        <v>18790237</v>
      </c>
      <c r="J51" s="156"/>
    </row>
    <row r="52" spans="1:10">
      <c r="A52" s="175">
        <v>42795</v>
      </c>
      <c r="B52" s="156">
        <v>13558783</v>
      </c>
      <c r="C52" s="174">
        <f t="shared" si="0"/>
        <v>115.90640145426011</v>
      </c>
      <c r="D52" s="156">
        <v>2734104</v>
      </c>
      <c r="E52" s="174">
        <f t="shared" si="1"/>
        <v>92.252470628963138</v>
      </c>
      <c r="F52" s="156">
        <v>2970810</v>
      </c>
      <c r="G52" s="174">
        <f t="shared" si="2"/>
        <v>111.35036791824839</v>
      </c>
      <c r="H52" s="156">
        <f t="shared" si="3"/>
        <v>19263697</v>
      </c>
      <c r="J52" s="156"/>
    </row>
    <row r="53" spans="1:10">
      <c r="A53" s="175">
        <v>42826</v>
      </c>
      <c r="B53" s="156">
        <v>13849359</v>
      </c>
      <c r="C53" s="174">
        <f t="shared" si="0"/>
        <v>118.39037206644359</v>
      </c>
      <c r="D53" s="156">
        <v>2760089</v>
      </c>
      <c r="E53" s="174">
        <f t="shared" si="1"/>
        <v>93.129240660130066</v>
      </c>
      <c r="F53" s="156">
        <v>2969930</v>
      </c>
      <c r="G53" s="174">
        <f t="shared" si="2"/>
        <v>111.31738421219917</v>
      </c>
      <c r="H53" s="156">
        <f t="shared" si="3"/>
        <v>19579378</v>
      </c>
      <c r="J53" s="156"/>
    </row>
    <row r="54" spans="1:10">
      <c r="A54" s="175">
        <v>42856</v>
      </c>
      <c r="B54" s="156">
        <v>14105505</v>
      </c>
      <c r="C54" s="174">
        <f t="shared" si="0"/>
        <v>120.580019994794</v>
      </c>
      <c r="D54" s="156">
        <v>2771634</v>
      </c>
      <c r="E54" s="174">
        <f t="shared" si="1"/>
        <v>93.518785013019112</v>
      </c>
      <c r="F54" s="156">
        <v>2970555</v>
      </c>
      <c r="G54" s="174">
        <f t="shared" si="2"/>
        <v>111.34081013979093</v>
      </c>
      <c r="H54" s="156">
        <f t="shared" si="3"/>
        <v>19847694</v>
      </c>
      <c r="J54" s="156"/>
    </row>
    <row r="55" spans="1:10">
      <c r="A55" s="175">
        <v>42887</v>
      </c>
      <c r="B55" s="156">
        <v>14009873</v>
      </c>
      <c r="C55" s="174">
        <f t="shared" si="0"/>
        <v>119.76251587337885</v>
      </c>
      <c r="D55" s="156">
        <v>2789173</v>
      </c>
      <c r="E55" s="174">
        <f t="shared" si="1"/>
        <v>94.110575260340141</v>
      </c>
      <c r="F55" s="156">
        <v>2976758</v>
      </c>
      <c r="G55" s="174">
        <f t="shared" si="2"/>
        <v>111.57330778595373</v>
      </c>
      <c r="H55" s="156">
        <f t="shared" si="3"/>
        <v>19775804</v>
      </c>
      <c r="J55" s="156"/>
    </row>
    <row r="56" spans="1:10">
      <c r="A56" s="175">
        <v>42917</v>
      </c>
      <c r="B56" s="156">
        <v>14195607</v>
      </c>
      <c r="C56" s="174">
        <f t="shared" si="0"/>
        <v>121.35025125993275</v>
      </c>
      <c r="D56" s="156">
        <v>2751389</v>
      </c>
      <c r="E56" s="174">
        <f t="shared" si="1"/>
        <v>92.835690563106681</v>
      </c>
      <c r="F56" s="156">
        <v>2975092</v>
      </c>
      <c r="G56" s="174">
        <f t="shared" si="2"/>
        <v>111.5108636333651</v>
      </c>
      <c r="H56" s="156">
        <f t="shared" si="3"/>
        <v>19922088</v>
      </c>
      <c r="J56" s="156"/>
    </row>
    <row r="57" spans="1:10">
      <c r="A57" s="175">
        <v>42948</v>
      </c>
      <c r="B57" s="156">
        <v>14265038</v>
      </c>
      <c r="C57" s="174">
        <f t="shared" si="0"/>
        <v>121.94377778509144</v>
      </c>
      <c r="D57" s="156">
        <v>2753919</v>
      </c>
      <c r="E57" s="174">
        <f t="shared" si="1"/>
        <v>92.921056280976714</v>
      </c>
      <c r="F57" s="156">
        <v>2960311</v>
      </c>
      <c r="G57" s="174">
        <f t="shared" si="2"/>
        <v>110.95684981619081</v>
      </c>
      <c r="H57" s="156">
        <f t="shared" si="3"/>
        <v>19979268</v>
      </c>
      <c r="J57" s="156"/>
    </row>
    <row r="58" spans="1:10">
      <c r="A58" s="175">
        <v>42979</v>
      </c>
      <c r="B58" s="156">
        <v>14547574</v>
      </c>
      <c r="C58" s="174">
        <f t="shared" si="0"/>
        <v>124.35901896427993</v>
      </c>
      <c r="D58" s="156">
        <v>2772117</v>
      </c>
      <c r="E58" s="174">
        <f t="shared" si="1"/>
        <v>93.535082104612471</v>
      </c>
      <c r="F58" s="156">
        <v>2964754</v>
      </c>
      <c r="G58" s="174">
        <f t="shared" si="2"/>
        <v>111.12338005025518</v>
      </c>
      <c r="H58" s="156">
        <f t="shared" si="3"/>
        <v>20284445</v>
      </c>
      <c r="J58" s="156"/>
    </row>
    <row r="59" spans="1:10">
      <c r="A59" s="175">
        <v>43009</v>
      </c>
      <c r="B59" s="156">
        <v>14644895</v>
      </c>
      <c r="C59" s="174">
        <f t="shared" si="0"/>
        <v>125.1909613956862</v>
      </c>
      <c r="D59" s="156">
        <v>2768836</v>
      </c>
      <c r="E59" s="174">
        <f t="shared" si="1"/>
        <v>93.424376602505163</v>
      </c>
      <c r="F59" s="156">
        <v>2976497</v>
      </c>
      <c r="G59" s="174">
        <f t="shared" si="2"/>
        <v>111.56352511859143</v>
      </c>
      <c r="H59" s="156">
        <f t="shared" si="3"/>
        <v>20390228</v>
      </c>
      <c r="J59" s="156"/>
    </row>
    <row r="60" spans="1:10">
      <c r="A60" s="175">
        <v>43040</v>
      </c>
      <c r="B60" s="176">
        <v>14555878</v>
      </c>
      <c r="C60" s="174">
        <f t="shared" si="0"/>
        <v>124.43000518462701</v>
      </c>
      <c r="D60" s="176">
        <v>2767790</v>
      </c>
      <c r="E60" s="174">
        <f t="shared" si="1"/>
        <v>93.389083108081437</v>
      </c>
      <c r="F60" s="176">
        <v>2979048</v>
      </c>
      <c r="G60" s="174">
        <f t="shared" si="2"/>
        <v>111.65914038464999</v>
      </c>
      <c r="H60" s="156">
        <f t="shared" si="3"/>
        <v>20302716</v>
      </c>
      <c r="J60" s="176"/>
    </row>
    <row r="61" spans="1:10">
      <c r="A61" s="175">
        <v>43070</v>
      </c>
      <c r="B61" s="176">
        <v>14477817</v>
      </c>
      <c r="C61" s="174">
        <f t="shared" si="0"/>
        <v>123.7627056486789</v>
      </c>
      <c r="D61" s="176">
        <v>2777484</v>
      </c>
      <c r="E61" s="174">
        <f t="shared" si="1"/>
        <v>93.716172147224484</v>
      </c>
      <c r="F61" s="176">
        <v>2986088</v>
      </c>
      <c r="G61" s="174">
        <f t="shared" si="2"/>
        <v>111.92301003304368</v>
      </c>
      <c r="H61" s="156">
        <f t="shared" si="3"/>
        <v>20241389</v>
      </c>
      <c r="J61" s="176"/>
    </row>
    <row r="62" spans="1:10">
      <c r="A62" s="175">
        <v>43101</v>
      </c>
      <c r="B62" s="176">
        <v>14218231</v>
      </c>
      <c r="C62" s="174">
        <f t="shared" si="0"/>
        <v>121.543651097256</v>
      </c>
      <c r="D62" s="176">
        <v>2762901</v>
      </c>
      <c r="E62" s="174">
        <f t="shared" si="1"/>
        <v>93.224121450110488</v>
      </c>
      <c r="F62" s="176">
        <v>2989631</v>
      </c>
      <c r="G62" s="174">
        <f t="shared" si="2"/>
        <v>112.05580693137588</v>
      </c>
      <c r="H62" s="156">
        <f t="shared" si="3"/>
        <v>19970763</v>
      </c>
      <c r="J62" s="176"/>
    </row>
    <row r="63" spans="1:10">
      <c r="A63" s="175">
        <v>43132</v>
      </c>
      <c r="B63" s="176">
        <v>14127524</v>
      </c>
      <c r="C63" s="174">
        <f t="shared" si="0"/>
        <v>120.76824802776873</v>
      </c>
      <c r="D63" s="176">
        <v>2835795</v>
      </c>
      <c r="E63" s="174">
        <f t="shared" si="1"/>
        <v>95.683666366480765</v>
      </c>
      <c r="F63" s="176">
        <v>2996690</v>
      </c>
      <c r="G63" s="174">
        <f t="shared" si="2"/>
        <v>112.32038872796839</v>
      </c>
      <c r="H63" s="156">
        <f t="shared" si="3"/>
        <v>19960009</v>
      </c>
      <c r="J63" s="176"/>
    </row>
    <row r="64" spans="1:10">
      <c r="A64" s="175">
        <v>43160</v>
      </c>
      <c r="B64" s="176">
        <v>14325806</v>
      </c>
      <c r="C64" s="174">
        <f t="shared" si="0"/>
        <v>122.46324920104171</v>
      </c>
      <c r="D64" s="176">
        <v>2804909</v>
      </c>
      <c r="E64" s="174">
        <f t="shared" si="1"/>
        <v>94.641529780657336</v>
      </c>
      <c r="F64" s="176">
        <v>3006828</v>
      </c>
      <c r="G64" s="174">
        <f t="shared" ref="G64:G82" si="4">(F64/$F$2*100)</f>
        <v>112.70037601424896</v>
      </c>
      <c r="H64" s="156">
        <f t="shared" ref="H64:H82" si="5">B64+D64+F64</f>
        <v>20137543</v>
      </c>
      <c r="J64" s="176"/>
    </row>
    <row r="65" spans="1:10">
      <c r="A65" s="175">
        <v>43191</v>
      </c>
      <c r="B65" s="176">
        <v>14527332</v>
      </c>
      <c r="C65" s="174">
        <f t="shared" si="0"/>
        <v>124.185981503747</v>
      </c>
      <c r="D65" s="176">
        <v>2812961</v>
      </c>
      <c r="E65" s="174">
        <f t="shared" si="1"/>
        <v>94.913215456661035</v>
      </c>
      <c r="F65" s="176">
        <v>3011373</v>
      </c>
      <c r="G65" s="174">
        <f t="shared" si="4"/>
        <v>112.87072935969631</v>
      </c>
      <c r="H65" s="156">
        <f t="shared" si="5"/>
        <v>20351666</v>
      </c>
      <c r="J65" s="176"/>
    </row>
    <row r="66" spans="1:10">
      <c r="A66" s="175">
        <v>43221</v>
      </c>
      <c r="B66" s="176">
        <v>14729306</v>
      </c>
      <c r="C66" s="174">
        <f t="shared" si="0"/>
        <v>125.91254350620125</v>
      </c>
      <c r="D66" s="176">
        <v>2803693</v>
      </c>
      <c r="E66" s="174">
        <f t="shared" si="1"/>
        <v>94.600500249855003</v>
      </c>
      <c r="F66" s="176">
        <v>3014740</v>
      </c>
      <c r="G66" s="174">
        <f t="shared" si="4"/>
        <v>112.9969295168187</v>
      </c>
      <c r="H66" s="156">
        <f t="shared" si="5"/>
        <v>20547739</v>
      </c>
      <c r="J66" s="176"/>
    </row>
    <row r="67" spans="1:10">
      <c r="A67" s="175">
        <v>43252</v>
      </c>
      <c r="B67" s="176">
        <v>14570283</v>
      </c>
      <c r="C67" s="174">
        <f t="shared" si="0"/>
        <v>124.55314541874304</v>
      </c>
      <c r="D67" s="176">
        <v>2702964</v>
      </c>
      <c r="E67" s="174">
        <f t="shared" si="1"/>
        <v>91.201763729962252</v>
      </c>
      <c r="F67" s="176">
        <v>3019444</v>
      </c>
      <c r="G67" s="174">
        <f t="shared" si="4"/>
        <v>113.17324241824538</v>
      </c>
      <c r="H67" s="156">
        <f t="shared" si="5"/>
        <v>20292691</v>
      </c>
    </row>
    <row r="68" spans="1:10">
      <c r="A68" s="175">
        <v>43282</v>
      </c>
      <c r="B68" s="156">
        <v>14664384</v>
      </c>
      <c r="C68" s="174">
        <f t="shared" si="0"/>
        <v>125.35756188320354</v>
      </c>
      <c r="D68" s="156">
        <v>2848614</v>
      </c>
      <c r="E68" s="174">
        <f t="shared" si="1"/>
        <v>96.116197250818985</v>
      </c>
      <c r="F68" s="156">
        <v>3010588</v>
      </c>
      <c r="G68" s="174">
        <f t="shared" si="4"/>
        <v>112.84130639464105</v>
      </c>
      <c r="H68" s="156">
        <f t="shared" si="5"/>
        <v>20523586</v>
      </c>
    </row>
    <row r="69" spans="1:10">
      <c r="A69" s="175">
        <v>43313</v>
      </c>
      <c r="B69" s="156">
        <v>14482653</v>
      </c>
      <c r="C69" s="174">
        <f t="shared" si="0"/>
        <v>123.80404588971918</v>
      </c>
      <c r="D69" s="156">
        <v>2844133</v>
      </c>
      <c r="E69" s="174">
        <f t="shared" si="1"/>
        <v>95.965002080156722</v>
      </c>
      <c r="F69" s="156">
        <v>2998531</v>
      </c>
      <c r="G69" s="174">
        <f t="shared" si="4"/>
        <v>112.38939214028269</v>
      </c>
      <c r="H69" s="156">
        <f t="shared" si="5"/>
        <v>20325317</v>
      </c>
    </row>
    <row r="70" spans="1:10">
      <c r="A70" s="175">
        <v>43344</v>
      </c>
      <c r="B70" s="156">
        <v>14809349</v>
      </c>
      <c r="C70" s="174">
        <f t="shared" si="0"/>
        <v>126.59678604416381</v>
      </c>
      <c r="D70" s="156">
        <v>2810852</v>
      </c>
      <c r="E70" s="174">
        <f t="shared" si="1"/>
        <v>94.842054864175722</v>
      </c>
      <c r="F70" s="156">
        <v>3001713</v>
      </c>
      <c r="G70" s="174">
        <f t="shared" si="4"/>
        <v>112.50865822283791</v>
      </c>
      <c r="H70" s="156">
        <f t="shared" si="5"/>
        <v>20621914</v>
      </c>
    </row>
    <row r="71" spans="1:10">
      <c r="A71" s="175">
        <v>43374</v>
      </c>
      <c r="B71" s="176">
        <v>14695062</v>
      </c>
      <c r="C71" s="174">
        <f t="shared" si="0"/>
        <v>125.61981083163896</v>
      </c>
      <c r="D71" s="176">
        <v>2904436</v>
      </c>
      <c r="E71" s="174">
        <f t="shared" si="1"/>
        <v>97.999709149214212</v>
      </c>
      <c r="F71" s="176">
        <v>3020919</v>
      </c>
      <c r="G71" s="174">
        <f t="shared" si="4"/>
        <v>113.22852760736197</v>
      </c>
      <c r="H71" s="156">
        <f t="shared" si="5"/>
        <v>20620417</v>
      </c>
    </row>
    <row r="72" spans="1:10">
      <c r="A72" s="175">
        <v>43405</v>
      </c>
      <c r="B72" s="176">
        <v>14448590</v>
      </c>
      <c r="C72" s="174">
        <f t="shared" si="0"/>
        <v>123.51286048224297</v>
      </c>
      <c r="D72" s="176">
        <v>2879630</v>
      </c>
      <c r="E72" s="174">
        <f t="shared" si="1"/>
        <v>97.162720217402537</v>
      </c>
      <c r="F72" s="176">
        <v>3021127</v>
      </c>
      <c r="G72" s="174">
        <f t="shared" si="4"/>
        <v>113.23632375606449</v>
      </c>
      <c r="H72" s="156">
        <f t="shared" si="5"/>
        <v>20349347</v>
      </c>
    </row>
    <row r="73" spans="1:10">
      <c r="A73" s="175">
        <v>43435</v>
      </c>
      <c r="B73" s="176">
        <v>14229170</v>
      </c>
      <c r="C73" s="174">
        <f t="shared" si="0"/>
        <v>121.63716244893912</v>
      </c>
      <c r="D73" s="176">
        <v>2833299</v>
      </c>
      <c r="E73" s="174">
        <f t="shared" si="1"/>
        <v>95.599447855886481</v>
      </c>
      <c r="F73" s="176">
        <v>3031311</v>
      </c>
      <c r="G73" s="174">
        <f t="shared" si="4"/>
        <v>113.61803519061584</v>
      </c>
      <c r="H73" s="156">
        <f t="shared" si="5"/>
        <v>20093780</v>
      </c>
    </row>
    <row r="74" spans="1:10">
      <c r="A74" s="175">
        <v>43466</v>
      </c>
      <c r="B74" s="176">
        <v>13826757</v>
      </c>
      <c r="C74" s="174">
        <f t="shared" si="0"/>
        <v>118.19716029473301</v>
      </c>
      <c r="D74" s="176">
        <v>2791418</v>
      </c>
      <c r="E74" s="174">
        <f t="shared" si="1"/>
        <v>94.18632468192834</v>
      </c>
      <c r="F74" s="176">
        <v>3030725</v>
      </c>
      <c r="G74" s="174">
        <f t="shared" si="4"/>
        <v>113.59607104090578</v>
      </c>
      <c r="H74" s="156">
        <f t="shared" si="5"/>
        <v>19648900</v>
      </c>
    </row>
    <row r="75" spans="1:10">
      <c r="A75" s="175">
        <v>43497</v>
      </c>
      <c r="B75" s="176">
        <v>13807689</v>
      </c>
      <c r="C75" s="174">
        <f t="shared" ref="C75:C91" si="6">(B75/$B$2)*100</f>
        <v>118.03415869916725</v>
      </c>
      <c r="D75" s="176">
        <v>2801378</v>
      </c>
      <c r="E75" s="174">
        <f t="shared" ref="E75:E91" si="7">(D75/$D$2)*100</f>
        <v>94.522388930934412</v>
      </c>
      <c r="F75" s="176">
        <v>3038819</v>
      </c>
      <c r="G75" s="174">
        <f t="shared" si="4"/>
        <v>113.89944617359025</v>
      </c>
      <c r="H75" s="156">
        <f t="shared" si="5"/>
        <v>19647886</v>
      </c>
    </row>
    <row r="76" spans="1:10">
      <c r="A76" s="175">
        <v>43525</v>
      </c>
      <c r="B76" s="176">
        <v>13994899</v>
      </c>
      <c r="C76" s="174">
        <f t="shared" si="6"/>
        <v>119.63451157864414</v>
      </c>
      <c r="D76" s="176">
        <v>2793511</v>
      </c>
      <c r="E76" s="174">
        <f t="shared" si="7"/>
        <v>94.256945412166274</v>
      </c>
      <c r="F76" s="176">
        <v>3039681</v>
      </c>
      <c r="G76" s="174">
        <f t="shared" si="4"/>
        <v>113.93175521292483</v>
      </c>
      <c r="H76" s="156">
        <f t="shared" si="5"/>
        <v>19828091</v>
      </c>
    </row>
    <row r="77" spans="1:10">
      <c r="A77" s="175">
        <v>43556</v>
      </c>
      <c r="B77" s="176">
        <v>14226393</v>
      </c>
      <c r="C77" s="174">
        <f t="shared" si="6"/>
        <v>121.61342343955764</v>
      </c>
      <c r="D77" s="176">
        <v>2761695</v>
      </c>
      <c r="E77" s="174">
        <f t="shared" si="7"/>
        <v>93.183429333212757</v>
      </c>
      <c r="F77" s="176">
        <v>3050182</v>
      </c>
      <c r="G77" s="174">
        <f t="shared" si="4"/>
        <v>114.3253482779507</v>
      </c>
      <c r="H77" s="156">
        <f t="shared" si="5"/>
        <v>20038270</v>
      </c>
    </row>
    <row r="78" spans="1:10">
      <c r="A78" s="175">
        <v>43586</v>
      </c>
      <c r="B78" s="176">
        <v>14324472</v>
      </c>
      <c r="C78" s="174">
        <f t="shared" si="6"/>
        <v>122.45184558616418</v>
      </c>
      <c r="D78" s="176">
        <v>2838167</v>
      </c>
      <c r="E78" s="174">
        <f t="shared" si="7"/>
        <v>95.7637009446577</v>
      </c>
      <c r="F78" s="176">
        <v>3055833</v>
      </c>
      <c r="G78" s="174">
        <f t="shared" si="4"/>
        <v>114.53715614486444</v>
      </c>
      <c r="H78" s="156">
        <f t="shared" si="5"/>
        <v>20218472</v>
      </c>
    </row>
    <row r="79" spans="1:10">
      <c r="A79" s="175">
        <v>43617</v>
      </c>
      <c r="B79" s="176">
        <v>14287607</v>
      </c>
      <c r="C79" s="174">
        <f t="shared" si="6"/>
        <v>122.13670745838301</v>
      </c>
      <c r="D79" s="176">
        <v>2874942</v>
      </c>
      <c r="E79" s="174">
        <f t="shared" si="7"/>
        <v>97.004540578914529</v>
      </c>
      <c r="F79" s="176">
        <v>3058258</v>
      </c>
      <c r="G79" s="174">
        <f t="shared" si="4"/>
        <v>114.6280487439205</v>
      </c>
      <c r="H79" s="156">
        <f t="shared" si="5"/>
        <v>20220807</v>
      </c>
    </row>
    <row r="80" spans="1:10">
      <c r="A80" s="175">
        <v>43647</v>
      </c>
      <c r="B80" s="176">
        <v>14198097</v>
      </c>
      <c r="C80" s="174">
        <f t="shared" si="6"/>
        <v>121.37153686791255</v>
      </c>
      <c r="D80" s="176">
        <v>2835662</v>
      </c>
      <c r="E80" s="174">
        <f t="shared" si="7"/>
        <v>95.679178761549252</v>
      </c>
      <c r="F80" s="176">
        <v>3069057</v>
      </c>
      <c r="G80" s="174">
        <f t="shared" si="4"/>
        <v>115.03281129122213</v>
      </c>
      <c r="H80" s="156">
        <f t="shared" si="5"/>
        <v>20102816</v>
      </c>
    </row>
    <row r="81" spans="1:8">
      <c r="A81" s="175">
        <v>43678</v>
      </c>
      <c r="B81" s="176">
        <v>14119665</v>
      </c>
      <c r="C81" s="174">
        <f t="shared" si="6"/>
        <v>120.70106586185983</v>
      </c>
      <c r="D81" s="176">
        <v>2783315</v>
      </c>
      <c r="E81" s="174">
        <f t="shared" si="7"/>
        <v>93.912918195011059</v>
      </c>
      <c r="F81" s="176">
        <v>3042624</v>
      </c>
      <c r="G81" s="174">
        <f t="shared" si="4"/>
        <v>114.04206322076892</v>
      </c>
      <c r="H81" s="156">
        <f t="shared" si="5"/>
        <v>19945604</v>
      </c>
    </row>
    <row r="82" spans="1:8">
      <c r="A82" s="175">
        <v>43709</v>
      </c>
      <c r="B82" s="176">
        <v>14440956</v>
      </c>
      <c r="C82" s="174">
        <f t="shared" si="6"/>
        <v>123.44760171464549</v>
      </c>
      <c r="D82" s="176">
        <v>2783328</v>
      </c>
      <c r="E82" s="174">
        <f t="shared" si="7"/>
        <v>93.913356833087079</v>
      </c>
      <c r="F82" s="176">
        <v>3055436</v>
      </c>
      <c r="G82" s="174">
        <f t="shared" si="4"/>
        <v>114.52227599565813</v>
      </c>
      <c r="H82" s="156">
        <f t="shared" si="5"/>
        <v>20279720</v>
      </c>
    </row>
    <row r="83" spans="1:8">
      <c r="A83" s="175">
        <v>43739</v>
      </c>
      <c r="B83" s="176">
        <v>14511611</v>
      </c>
      <c r="C83" s="174">
        <f t="shared" si="6"/>
        <v>124.05159152661834</v>
      </c>
      <c r="D83" s="176">
        <v>2760621</v>
      </c>
      <c r="E83" s="174">
        <f t="shared" si="7"/>
        <v>93.147191079856086</v>
      </c>
      <c r="F83" s="176">
        <v>3075826</v>
      </c>
      <c r="G83" s="174">
        <f t="shared" ref="G83:G91" si="8">(F83/$F$2*100)</f>
        <v>115.28652345741204</v>
      </c>
      <c r="H83" s="156">
        <f t="shared" ref="H83:H91" si="9">B83+D83+F83</f>
        <v>20348058</v>
      </c>
    </row>
    <row r="84" spans="1:8">
      <c r="A84" s="175">
        <v>43770</v>
      </c>
      <c r="B84" s="176">
        <v>14393707</v>
      </c>
      <c r="C84" s="174">
        <f t="shared" si="6"/>
        <v>123.04369661768271</v>
      </c>
      <c r="D84" s="176">
        <v>2736801</v>
      </c>
      <c r="E84" s="174">
        <f t="shared" si="7"/>
        <v>92.343471159040377</v>
      </c>
      <c r="F84" s="176">
        <v>3083315</v>
      </c>
      <c r="G84" s="174">
        <f t="shared" si="8"/>
        <v>115.56722229218765</v>
      </c>
      <c r="H84" s="156">
        <f t="shared" si="9"/>
        <v>20213823</v>
      </c>
    </row>
    <row r="85" spans="1:8">
      <c r="A85" s="175">
        <v>43800</v>
      </c>
      <c r="B85" s="176">
        <v>14314313</v>
      </c>
      <c r="C85" s="174">
        <f t="shared" si="6"/>
        <v>122.36500201529401</v>
      </c>
      <c r="D85" s="176">
        <v>2758067</v>
      </c>
      <c r="E85" s="174">
        <f t="shared" si="7"/>
        <v>93.061015568614962</v>
      </c>
      <c r="F85" s="179">
        <v>3100511</v>
      </c>
      <c r="G85" s="174">
        <f t="shared" si="8"/>
        <v>116.21175389357657</v>
      </c>
      <c r="H85" s="156">
        <f t="shared" si="9"/>
        <v>20172891</v>
      </c>
    </row>
    <row r="86" spans="1:8">
      <c r="A86" s="175">
        <v>43831</v>
      </c>
      <c r="B86" s="179">
        <v>14154168</v>
      </c>
      <c r="C86" s="174">
        <f t="shared" si="6"/>
        <v>120.9960125815895</v>
      </c>
      <c r="D86" s="179">
        <v>2766914</v>
      </c>
      <c r="E86" s="174">
        <f t="shared" si="7"/>
        <v>93.359525650036318</v>
      </c>
      <c r="F86" s="179">
        <v>3110922</v>
      </c>
      <c r="G86" s="174">
        <f t="shared" si="8"/>
        <v>116.60197362502925</v>
      </c>
      <c r="H86" s="156">
        <f t="shared" si="9"/>
        <v>20032004</v>
      </c>
    </row>
    <row r="87" spans="1:8">
      <c r="A87" s="175">
        <v>43862</v>
      </c>
      <c r="B87" s="179">
        <v>14211588</v>
      </c>
      <c r="C87" s="174">
        <f t="shared" si="6"/>
        <v>121.48686383066571</v>
      </c>
      <c r="D87" s="179">
        <v>2748447</v>
      </c>
      <c r="E87" s="174">
        <f t="shared" si="7"/>
        <v>92.736423392366135</v>
      </c>
      <c r="F87" s="179">
        <v>3115640</v>
      </c>
      <c r="G87" s="174">
        <f t="shared" si="8"/>
        <v>116.77881126723399</v>
      </c>
      <c r="H87" s="156">
        <f t="shared" si="9"/>
        <v>20075675</v>
      </c>
    </row>
    <row r="88" spans="1:8">
      <c r="A88" s="175">
        <v>43891</v>
      </c>
      <c r="B88" s="179">
        <v>14339304</v>
      </c>
      <c r="C88" s="174">
        <f t="shared" si="6"/>
        <v>122.57863600285346</v>
      </c>
      <c r="D88" s="179">
        <v>2765787</v>
      </c>
      <c r="E88" s="174">
        <f t="shared" si="7"/>
        <v>93.321499102985143</v>
      </c>
      <c r="F88" s="179">
        <v>3108959</v>
      </c>
      <c r="G88" s="174">
        <f t="shared" si="8"/>
        <v>116.528397471649</v>
      </c>
      <c r="H88" s="156">
        <f t="shared" si="9"/>
        <v>20214050</v>
      </c>
    </row>
    <row r="89" spans="1:8">
      <c r="A89" s="175">
        <v>43922</v>
      </c>
      <c r="B89" s="179">
        <v>13847835</v>
      </c>
      <c r="C89" s="174">
        <f t="shared" si="6"/>
        <v>118.37734424854752</v>
      </c>
      <c r="D89" s="179">
        <v>2784393</v>
      </c>
      <c r="E89" s="174">
        <f t="shared" si="7"/>
        <v>93.949291413929586</v>
      </c>
      <c r="F89" s="179">
        <v>3119852</v>
      </c>
      <c r="G89" s="174">
        <f t="shared" si="8"/>
        <v>116.93668327846045</v>
      </c>
      <c r="H89" s="156">
        <f t="shared" si="9"/>
        <v>19752080</v>
      </c>
    </row>
    <row r="90" spans="1:8">
      <c r="A90" s="175">
        <v>43952</v>
      </c>
      <c r="B90" s="179">
        <v>13919211</v>
      </c>
      <c r="C90" s="174">
        <f t="shared" si="6"/>
        <v>118.98749748355388</v>
      </c>
      <c r="D90" s="179">
        <v>2804352</v>
      </c>
      <c r="E90" s="174">
        <f t="shared" si="7"/>
        <v>94.622735826169759</v>
      </c>
      <c r="F90" s="179">
        <v>3119932</v>
      </c>
      <c r="G90" s="174">
        <f t="shared" si="8"/>
        <v>116.93968179719218</v>
      </c>
      <c r="H90" s="156">
        <f t="shared" si="9"/>
        <v>19843495</v>
      </c>
    </row>
    <row r="91" spans="1:8">
      <c r="A91" s="175">
        <v>43983</v>
      </c>
      <c r="B91" s="179">
        <v>14431133</v>
      </c>
      <c r="C91" s="174">
        <f t="shared" si="6"/>
        <v>123.36363041858705</v>
      </c>
      <c r="D91" s="179">
        <v>2822772</v>
      </c>
      <c r="E91" s="174">
        <f t="shared" si="7"/>
        <v>95.244252238488187</v>
      </c>
      <c r="F91" s="179">
        <v>3119541</v>
      </c>
      <c r="G91" s="174">
        <f t="shared" si="8"/>
        <v>116.92502653689078</v>
      </c>
      <c r="H91" s="156">
        <f t="shared" si="9"/>
        <v>20373446</v>
      </c>
    </row>
    <row r="92" spans="1:8">
      <c r="B92" s="177"/>
      <c r="C92" s="177"/>
      <c r="D92" s="177"/>
      <c r="E92" s="177"/>
      <c r="F92" s="177"/>
      <c r="G92" s="177"/>
      <c r="H92" s="177"/>
    </row>
    <row r="93" spans="1:8">
      <c r="B93" s="177"/>
      <c r="C93" s="177"/>
      <c r="D93" s="177"/>
      <c r="E93" s="177"/>
      <c r="F93" s="177"/>
    </row>
    <row r="94" spans="1:8">
      <c r="B94" s="177"/>
      <c r="C94" s="177"/>
      <c r="D94" s="177"/>
      <c r="E94" s="177"/>
      <c r="F94" s="177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4"/>
  <sheetViews>
    <sheetView topLeftCell="A79" workbookViewId="0">
      <selection activeCell="I91" sqref="I91"/>
    </sheetView>
  </sheetViews>
  <sheetFormatPr defaultRowHeight="15"/>
  <cols>
    <col min="1" max="1" width="9.140625" style="154"/>
    <col min="2" max="2" width="15.28515625" style="154" customWidth="1"/>
    <col min="3" max="3" width="16" style="154" customWidth="1"/>
    <col min="4" max="4" width="16.28515625" style="154" customWidth="1"/>
    <col min="5" max="5" width="17" style="154" customWidth="1"/>
    <col min="6" max="6" width="15.85546875" style="154" customWidth="1"/>
    <col min="7" max="7" width="16.42578125" style="154" customWidth="1"/>
    <col min="8" max="16384" width="9.140625" style="154"/>
  </cols>
  <sheetData>
    <row r="1" spans="1:15" ht="60">
      <c r="A1" s="172" t="s">
        <v>0</v>
      </c>
      <c r="B1" s="172" t="s">
        <v>293</v>
      </c>
      <c r="C1" s="172" t="s">
        <v>294</v>
      </c>
      <c r="D1" s="172" t="s">
        <v>295</v>
      </c>
      <c r="E1" s="172" t="s">
        <v>296</v>
      </c>
      <c r="F1" s="172" t="s">
        <v>297</v>
      </c>
      <c r="G1" s="172" t="s">
        <v>298</v>
      </c>
    </row>
    <row r="2" spans="1:15">
      <c r="A2" s="178">
        <v>41275</v>
      </c>
      <c r="B2" s="156">
        <v>11698045</v>
      </c>
      <c r="C2" s="179">
        <v>11910605.4773778</v>
      </c>
      <c r="D2" s="156">
        <v>2963719</v>
      </c>
      <c r="E2" s="179">
        <v>2963719</v>
      </c>
      <c r="F2" s="156">
        <v>2667984</v>
      </c>
      <c r="G2" s="179">
        <v>2667984</v>
      </c>
      <c r="J2" s="180"/>
    </row>
    <row r="3" spans="1:15">
      <c r="A3" s="178">
        <v>41306</v>
      </c>
      <c r="B3" s="156">
        <v>11620928</v>
      </c>
      <c r="C3" s="179">
        <v>11921458.2034228</v>
      </c>
      <c r="D3" s="156">
        <v>2969232</v>
      </c>
      <c r="E3" s="179">
        <v>2969232</v>
      </c>
      <c r="F3" s="156">
        <v>2670744</v>
      </c>
      <c r="G3" s="179">
        <v>2670744</v>
      </c>
      <c r="J3" s="180"/>
      <c r="K3" s="180"/>
      <c r="M3" s="180"/>
      <c r="O3" s="180"/>
    </row>
    <row r="4" spans="1:15">
      <c r="A4" s="178">
        <v>41334</v>
      </c>
      <c r="B4" s="156">
        <v>11896801</v>
      </c>
      <c r="C4" s="179">
        <v>12016940.6534668</v>
      </c>
      <c r="D4" s="156">
        <v>2973096</v>
      </c>
      <c r="E4" s="179">
        <v>2973096</v>
      </c>
      <c r="F4" s="156">
        <v>2651342</v>
      </c>
      <c r="G4" s="179">
        <v>2651342</v>
      </c>
      <c r="J4" s="180"/>
      <c r="K4" s="180"/>
      <c r="M4" s="180"/>
      <c r="O4" s="180"/>
    </row>
    <row r="5" spans="1:15">
      <c r="A5" s="178">
        <v>41365</v>
      </c>
      <c r="B5" s="156">
        <v>12132681</v>
      </c>
      <c r="C5" s="179">
        <v>12044238.332343001</v>
      </c>
      <c r="D5" s="156">
        <v>2976760</v>
      </c>
      <c r="E5" s="179">
        <v>2976760</v>
      </c>
      <c r="F5" s="156">
        <v>2649513</v>
      </c>
      <c r="G5" s="179">
        <v>2649513</v>
      </c>
      <c r="J5" s="180"/>
      <c r="K5" s="180"/>
      <c r="M5" s="180"/>
      <c r="O5" s="180"/>
    </row>
    <row r="6" spans="1:15">
      <c r="A6" s="178">
        <v>41395</v>
      </c>
      <c r="B6" s="156">
        <v>12216079</v>
      </c>
      <c r="C6" s="179">
        <v>12068687.958201399</v>
      </c>
      <c r="D6" s="156">
        <v>2981302</v>
      </c>
      <c r="E6" s="179">
        <v>2981302</v>
      </c>
      <c r="F6" s="156">
        <v>2650756</v>
      </c>
      <c r="G6" s="179">
        <v>2650756</v>
      </c>
      <c r="J6" s="180"/>
      <c r="K6" s="180"/>
      <c r="M6" s="180"/>
      <c r="O6" s="180"/>
    </row>
    <row r="7" spans="1:15">
      <c r="A7" s="178">
        <v>41426</v>
      </c>
      <c r="B7" s="156">
        <v>12274403</v>
      </c>
      <c r="C7" s="179">
        <v>12124366.738094499</v>
      </c>
      <c r="D7" s="156">
        <v>2974355</v>
      </c>
      <c r="E7" s="179">
        <v>2974355</v>
      </c>
      <c r="F7" s="156">
        <v>2663305</v>
      </c>
      <c r="G7" s="179">
        <v>2663305</v>
      </c>
      <c r="J7" s="180"/>
      <c r="K7" s="180"/>
      <c r="M7" s="180"/>
      <c r="O7" s="180"/>
    </row>
    <row r="8" spans="1:15">
      <c r="A8" s="178">
        <v>41456</v>
      </c>
      <c r="B8" s="156">
        <v>12200031</v>
      </c>
      <c r="C8" s="179">
        <v>12233184.3496051</v>
      </c>
      <c r="D8" s="156">
        <v>2970694</v>
      </c>
      <c r="E8" s="179">
        <v>2970694</v>
      </c>
      <c r="F8" s="156">
        <v>2668898</v>
      </c>
      <c r="G8" s="179">
        <v>2668898</v>
      </c>
      <c r="J8" s="180"/>
      <c r="K8" s="180"/>
      <c r="M8" s="180"/>
      <c r="O8" s="180"/>
    </row>
    <row r="9" spans="1:15">
      <c r="A9" s="178">
        <v>41487</v>
      </c>
      <c r="B9" s="156">
        <v>12236880</v>
      </c>
      <c r="C9" s="179">
        <v>12232696.5858144</v>
      </c>
      <c r="D9" s="156">
        <v>2931681</v>
      </c>
      <c r="E9" s="179">
        <v>2931681</v>
      </c>
      <c r="F9" s="156">
        <v>2663081</v>
      </c>
      <c r="G9" s="179">
        <v>2663081</v>
      </c>
      <c r="J9" s="180"/>
      <c r="K9" s="180"/>
      <c r="M9" s="180"/>
      <c r="O9" s="180"/>
    </row>
    <row r="10" spans="1:15">
      <c r="A10" s="178">
        <v>41518</v>
      </c>
      <c r="B10" s="156">
        <v>12523723</v>
      </c>
      <c r="C10" s="179">
        <v>12342289.8108798</v>
      </c>
      <c r="D10" s="156">
        <v>2883080</v>
      </c>
      <c r="E10" s="179">
        <v>2883080</v>
      </c>
      <c r="F10" s="156">
        <v>2707070</v>
      </c>
      <c r="G10" s="179">
        <v>2707070</v>
      </c>
      <c r="J10" s="180"/>
      <c r="K10" s="180"/>
      <c r="M10" s="180"/>
      <c r="O10" s="180"/>
    </row>
    <row r="11" spans="1:15">
      <c r="A11" s="178">
        <v>41548</v>
      </c>
      <c r="B11" s="156">
        <v>12297151</v>
      </c>
      <c r="C11" s="179">
        <v>12245428.484403901</v>
      </c>
      <c r="D11" s="156">
        <v>2856746</v>
      </c>
      <c r="E11" s="179">
        <v>2856746</v>
      </c>
      <c r="F11" s="156">
        <v>2756891</v>
      </c>
      <c r="G11" s="179">
        <v>2756891</v>
      </c>
      <c r="J11" s="180"/>
      <c r="K11" s="180"/>
      <c r="M11" s="180"/>
      <c r="O11" s="180"/>
    </row>
    <row r="12" spans="1:15">
      <c r="A12" s="178">
        <v>41579</v>
      </c>
      <c r="B12" s="156">
        <v>12433976</v>
      </c>
      <c r="C12" s="179">
        <v>12385869.5809402</v>
      </c>
      <c r="D12" s="156">
        <v>2800861</v>
      </c>
      <c r="E12" s="179">
        <v>2800861</v>
      </c>
      <c r="F12" s="156">
        <v>2766055</v>
      </c>
      <c r="G12" s="179">
        <v>2766055</v>
      </c>
      <c r="J12" s="180"/>
      <c r="K12" s="180"/>
      <c r="M12" s="180"/>
      <c r="O12" s="180"/>
    </row>
    <row r="13" spans="1:15">
      <c r="A13" s="178">
        <v>41609</v>
      </c>
      <c r="B13" s="156">
        <v>12363785</v>
      </c>
      <c r="C13" s="179">
        <v>12404129.127315</v>
      </c>
      <c r="D13" s="156">
        <v>2760917</v>
      </c>
      <c r="E13" s="179">
        <v>2760917</v>
      </c>
      <c r="F13" s="156">
        <v>2822178</v>
      </c>
      <c r="G13" s="179">
        <v>2822178</v>
      </c>
      <c r="J13" s="180"/>
      <c r="K13" s="180"/>
      <c r="M13" s="180"/>
      <c r="O13" s="180"/>
    </row>
    <row r="14" spans="1:15">
      <c r="A14" s="178">
        <v>41640</v>
      </c>
      <c r="B14" s="156">
        <v>12329012</v>
      </c>
      <c r="C14" s="179">
        <v>12564064.2660418</v>
      </c>
      <c r="D14" s="156">
        <v>2720965</v>
      </c>
      <c r="E14" s="179">
        <v>2720965</v>
      </c>
      <c r="F14" s="156">
        <v>2838873</v>
      </c>
      <c r="G14" s="179">
        <v>2838873</v>
      </c>
      <c r="J14" s="180"/>
      <c r="K14" s="180"/>
      <c r="M14" s="180"/>
      <c r="O14" s="180"/>
    </row>
    <row r="15" spans="1:15">
      <c r="A15" s="178">
        <v>41671</v>
      </c>
      <c r="B15" s="156">
        <v>12355589</v>
      </c>
      <c r="C15" s="179">
        <v>12671442.525203301</v>
      </c>
      <c r="D15" s="156">
        <v>2855300</v>
      </c>
      <c r="E15" s="179">
        <v>2855300</v>
      </c>
      <c r="F15" s="156">
        <v>2836699</v>
      </c>
      <c r="G15" s="179">
        <v>2836699</v>
      </c>
      <c r="J15" s="180"/>
      <c r="K15" s="180"/>
      <c r="M15" s="180"/>
      <c r="O15" s="180"/>
    </row>
    <row r="16" spans="1:15">
      <c r="A16" s="178">
        <v>41699</v>
      </c>
      <c r="B16" s="156">
        <v>12566310</v>
      </c>
      <c r="C16" s="179">
        <v>12618381.3039119</v>
      </c>
      <c r="D16" s="156">
        <v>2871284</v>
      </c>
      <c r="E16" s="179">
        <v>2871284</v>
      </c>
      <c r="F16" s="156">
        <v>2849623</v>
      </c>
      <c r="G16" s="179">
        <v>2849623</v>
      </c>
      <c r="J16" s="180"/>
      <c r="K16" s="180"/>
      <c r="M16" s="180"/>
      <c r="O16" s="180"/>
    </row>
    <row r="17" spans="1:15">
      <c r="A17" s="178">
        <v>41730</v>
      </c>
      <c r="B17" s="156">
        <v>12730077</v>
      </c>
      <c r="C17" s="179">
        <v>12672804.188507199</v>
      </c>
      <c r="D17" s="156">
        <v>2815090</v>
      </c>
      <c r="E17" s="179">
        <v>2815090</v>
      </c>
      <c r="F17" s="156">
        <v>2844868</v>
      </c>
      <c r="G17" s="179">
        <v>2844868</v>
      </c>
      <c r="J17" s="180"/>
      <c r="K17" s="180"/>
      <c r="M17" s="180"/>
      <c r="O17" s="180"/>
    </row>
    <row r="18" spans="1:15">
      <c r="A18" s="178">
        <v>41760</v>
      </c>
      <c r="B18" s="156">
        <v>12922571</v>
      </c>
      <c r="C18" s="179">
        <v>12750246.514177</v>
      </c>
      <c r="D18" s="156">
        <v>2815276</v>
      </c>
      <c r="E18" s="179">
        <v>2815276</v>
      </c>
      <c r="F18" s="156">
        <v>2849314</v>
      </c>
      <c r="G18" s="179">
        <v>2849314</v>
      </c>
      <c r="J18" s="180"/>
      <c r="K18" s="180"/>
      <c r="M18" s="180"/>
      <c r="O18" s="180"/>
    </row>
    <row r="19" spans="1:15">
      <c r="A19" s="178">
        <v>41791</v>
      </c>
      <c r="B19" s="156">
        <v>13034290</v>
      </c>
      <c r="C19" s="179">
        <v>12848155.2356242</v>
      </c>
      <c r="D19" s="156">
        <v>2816946</v>
      </c>
      <c r="E19" s="179">
        <v>2816946</v>
      </c>
      <c r="F19" s="156">
        <v>2852087</v>
      </c>
      <c r="G19" s="179">
        <v>2852087</v>
      </c>
      <c r="J19" s="180"/>
      <c r="K19" s="180"/>
      <c r="M19" s="180"/>
      <c r="O19" s="180"/>
    </row>
    <row r="20" spans="1:15">
      <c r="A20" s="178">
        <v>41821</v>
      </c>
      <c r="B20" s="156">
        <v>12701507</v>
      </c>
      <c r="C20" s="179">
        <v>12778352.5217933</v>
      </c>
      <c r="D20" s="156">
        <v>2875917</v>
      </c>
      <c r="E20" s="179">
        <v>2875917</v>
      </c>
      <c r="F20" s="156">
        <v>2864800</v>
      </c>
      <c r="G20" s="179">
        <v>2864800</v>
      </c>
      <c r="J20" s="180"/>
      <c r="K20" s="180"/>
      <c r="M20" s="180"/>
      <c r="O20" s="180"/>
    </row>
    <row r="21" spans="1:15">
      <c r="A21" s="178">
        <v>41852</v>
      </c>
      <c r="B21" s="156">
        <v>12884711</v>
      </c>
      <c r="C21" s="179">
        <v>12906789.5826013</v>
      </c>
      <c r="D21" s="156">
        <v>2909657</v>
      </c>
      <c r="E21" s="179">
        <v>2909657</v>
      </c>
      <c r="F21" s="156">
        <v>2859563</v>
      </c>
      <c r="G21" s="179">
        <v>2859563</v>
      </c>
      <c r="J21" s="180"/>
      <c r="K21" s="180"/>
      <c r="M21" s="180"/>
      <c r="O21" s="180"/>
    </row>
    <row r="22" spans="1:15">
      <c r="A22" s="178">
        <v>41883</v>
      </c>
      <c r="B22" s="156">
        <v>13155308</v>
      </c>
      <c r="C22" s="179">
        <v>12993343.642462799</v>
      </c>
      <c r="D22" s="156">
        <v>2907549</v>
      </c>
      <c r="E22" s="179">
        <v>2907549</v>
      </c>
      <c r="F22" s="156">
        <v>2879940</v>
      </c>
      <c r="G22" s="179">
        <v>2879940</v>
      </c>
      <c r="J22" s="180"/>
      <c r="K22" s="180"/>
      <c r="M22" s="180"/>
      <c r="O22" s="180"/>
    </row>
    <row r="23" spans="1:15">
      <c r="A23" s="178">
        <v>41913</v>
      </c>
      <c r="B23" s="156">
        <v>13072609</v>
      </c>
      <c r="C23" s="179">
        <v>12994042.2080938</v>
      </c>
      <c r="D23" s="156">
        <v>2924846</v>
      </c>
      <c r="E23" s="179">
        <v>2924846</v>
      </c>
      <c r="F23" s="156">
        <v>2908367</v>
      </c>
      <c r="G23" s="179">
        <v>2908367</v>
      </c>
      <c r="J23" s="180"/>
      <c r="K23" s="180"/>
      <c r="M23" s="180"/>
      <c r="O23" s="180"/>
    </row>
    <row r="24" spans="1:15">
      <c r="A24" s="181">
        <v>41944</v>
      </c>
      <c r="B24" s="156">
        <v>13100694</v>
      </c>
      <c r="C24" s="179">
        <v>13019567.802395901</v>
      </c>
      <c r="D24" s="156">
        <v>2868886</v>
      </c>
      <c r="E24" s="179">
        <v>2868886</v>
      </c>
      <c r="F24" s="156">
        <v>2929226</v>
      </c>
      <c r="G24" s="179">
        <v>2929226</v>
      </c>
      <c r="J24" s="180"/>
      <c r="K24" s="180"/>
      <c r="M24" s="180"/>
      <c r="O24" s="180"/>
    </row>
    <row r="25" spans="1:15">
      <c r="A25" s="182">
        <v>41974</v>
      </c>
      <c r="B25" s="156">
        <v>13093230</v>
      </c>
      <c r="C25" s="179">
        <v>13095525.409071</v>
      </c>
      <c r="D25" s="156">
        <v>2827633</v>
      </c>
      <c r="E25" s="179">
        <v>2827633</v>
      </c>
      <c r="F25" s="156">
        <v>2909003</v>
      </c>
      <c r="G25" s="179">
        <v>2909003</v>
      </c>
      <c r="J25" s="180"/>
      <c r="K25" s="180"/>
      <c r="M25" s="180"/>
      <c r="O25" s="180"/>
    </row>
    <row r="26" spans="1:15">
      <c r="A26" s="182">
        <v>42005</v>
      </c>
      <c r="B26" s="156">
        <v>12913416</v>
      </c>
      <c r="C26" s="179">
        <v>13167801.403366899</v>
      </c>
      <c r="D26" s="156">
        <v>2821819</v>
      </c>
      <c r="E26" s="179">
        <v>2821819</v>
      </c>
      <c r="F26" s="156">
        <v>2926680</v>
      </c>
      <c r="G26" s="179">
        <v>2926680</v>
      </c>
      <c r="J26" s="180"/>
      <c r="K26" s="180"/>
      <c r="M26" s="180"/>
      <c r="O26" s="180"/>
    </row>
    <row r="27" spans="1:15">
      <c r="A27" s="182">
        <v>42036</v>
      </c>
      <c r="B27" s="156">
        <v>12851205</v>
      </c>
      <c r="C27" s="179">
        <v>13199122.7104367</v>
      </c>
      <c r="D27" s="156">
        <v>2914541</v>
      </c>
      <c r="E27" s="179">
        <v>2914541</v>
      </c>
      <c r="F27" s="156">
        <v>2929385</v>
      </c>
      <c r="G27" s="179">
        <v>2929385</v>
      </c>
      <c r="J27" s="180"/>
      <c r="K27" s="180"/>
      <c r="M27" s="180"/>
      <c r="O27" s="180"/>
    </row>
    <row r="28" spans="1:15">
      <c r="A28" s="182">
        <v>42064</v>
      </c>
      <c r="B28" s="156">
        <v>13148326</v>
      </c>
      <c r="C28" s="179">
        <v>13254656.035777099</v>
      </c>
      <c r="D28" s="156">
        <v>2898016</v>
      </c>
      <c r="E28" s="179">
        <v>2898016</v>
      </c>
      <c r="F28" s="156">
        <v>2926533</v>
      </c>
      <c r="G28" s="179">
        <v>2926533</v>
      </c>
      <c r="J28" s="180"/>
      <c r="K28" s="180"/>
      <c r="M28" s="180"/>
      <c r="O28" s="180"/>
    </row>
    <row r="29" spans="1:15">
      <c r="A29" s="182">
        <v>42095</v>
      </c>
      <c r="B29" s="156">
        <v>13451823</v>
      </c>
      <c r="C29" s="179">
        <v>13350790.549600899</v>
      </c>
      <c r="D29" s="156">
        <v>2789168</v>
      </c>
      <c r="E29" s="179">
        <v>2789168</v>
      </c>
      <c r="F29" s="156">
        <v>2928695</v>
      </c>
      <c r="G29" s="179">
        <v>2928695</v>
      </c>
      <c r="J29" s="180"/>
      <c r="K29" s="180"/>
      <c r="M29" s="180"/>
      <c r="O29" s="180"/>
    </row>
    <row r="30" spans="1:15">
      <c r="A30" s="182">
        <v>42125</v>
      </c>
      <c r="B30" s="156">
        <v>13585611</v>
      </c>
      <c r="C30" s="179">
        <v>13430715.9211006</v>
      </c>
      <c r="D30" s="156">
        <v>2874835</v>
      </c>
      <c r="E30" s="179">
        <v>2874835</v>
      </c>
      <c r="F30" s="156">
        <v>2928677</v>
      </c>
      <c r="G30" s="179">
        <v>2928677</v>
      </c>
      <c r="J30" s="180"/>
      <c r="K30" s="180"/>
      <c r="M30" s="180"/>
      <c r="O30" s="180"/>
    </row>
    <row r="31" spans="1:15">
      <c r="A31" s="182">
        <v>42156</v>
      </c>
      <c r="B31" s="156">
        <v>13596512</v>
      </c>
      <c r="C31" s="179">
        <v>13426035.2376226</v>
      </c>
      <c r="D31" s="156">
        <v>2829934</v>
      </c>
      <c r="E31" s="179">
        <v>2829934</v>
      </c>
      <c r="F31" s="156">
        <v>2936848</v>
      </c>
      <c r="G31" s="179">
        <v>2936848</v>
      </c>
      <c r="J31" s="180"/>
      <c r="K31" s="180"/>
      <c r="M31" s="180"/>
      <c r="O31" s="180"/>
    </row>
    <row r="32" spans="1:15">
      <c r="A32" s="182">
        <v>42186</v>
      </c>
      <c r="B32" s="156">
        <v>13318215</v>
      </c>
      <c r="C32" s="179">
        <v>13400748.2273534</v>
      </c>
      <c r="D32" s="156">
        <v>2838611</v>
      </c>
      <c r="E32" s="179">
        <v>2838611</v>
      </c>
      <c r="F32" s="156">
        <v>2948014</v>
      </c>
      <c r="G32" s="179">
        <v>2948014</v>
      </c>
      <c r="J32" s="180"/>
      <c r="K32" s="180"/>
      <c r="M32" s="180"/>
      <c r="O32" s="180"/>
    </row>
    <row r="33" spans="1:15">
      <c r="A33" s="182">
        <v>42217</v>
      </c>
      <c r="B33" s="156">
        <v>13566414</v>
      </c>
      <c r="C33" s="179">
        <v>13507158.9484569</v>
      </c>
      <c r="D33" s="156">
        <v>2629792</v>
      </c>
      <c r="E33" s="179">
        <v>2629792</v>
      </c>
      <c r="F33" s="156">
        <v>2949836</v>
      </c>
      <c r="G33" s="179">
        <v>2949836</v>
      </c>
      <c r="J33" s="180"/>
      <c r="K33" s="180"/>
      <c r="M33" s="180"/>
      <c r="O33" s="180"/>
    </row>
    <row r="34" spans="1:15">
      <c r="A34" s="182">
        <v>42248</v>
      </c>
      <c r="B34" s="156">
        <v>13489364</v>
      </c>
      <c r="C34" s="179">
        <v>13381689.084520999</v>
      </c>
      <c r="D34" s="156">
        <v>2841359</v>
      </c>
      <c r="E34" s="179">
        <v>2841359</v>
      </c>
      <c r="F34" s="156">
        <v>2967562</v>
      </c>
      <c r="G34" s="179">
        <v>2967562</v>
      </c>
      <c r="J34" s="180"/>
      <c r="K34" s="180"/>
      <c r="M34" s="180"/>
      <c r="O34" s="180"/>
    </row>
    <row r="35" spans="1:15">
      <c r="A35" s="182">
        <v>42278</v>
      </c>
      <c r="B35" s="156">
        <v>13741124</v>
      </c>
      <c r="C35" s="179">
        <v>13607076.8130385</v>
      </c>
      <c r="D35" s="156">
        <v>2834268</v>
      </c>
      <c r="E35" s="179">
        <v>2834268</v>
      </c>
      <c r="F35" s="156">
        <v>3071020</v>
      </c>
      <c r="G35" s="179">
        <v>3071020</v>
      </c>
      <c r="J35" s="180"/>
      <c r="K35" s="180"/>
      <c r="M35" s="180"/>
      <c r="O35" s="180"/>
    </row>
    <row r="36" spans="1:15">
      <c r="A36" s="182">
        <v>42309</v>
      </c>
      <c r="B36" s="156">
        <v>13755572</v>
      </c>
      <c r="C36" s="179">
        <v>13620034.385763399</v>
      </c>
      <c r="D36" s="156">
        <v>2830809</v>
      </c>
      <c r="E36" s="179">
        <v>2830809</v>
      </c>
      <c r="F36" s="156">
        <v>2996123</v>
      </c>
      <c r="G36" s="179">
        <v>2996123</v>
      </c>
      <c r="J36" s="180"/>
      <c r="K36" s="180"/>
      <c r="M36" s="180"/>
      <c r="O36" s="180"/>
    </row>
    <row r="37" spans="1:15">
      <c r="A37" s="182">
        <v>42339</v>
      </c>
      <c r="B37" s="156">
        <v>13713717</v>
      </c>
      <c r="C37" s="179">
        <v>13730401.4728282</v>
      </c>
      <c r="D37" s="156">
        <v>2833035</v>
      </c>
      <c r="E37" s="179">
        <v>2833035</v>
      </c>
      <c r="F37" s="156">
        <v>3031979</v>
      </c>
      <c r="G37" s="179">
        <v>3031979</v>
      </c>
      <c r="J37" s="180"/>
      <c r="K37" s="180"/>
      <c r="M37" s="180"/>
      <c r="O37" s="180"/>
    </row>
    <row r="38" spans="1:15">
      <c r="A38" s="182">
        <v>42370</v>
      </c>
      <c r="B38" s="156">
        <v>13352629</v>
      </c>
      <c r="C38" s="179">
        <v>13663915.2435441</v>
      </c>
      <c r="D38" s="156">
        <v>2803728</v>
      </c>
      <c r="E38" s="179">
        <v>2803728</v>
      </c>
      <c r="F38" s="156">
        <v>3034105</v>
      </c>
      <c r="G38" s="179">
        <v>3034105</v>
      </c>
      <c r="J38" s="180"/>
      <c r="K38" s="180"/>
      <c r="M38" s="180"/>
      <c r="O38" s="180"/>
    </row>
    <row r="39" spans="1:15">
      <c r="A39" s="182">
        <v>42401</v>
      </c>
      <c r="B39" s="156">
        <v>13258741</v>
      </c>
      <c r="C39" s="179">
        <v>13587834.502830001</v>
      </c>
      <c r="D39" s="156">
        <v>2708174</v>
      </c>
      <c r="E39" s="179">
        <v>2708174</v>
      </c>
      <c r="F39" s="156">
        <v>3059263</v>
      </c>
      <c r="G39" s="179">
        <v>3059263</v>
      </c>
      <c r="J39" s="180"/>
      <c r="K39" s="180"/>
      <c r="M39" s="180"/>
      <c r="O39" s="180"/>
    </row>
    <row r="40" spans="1:15">
      <c r="A40" s="182">
        <v>42430</v>
      </c>
      <c r="B40" s="156">
        <v>13503330</v>
      </c>
      <c r="C40" s="179">
        <v>13623756.6660241</v>
      </c>
      <c r="D40" s="156">
        <v>2683978</v>
      </c>
      <c r="E40" s="179">
        <v>2683978</v>
      </c>
      <c r="F40" s="156">
        <v>3068719</v>
      </c>
      <c r="G40" s="179">
        <v>3068719</v>
      </c>
      <c r="J40" s="180"/>
      <c r="K40" s="180"/>
      <c r="M40" s="180"/>
      <c r="O40" s="180"/>
    </row>
    <row r="41" spans="1:15">
      <c r="A41" s="182">
        <v>42461</v>
      </c>
      <c r="B41" s="156">
        <v>13665900</v>
      </c>
      <c r="C41" s="179">
        <v>13609026.5535204</v>
      </c>
      <c r="D41" s="156">
        <v>2671866</v>
      </c>
      <c r="E41" s="179">
        <v>2671866</v>
      </c>
      <c r="F41" s="156">
        <v>3062031</v>
      </c>
      <c r="G41" s="179">
        <v>3062031</v>
      </c>
      <c r="J41" s="180"/>
      <c r="K41" s="180"/>
      <c r="M41" s="180"/>
      <c r="O41" s="180"/>
    </row>
    <row r="42" spans="1:15">
      <c r="A42" s="182">
        <v>42491</v>
      </c>
      <c r="B42" s="156">
        <v>13696518</v>
      </c>
      <c r="C42" s="179">
        <v>13513682.0908885</v>
      </c>
      <c r="D42" s="156">
        <v>2683126</v>
      </c>
      <c r="E42" s="179">
        <v>2683126</v>
      </c>
      <c r="F42" s="156">
        <v>3063975</v>
      </c>
      <c r="G42" s="179">
        <v>3063975</v>
      </c>
      <c r="J42" s="180"/>
      <c r="K42" s="180"/>
      <c r="M42" s="180"/>
      <c r="O42" s="180"/>
    </row>
    <row r="43" spans="1:15">
      <c r="A43" s="182">
        <v>42522</v>
      </c>
      <c r="B43" s="156">
        <v>13686743</v>
      </c>
      <c r="C43" s="179">
        <v>13532379.3760224</v>
      </c>
      <c r="D43" s="156">
        <v>2679867</v>
      </c>
      <c r="E43" s="179">
        <v>2679867</v>
      </c>
      <c r="F43" s="156">
        <v>3083240</v>
      </c>
      <c r="G43" s="179">
        <v>3083240</v>
      </c>
      <c r="J43" s="180"/>
      <c r="K43" s="180"/>
      <c r="M43" s="180"/>
      <c r="O43" s="180"/>
    </row>
    <row r="44" spans="1:15">
      <c r="A44" s="182">
        <v>42552</v>
      </c>
      <c r="B44" s="156">
        <v>13362031</v>
      </c>
      <c r="C44" s="179">
        <v>13431370.519500799</v>
      </c>
      <c r="D44" s="156">
        <v>2684141</v>
      </c>
      <c r="E44" s="179">
        <v>2684141</v>
      </c>
      <c r="F44" s="156">
        <v>3071724</v>
      </c>
      <c r="G44" s="179">
        <v>3071724</v>
      </c>
      <c r="J44" s="180"/>
      <c r="K44" s="180"/>
      <c r="M44" s="180"/>
      <c r="O44" s="180"/>
    </row>
    <row r="45" spans="1:15">
      <c r="A45" s="182">
        <v>42583</v>
      </c>
      <c r="B45" s="156">
        <v>13471407</v>
      </c>
      <c r="C45" s="179">
        <v>13432622.938382899</v>
      </c>
      <c r="D45" s="156">
        <v>2690074</v>
      </c>
      <c r="E45" s="179">
        <v>2690074</v>
      </c>
      <c r="F45" s="156">
        <v>3042243</v>
      </c>
      <c r="G45" s="179">
        <v>3042243</v>
      </c>
      <c r="J45" s="180"/>
      <c r="K45" s="180"/>
      <c r="M45" s="180"/>
      <c r="O45" s="180"/>
    </row>
    <row r="46" spans="1:15">
      <c r="A46" s="182">
        <v>42614</v>
      </c>
      <c r="B46" s="156">
        <v>13470684</v>
      </c>
      <c r="C46" s="179">
        <v>13353940.9979546</v>
      </c>
      <c r="D46" s="156">
        <v>2692666</v>
      </c>
      <c r="E46" s="179">
        <v>2692666</v>
      </c>
      <c r="F46" s="156">
        <v>2992784</v>
      </c>
      <c r="G46" s="179">
        <v>2992784</v>
      </c>
      <c r="J46" s="180"/>
      <c r="K46" s="180"/>
      <c r="M46" s="180"/>
      <c r="O46" s="180"/>
    </row>
    <row r="47" spans="1:15">
      <c r="A47" s="182">
        <v>42644</v>
      </c>
      <c r="B47" s="156">
        <v>13660465</v>
      </c>
      <c r="C47" s="179">
        <v>13438735.087748401</v>
      </c>
      <c r="D47" s="156">
        <v>2695038</v>
      </c>
      <c r="E47" s="179">
        <v>2695038</v>
      </c>
      <c r="F47" s="156">
        <v>2994165</v>
      </c>
      <c r="G47" s="179">
        <v>2994165</v>
      </c>
      <c r="J47" s="180"/>
      <c r="K47" s="180"/>
      <c r="M47" s="180"/>
      <c r="O47" s="180"/>
    </row>
    <row r="48" spans="1:15">
      <c r="A48" s="182">
        <v>42675</v>
      </c>
      <c r="B48" s="156">
        <v>13583875</v>
      </c>
      <c r="C48" s="179">
        <v>13499465.1519874</v>
      </c>
      <c r="D48" s="156">
        <v>2706609</v>
      </c>
      <c r="E48" s="179">
        <v>2706609</v>
      </c>
      <c r="F48" s="156">
        <v>2985474</v>
      </c>
      <c r="G48" s="179">
        <v>2985474</v>
      </c>
      <c r="J48" s="180"/>
      <c r="K48" s="180"/>
      <c r="M48" s="180"/>
      <c r="O48" s="180"/>
    </row>
    <row r="49" spans="1:15">
      <c r="A49" s="182">
        <v>42705</v>
      </c>
      <c r="B49" s="156">
        <v>13415843</v>
      </c>
      <c r="C49" s="179">
        <v>13449574.0939782</v>
      </c>
      <c r="D49" s="156">
        <v>2701537</v>
      </c>
      <c r="E49" s="179">
        <v>2701537</v>
      </c>
      <c r="F49" s="156">
        <v>2981646</v>
      </c>
      <c r="G49" s="179">
        <v>2981646</v>
      </c>
      <c r="J49" s="180"/>
      <c r="K49" s="180"/>
      <c r="M49" s="180"/>
      <c r="O49" s="180"/>
    </row>
    <row r="50" spans="1:15">
      <c r="A50" s="182">
        <v>42736</v>
      </c>
      <c r="B50" s="54">
        <v>13115945</v>
      </c>
      <c r="C50" s="179">
        <v>13428141.544661</v>
      </c>
      <c r="D50" s="156">
        <v>2520079</v>
      </c>
      <c r="E50" s="179">
        <v>2520079</v>
      </c>
      <c r="F50" s="156">
        <v>2970210</v>
      </c>
      <c r="G50" s="179">
        <v>2970210</v>
      </c>
      <c r="J50" s="180"/>
      <c r="K50" s="180"/>
      <c r="M50" s="180"/>
      <c r="O50" s="180"/>
    </row>
    <row r="51" spans="1:15">
      <c r="A51" s="182">
        <v>42767</v>
      </c>
      <c r="B51" s="54">
        <v>13126079</v>
      </c>
      <c r="C51" s="179">
        <v>13520724.896319401</v>
      </c>
      <c r="D51" s="156">
        <v>2698940</v>
      </c>
      <c r="E51" s="179">
        <v>2698940</v>
      </c>
      <c r="F51" s="156">
        <v>2965218</v>
      </c>
      <c r="G51" s="179">
        <v>2965218</v>
      </c>
      <c r="J51" s="180"/>
      <c r="K51" s="180"/>
      <c r="M51" s="180"/>
      <c r="O51" s="180"/>
    </row>
    <row r="52" spans="1:15">
      <c r="A52" s="182">
        <v>42795</v>
      </c>
      <c r="B52" s="54">
        <v>13558783</v>
      </c>
      <c r="C52" s="179">
        <v>13711677.900299599</v>
      </c>
      <c r="D52" s="156">
        <v>2734104</v>
      </c>
      <c r="E52" s="179">
        <v>2734104</v>
      </c>
      <c r="F52" s="156">
        <v>2970810</v>
      </c>
      <c r="G52" s="179">
        <v>2970810</v>
      </c>
      <c r="J52" s="180"/>
      <c r="K52" s="180"/>
      <c r="M52" s="180"/>
      <c r="O52" s="180"/>
    </row>
    <row r="53" spans="1:15">
      <c r="A53" s="182">
        <v>42826</v>
      </c>
      <c r="B53" s="54">
        <v>13849359</v>
      </c>
      <c r="C53" s="179">
        <v>13800057.3253465</v>
      </c>
      <c r="D53" s="156">
        <v>2760089</v>
      </c>
      <c r="E53" s="179">
        <v>2760089</v>
      </c>
      <c r="F53" s="156">
        <v>2969930</v>
      </c>
      <c r="G53" s="179">
        <v>2969930</v>
      </c>
      <c r="J53" s="180"/>
      <c r="K53" s="180"/>
      <c r="M53" s="180"/>
      <c r="O53" s="180"/>
    </row>
    <row r="54" spans="1:15">
      <c r="A54" s="182">
        <v>42856</v>
      </c>
      <c r="B54" s="54">
        <v>14105505</v>
      </c>
      <c r="C54" s="179">
        <v>13912874.605979299</v>
      </c>
      <c r="D54" s="156">
        <v>2771634</v>
      </c>
      <c r="E54" s="179">
        <v>2771634</v>
      </c>
      <c r="F54" s="156">
        <v>2970555</v>
      </c>
      <c r="G54" s="179">
        <v>2970555</v>
      </c>
      <c r="J54" s="180"/>
      <c r="K54" s="180"/>
      <c r="M54" s="180"/>
      <c r="O54" s="180"/>
    </row>
    <row r="55" spans="1:15">
      <c r="A55" s="182">
        <v>42887</v>
      </c>
      <c r="B55" s="54">
        <v>14009873</v>
      </c>
      <c r="C55" s="179">
        <v>13921419.6759953</v>
      </c>
      <c r="D55" s="156">
        <v>2789173</v>
      </c>
      <c r="E55" s="179">
        <v>2789173</v>
      </c>
      <c r="F55" s="156">
        <v>2976758</v>
      </c>
      <c r="G55" s="179">
        <v>2976758</v>
      </c>
      <c r="J55" s="180"/>
      <c r="K55" s="180"/>
      <c r="M55" s="180"/>
      <c r="O55" s="180"/>
    </row>
    <row r="56" spans="1:15">
      <c r="A56" s="182">
        <v>42917</v>
      </c>
      <c r="B56" s="54">
        <v>14195607</v>
      </c>
      <c r="C56" s="179">
        <v>14133950.7535441</v>
      </c>
      <c r="D56" s="156">
        <v>2751389</v>
      </c>
      <c r="E56" s="179">
        <v>2751389</v>
      </c>
      <c r="F56" s="156">
        <v>2975092</v>
      </c>
      <c r="G56" s="179">
        <v>2975092</v>
      </c>
      <c r="J56" s="180"/>
      <c r="K56" s="180"/>
      <c r="M56" s="180"/>
      <c r="O56" s="180"/>
    </row>
    <row r="57" spans="1:15">
      <c r="A57" s="182">
        <v>42948</v>
      </c>
      <c r="B57" s="54">
        <v>14265038</v>
      </c>
      <c r="C57" s="156">
        <v>14248025.7552395</v>
      </c>
      <c r="D57" s="156">
        <v>2753919</v>
      </c>
      <c r="E57" s="156">
        <v>2753919</v>
      </c>
      <c r="F57" s="156">
        <v>2960311</v>
      </c>
      <c r="G57" s="156">
        <v>2960311</v>
      </c>
      <c r="J57" s="180"/>
      <c r="K57" s="180"/>
      <c r="M57" s="180"/>
      <c r="O57" s="180"/>
    </row>
    <row r="58" spans="1:15">
      <c r="A58" s="182">
        <v>42979</v>
      </c>
      <c r="B58" s="54">
        <v>14547574</v>
      </c>
      <c r="C58" s="156">
        <v>14354118.237865999</v>
      </c>
      <c r="D58" s="156">
        <v>2772117</v>
      </c>
      <c r="E58" s="156">
        <v>2772117</v>
      </c>
      <c r="F58" s="156">
        <v>2964754</v>
      </c>
      <c r="G58" s="156">
        <v>2964754</v>
      </c>
      <c r="J58" s="180"/>
      <c r="K58" s="180"/>
      <c r="M58" s="180"/>
      <c r="O58" s="180"/>
    </row>
    <row r="59" spans="1:15">
      <c r="A59" s="182">
        <v>43009</v>
      </c>
      <c r="B59" s="54">
        <v>14644895</v>
      </c>
      <c r="C59" s="156">
        <v>14413642.8821446</v>
      </c>
      <c r="D59" s="156">
        <v>2768836</v>
      </c>
      <c r="E59" s="156">
        <v>2768836</v>
      </c>
      <c r="F59" s="156">
        <v>2976497</v>
      </c>
      <c r="G59" s="156">
        <v>2976497</v>
      </c>
      <c r="J59" s="180"/>
      <c r="K59" s="180"/>
      <c r="M59" s="180"/>
      <c r="O59" s="180"/>
    </row>
    <row r="60" spans="1:15">
      <c r="A60" s="182">
        <v>43040</v>
      </c>
      <c r="B60" s="54">
        <v>14555878</v>
      </c>
      <c r="C60" s="156">
        <v>14411485.9647696</v>
      </c>
      <c r="D60" s="176">
        <v>2767790</v>
      </c>
      <c r="E60" s="156">
        <v>2767790</v>
      </c>
      <c r="F60" s="176">
        <v>2979048</v>
      </c>
      <c r="G60" s="156">
        <v>2979048</v>
      </c>
      <c r="K60" s="180"/>
      <c r="M60" s="180"/>
      <c r="O60" s="180"/>
    </row>
    <row r="61" spans="1:15">
      <c r="A61" s="182">
        <v>43070</v>
      </c>
      <c r="B61" s="54">
        <v>14477817</v>
      </c>
      <c r="C61" s="156">
        <v>14543836.452091601</v>
      </c>
      <c r="D61" s="156">
        <v>2777484</v>
      </c>
      <c r="E61" s="156">
        <v>2777484</v>
      </c>
      <c r="F61" s="176">
        <v>2986088</v>
      </c>
      <c r="G61" s="156">
        <v>2986088</v>
      </c>
      <c r="K61" s="180"/>
      <c r="M61" s="180"/>
      <c r="O61" s="180"/>
    </row>
    <row r="62" spans="1:15">
      <c r="A62" s="182">
        <v>43101</v>
      </c>
      <c r="B62" s="54">
        <v>14218231</v>
      </c>
      <c r="C62" s="156">
        <v>14528769.4987312</v>
      </c>
      <c r="D62" s="176">
        <v>2762901</v>
      </c>
      <c r="E62" s="156">
        <v>2762901</v>
      </c>
      <c r="F62" s="176">
        <v>2989631</v>
      </c>
      <c r="G62" s="156">
        <v>2989631</v>
      </c>
      <c r="H62" s="177"/>
      <c r="K62" s="180"/>
      <c r="M62" s="180"/>
      <c r="O62" s="180"/>
    </row>
    <row r="63" spans="1:15">
      <c r="A63" s="182">
        <v>43132</v>
      </c>
      <c r="B63" s="176">
        <v>14127524</v>
      </c>
      <c r="C63" s="156">
        <v>14534591.7952375</v>
      </c>
      <c r="D63" s="156">
        <v>2835795</v>
      </c>
      <c r="E63" s="156">
        <v>2835795</v>
      </c>
      <c r="F63" s="176">
        <v>2996690</v>
      </c>
      <c r="G63" s="156">
        <v>2996690</v>
      </c>
      <c r="K63" s="180"/>
      <c r="M63" s="180"/>
      <c r="O63" s="180"/>
    </row>
    <row r="64" spans="1:15">
      <c r="A64" s="182">
        <v>43160</v>
      </c>
      <c r="B64" s="156">
        <v>14325806</v>
      </c>
      <c r="C64" s="156">
        <v>14493058.9668642</v>
      </c>
      <c r="D64" s="156">
        <v>2804909</v>
      </c>
      <c r="E64" s="156">
        <v>2804909</v>
      </c>
      <c r="F64" s="176">
        <v>3006828</v>
      </c>
      <c r="G64" s="156">
        <v>3006828</v>
      </c>
      <c r="I64" s="156"/>
      <c r="K64" s="180"/>
      <c r="M64" s="180"/>
      <c r="O64" s="180"/>
    </row>
    <row r="65" spans="1:15">
      <c r="A65" s="182">
        <v>43191</v>
      </c>
      <c r="B65" s="156">
        <v>14527332</v>
      </c>
      <c r="C65" s="156">
        <v>14475222.458482301</v>
      </c>
      <c r="D65" s="156">
        <v>2812961</v>
      </c>
      <c r="E65" s="156">
        <v>2812961</v>
      </c>
      <c r="F65" s="176">
        <v>3011373</v>
      </c>
      <c r="G65" s="156">
        <v>3011373</v>
      </c>
      <c r="I65" s="156"/>
      <c r="K65" s="180"/>
      <c r="M65" s="180"/>
      <c r="O65" s="180"/>
    </row>
    <row r="66" spans="1:15">
      <c r="A66" s="182">
        <v>43221</v>
      </c>
      <c r="B66" s="156">
        <v>14729306</v>
      </c>
      <c r="C66" s="156">
        <v>14595176.204560701</v>
      </c>
      <c r="D66" s="156">
        <v>2803693</v>
      </c>
      <c r="E66" s="156">
        <v>2803693</v>
      </c>
      <c r="F66" s="176">
        <v>3014740</v>
      </c>
      <c r="G66" s="156">
        <v>3014740</v>
      </c>
      <c r="I66" s="156"/>
      <c r="K66" s="180"/>
      <c r="M66" s="180"/>
      <c r="O66" s="180"/>
    </row>
    <row r="67" spans="1:15">
      <c r="A67" s="182">
        <v>43252</v>
      </c>
      <c r="B67" s="156">
        <v>14570283</v>
      </c>
      <c r="C67" s="156">
        <v>14479681.2722138</v>
      </c>
      <c r="D67" s="156">
        <v>2702964</v>
      </c>
      <c r="E67" s="156">
        <v>2702964</v>
      </c>
      <c r="F67" s="176">
        <v>3019444</v>
      </c>
      <c r="G67" s="156">
        <v>3019444</v>
      </c>
      <c r="I67" s="156"/>
      <c r="K67" s="180"/>
      <c r="M67" s="180"/>
      <c r="O67" s="180"/>
    </row>
    <row r="68" spans="1:15">
      <c r="A68" s="182">
        <v>43282</v>
      </c>
      <c r="B68" s="156">
        <v>14664384</v>
      </c>
      <c r="C68" s="156">
        <v>14625373.8070421</v>
      </c>
      <c r="D68" s="156">
        <v>2848614</v>
      </c>
      <c r="E68" s="156">
        <v>2848614</v>
      </c>
      <c r="F68" s="156">
        <v>3010588</v>
      </c>
      <c r="G68" s="156">
        <v>3010588</v>
      </c>
      <c r="I68" s="156"/>
      <c r="K68" s="180"/>
      <c r="M68" s="180"/>
      <c r="O68" s="180"/>
    </row>
    <row r="69" spans="1:15">
      <c r="A69" s="182">
        <v>43313</v>
      </c>
      <c r="B69" s="156">
        <v>14482653</v>
      </c>
      <c r="C69" s="156">
        <v>14486769.1989662</v>
      </c>
      <c r="D69" s="156">
        <v>2844133</v>
      </c>
      <c r="E69" s="156">
        <v>2844133</v>
      </c>
      <c r="F69" s="156">
        <v>2998531</v>
      </c>
      <c r="G69" s="156">
        <v>2998531</v>
      </c>
      <c r="K69" s="180"/>
      <c r="M69" s="180"/>
      <c r="O69" s="180"/>
    </row>
    <row r="70" spans="1:15">
      <c r="A70" s="182">
        <v>43344</v>
      </c>
      <c r="B70" s="156">
        <v>14809349</v>
      </c>
      <c r="C70" s="156">
        <v>14563442.090082601</v>
      </c>
      <c r="D70" s="156">
        <v>2810852</v>
      </c>
      <c r="E70" s="156">
        <v>2810852</v>
      </c>
      <c r="F70" s="156">
        <v>3001713</v>
      </c>
      <c r="G70" s="156">
        <v>3001713</v>
      </c>
      <c r="K70" s="180"/>
      <c r="M70" s="180"/>
      <c r="O70" s="180"/>
    </row>
    <row r="71" spans="1:15">
      <c r="A71" s="182">
        <v>43374</v>
      </c>
      <c r="B71" s="156">
        <v>14695062</v>
      </c>
      <c r="C71" s="156">
        <v>14418938.746731</v>
      </c>
      <c r="D71" s="156">
        <v>2904436</v>
      </c>
      <c r="E71" s="156">
        <v>2904436</v>
      </c>
      <c r="F71" s="176">
        <v>3020919</v>
      </c>
      <c r="G71" s="156">
        <v>3020919</v>
      </c>
      <c r="K71" s="180"/>
      <c r="M71" s="180"/>
      <c r="O71" s="180"/>
    </row>
    <row r="72" spans="1:15">
      <c r="A72" s="182">
        <v>43405</v>
      </c>
      <c r="B72" s="156">
        <v>14448590</v>
      </c>
      <c r="C72" s="156">
        <v>14357376.464285601</v>
      </c>
      <c r="D72" s="156">
        <v>2879630</v>
      </c>
      <c r="E72" s="156">
        <v>2879630</v>
      </c>
      <c r="F72" s="176">
        <v>3021127</v>
      </c>
      <c r="G72" s="156">
        <v>3021127</v>
      </c>
      <c r="K72" s="180"/>
      <c r="M72" s="180"/>
      <c r="O72" s="180"/>
    </row>
    <row r="73" spans="1:15">
      <c r="A73" s="182">
        <v>43435</v>
      </c>
      <c r="B73" s="156">
        <v>14229170</v>
      </c>
      <c r="C73" s="156">
        <v>14223468.7239554</v>
      </c>
      <c r="D73" s="156">
        <v>2833299</v>
      </c>
      <c r="E73" s="156">
        <v>2833299</v>
      </c>
      <c r="F73" s="176">
        <v>3031311</v>
      </c>
      <c r="G73" s="156">
        <v>3031311</v>
      </c>
      <c r="K73" s="180"/>
      <c r="M73" s="180"/>
      <c r="O73" s="180"/>
    </row>
    <row r="74" spans="1:15">
      <c r="A74" s="182">
        <v>43466</v>
      </c>
      <c r="B74" s="156">
        <v>13826757</v>
      </c>
      <c r="C74" s="156">
        <v>14165442.213573501</v>
      </c>
      <c r="D74" s="156">
        <v>2791418</v>
      </c>
      <c r="E74" s="156">
        <v>2791418</v>
      </c>
      <c r="F74" s="156">
        <v>3030725</v>
      </c>
      <c r="G74" s="156">
        <v>3030725</v>
      </c>
      <c r="K74" s="180"/>
      <c r="M74" s="180"/>
      <c r="O74" s="180"/>
    </row>
    <row r="75" spans="1:15">
      <c r="A75" s="182">
        <v>43497</v>
      </c>
      <c r="B75" s="156">
        <v>13807689</v>
      </c>
      <c r="C75" s="177">
        <v>14183544.670192299</v>
      </c>
      <c r="D75" s="156">
        <v>2801378</v>
      </c>
      <c r="E75" s="156">
        <v>2801378</v>
      </c>
      <c r="F75" s="156">
        <v>3038819</v>
      </c>
      <c r="G75" s="156">
        <v>3038819</v>
      </c>
      <c r="K75" s="180"/>
      <c r="M75" s="180"/>
      <c r="O75" s="180"/>
    </row>
    <row r="76" spans="1:15">
      <c r="A76" s="182">
        <v>43525</v>
      </c>
      <c r="B76" s="156">
        <v>13994899</v>
      </c>
      <c r="C76" s="156">
        <v>14190421.151763201</v>
      </c>
      <c r="D76" s="156">
        <v>2793511</v>
      </c>
      <c r="E76" s="156">
        <v>2793511</v>
      </c>
      <c r="F76" s="156">
        <v>3039681</v>
      </c>
      <c r="G76" s="156">
        <v>3039681</v>
      </c>
      <c r="K76" s="180"/>
      <c r="M76" s="180"/>
      <c r="O76" s="180"/>
    </row>
    <row r="77" spans="1:15">
      <c r="A77" s="182">
        <v>43556</v>
      </c>
      <c r="B77" s="156">
        <v>14226393</v>
      </c>
      <c r="C77" s="156">
        <v>14200586.154210201</v>
      </c>
      <c r="D77" s="156">
        <v>2761695</v>
      </c>
      <c r="E77" s="156">
        <v>2761695</v>
      </c>
      <c r="F77" s="156">
        <v>3050182</v>
      </c>
      <c r="G77" s="156">
        <v>3050182</v>
      </c>
      <c r="K77" s="180"/>
      <c r="M77" s="180"/>
      <c r="O77" s="180"/>
    </row>
    <row r="78" spans="1:15">
      <c r="A78" s="182">
        <v>43586</v>
      </c>
      <c r="B78" s="156">
        <v>14324472</v>
      </c>
      <c r="C78" s="156">
        <v>14246577.759388801</v>
      </c>
      <c r="D78" s="156">
        <v>2838167</v>
      </c>
      <c r="E78" s="156">
        <v>2838167</v>
      </c>
      <c r="F78" s="156">
        <v>3055833</v>
      </c>
      <c r="G78" s="156">
        <v>3055833</v>
      </c>
      <c r="K78" s="180"/>
      <c r="M78" s="180"/>
      <c r="O78" s="180"/>
    </row>
    <row r="79" spans="1:15">
      <c r="A79" s="182">
        <v>43617</v>
      </c>
      <c r="B79" s="156">
        <v>14287607</v>
      </c>
      <c r="C79" s="156">
        <v>14174017.0192526</v>
      </c>
      <c r="D79" s="156">
        <v>2874942</v>
      </c>
      <c r="E79" s="156">
        <v>2874942</v>
      </c>
      <c r="F79" s="156">
        <v>3058258</v>
      </c>
      <c r="G79" s="156">
        <v>3058258</v>
      </c>
      <c r="K79" s="180"/>
      <c r="M79" s="180"/>
      <c r="O79" s="180"/>
    </row>
    <row r="80" spans="1:15">
      <c r="A80" s="182">
        <v>43647</v>
      </c>
      <c r="B80" s="156">
        <v>14198097</v>
      </c>
      <c r="C80" s="156">
        <v>14138079.192189701</v>
      </c>
      <c r="D80" s="156">
        <v>2835662</v>
      </c>
      <c r="E80" s="156">
        <v>2835662</v>
      </c>
      <c r="F80" s="156">
        <v>3069057</v>
      </c>
      <c r="G80" s="156">
        <v>3069057</v>
      </c>
      <c r="K80" s="180"/>
      <c r="M80" s="180"/>
      <c r="O80" s="180"/>
    </row>
    <row r="81" spans="1:15">
      <c r="A81" s="182">
        <v>43678</v>
      </c>
      <c r="B81" s="176">
        <v>14119665</v>
      </c>
      <c r="C81" s="156">
        <v>14135951.029678199</v>
      </c>
      <c r="D81" s="176">
        <v>2783315</v>
      </c>
      <c r="E81" s="156">
        <v>2783315</v>
      </c>
      <c r="F81" s="176">
        <v>3042624</v>
      </c>
      <c r="G81" s="156">
        <v>3042624</v>
      </c>
      <c r="K81" s="180"/>
      <c r="M81" s="180"/>
      <c r="O81" s="180"/>
    </row>
    <row r="82" spans="1:15">
      <c r="A82" s="182">
        <v>43709</v>
      </c>
      <c r="B82" s="156">
        <v>14440956</v>
      </c>
      <c r="C82" s="156">
        <v>14179484.2733743</v>
      </c>
      <c r="D82" s="156">
        <v>2783328</v>
      </c>
      <c r="E82" s="156">
        <v>2783328</v>
      </c>
      <c r="F82" s="156">
        <v>3055436</v>
      </c>
      <c r="G82" s="156">
        <v>3055436</v>
      </c>
      <c r="K82" s="180"/>
      <c r="M82" s="180"/>
      <c r="O82" s="180"/>
    </row>
    <row r="83" spans="1:15">
      <c r="A83" s="182">
        <v>43739</v>
      </c>
      <c r="B83" s="156">
        <v>14511611</v>
      </c>
      <c r="C83" s="156">
        <v>14273835.9570462</v>
      </c>
      <c r="D83" s="156">
        <v>2760621</v>
      </c>
      <c r="E83" s="156">
        <v>2760621</v>
      </c>
      <c r="F83" s="156">
        <v>3075826</v>
      </c>
      <c r="G83" s="156">
        <v>3075826</v>
      </c>
      <c r="K83" s="180"/>
      <c r="M83" s="180"/>
      <c r="O83" s="180"/>
    </row>
    <row r="84" spans="1:15">
      <c r="A84" s="182">
        <v>43770</v>
      </c>
      <c r="B84" s="156">
        <v>14393707</v>
      </c>
      <c r="C84" s="156">
        <v>14294483.163703401</v>
      </c>
      <c r="D84" s="156">
        <v>2736801</v>
      </c>
      <c r="E84" s="156">
        <v>2736801</v>
      </c>
      <c r="F84" s="156">
        <v>3083315</v>
      </c>
      <c r="G84" s="156">
        <v>3083315</v>
      </c>
      <c r="K84" s="180"/>
      <c r="M84" s="180"/>
      <c r="O84" s="180"/>
    </row>
    <row r="85" spans="1:15">
      <c r="A85" s="182">
        <v>43800</v>
      </c>
      <c r="B85" s="179">
        <v>14314313</v>
      </c>
      <c r="C85" s="156">
        <v>14355398.869086901</v>
      </c>
      <c r="D85" s="156">
        <v>2758067</v>
      </c>
      <c r="E85" s="156">
        <v>2758067</v>
      </c>
      <c r="F85" s="156">
        <v>3100511</v>
      </c>
      <c r="G85" s="156">
        <v>3100511</v>
      </c>
      <c r="K85" s="180"/>
      <c r="M85" s="180"/>
      <c r="O85" s="180"/>
    </row>
    <row r="86" spans="1:15">
      <c r="A86" s="182">
        <v>43831</v>
      </c>
      <c r="B86" s="179">
        <v>14154168</v>
      </c>
      <c r="C86" s="156">
        <v>14481399.3571884</v>
      </c>
      <c r="D86" s="156">
        <v>2766914</v>
      </c>
      <c r="E86" s="156">
        <v>2766914</v>
      </c>
      <c r="F86" s="179">
        <v>3110922</v>
      </c>
      <c r="G86" s="156">
        <v>3110922</v>
      </c>
      <c r="K86" s="180"/>
      <c r="M86" s="180"/>
      <c r="O86" s="180"/>
    </row>
    <row r="87" spans="1:15">
      <c r="A87" s="182">
        <v>43862</v>
      </c>
      <c r="B87" s="179">
        <v>14211588</v>
      </c>
      <c r="C87" s="156">
        <v>14541020.9842239</v>
      </c>
      <c r="D87" s="156">
        <v>2748447</v>
      </c>
      <c r="E87" s="156">
        <v>2748447</v>
      </c>
      <c r="F87" s="179">
        <v>3115640</v>
      </c>
      <c r="G87" s="156">
        <v>3115640</v>
      </c>
      <c r="K87" s="180"/>
      <c r="M87" s="180"/>
      <c r="O87" s="180"/>
    </row>
    <row r="88" spans="1:15">
      <c r="A88" s="182">
        <v>43891</v>
      </c>
      <c r="B88" s="179">
        <v>14339304</v>
      </c>
      <c r="C88" s="156">
        <v>14489370.616035201</v>
      </c>
      <c r="D88" s="179">
        <v>2765787</v>
      </c>
      <c r="E88" s="156">
        <v>2765787</v>
      </c>
      <c r="F88" s="179">
        <v>3108959</v>
      </c>
      <c r="G88" s="156">
        <v>3108959</v>
      </c>
      <c r="K88" s="180"/>
      <c r="M88" s="180"/>
      <c r="O88" s="180"/>
    </row>
    <row r="89" spans="1:15">
      <c r="A89" s="182">
        <v>43922</v>
      </c>
      <c r="B89" s="156">
        <v>13847835</v>
      </c>
      <c r="C89" s="156">
        <v>13827382.236349501</v>
      </c>
      <c r="D89" s="156">
        <v>2784393</v>
      </c>
      <c r="E89" s="156">
        <v>2784393</v>
      </c>
      <c r="F89" s="156">
        <v>3119852</v>
      </c>
      <c r="G89" s="156">
        <v>3119852</v>
      </c>
      <c r="K89" s="180"/>
      <c r="M89" s="180"/>
      <c r="O89" s="180"/>
    </row>
    <row r="90" spans="1:15">
      <c r="A90" s="182">
        <v>43952</v>
      </c>
      <c r="B90" s="156">
        <v>13919211</v>
      </c>
      <c r="C90" s="156">
        <v>13906477.658910999</v>
      </c>
      <c r="D90" s="156">
        <v>2804352</v>
      </c>
      <c r="E90" s="156">
        <v>2804352</v>
      </c>
      <c r="F90" s="156">
        <v>3119932</v>
      </c>
      <c r="G90" s="156">
        <v>3119932</v>
      </c>
      <c r="K90" s="180"/>
      <c r="M90" s="180"/>
      <c r="O90" s="180"/>
    </row>
    <row r="91" spans="1:15">
      <c r="A91" s="182">
        <v>43983</v>
      </c>
      <c r="B91" s="156">
        <v>14431133</v>
      </c>
      <c r="C91" s="156">
        <v>14289599.017439499</v>
      </c>
      <c r="D91" s="156">
        <v>2822772</v>
      </c>
      <c r="E91" s="156">
        <v>2822772</v>
      </c>
      <c r="F91" s="156">
        <v>3119541</v>
      </c>
      <c r="G91" s="156">
        <v>3119541</v>
      </c>
      <c r="K91" s="180"/>
      <c r="M91" s="180"/>
      <c r="O91" s="180"/>
    </row>
    <row r="93" spans="1:15">
      <c r="B93" s="156"/>
      <c r="C93" s="156"/>
      <c r="D93" s="156"/>
      <c r="E93" s="156"/>
      <c r="F93" s="156"/>
      <c r="G93" s="156"/>
    </row>
    <row r="94" spans="1:15">
      <c r="C94" s="156"/>
      <c r="D94" s="156"/>
      <c r="E94" s="156"/>
      <c r="F94" s="156"/>
      <c r="G94" s="15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N100"/>
  <sheetViews>
    <sheetView topLeftCell="K1" zoomScale="84" zoomScaleNormal="84" workbookViewId="0">
      <pane ySplit="2" topLeftCell="A3" activePane="bottomLeft" state="frozen"/>
      <selection activeCell="X1" sqref="X1"/>
      <selection pane="bottomLeft" activeCell="R8" sqref="R8"/>
    </sheetView>
  </sheetViews>
  <sheetFormatPr defaultColWidth="9.140625" defaultRowHeight="15"/>
  <cols>
    <col min="1" max="1" width="17.28515625" style="4" customWidth="1"/>
    <col min="2" max="2" width="41.85546875" style="4" customWidth="1"/>
    <col min="3" max="8" width="13.42578125" style="4" customWidth="1"/>
    <col min="9" max="9" width="21.85546875" style="4" customWidth="1"/>
    <col min="10" max="10" width="30" style="4" customWidth="1"/>
    <col min="11" max="11" width="26.7109375" style="4" customWidth="1"/>
    <col min="12" max="12" width="22" style="4" customWidth="1"/>
    <col min="13" max="13" width="27.140625" style="4" customWidth="1"/>
    <col min="14" max="14" width="25" style="4" customWidth="1"/>
    <col min="15" max="16384" width="9.140625" style="4"/>
  </cols>
  <sheetData>
    <row r="1" spans="1:14" ht="15.75" thickBot="1">
      <c r="B1" s="157"/>
      <c r="C1" s="185" t="s">
        <v>281</v>
      </c>
      <c r="D1" s="185"/>
      <c r="E1" s="186"/>
      <c r="F1" s="187" t="s">
        <v>280</v>
      </c>
      <c r="G1" s="185"/>
      <c r="H1" s="186"/>
    </row>
    <row r="2" spans="1:14" ht="63" customHeight="1">
      <c r="A2" s="92" t="s">
        <v>1</v>
      </c>
      <c r="B2" s="92" t="s">
        <v>90</v>
      </c>
      <c r="C2" s="91">
        <v>43617</v>
      </c>
      <c r="D2" s="91">
        <v>43952</v>
      </c>
      <c r="E2" s="91">
        <v>43983</v>
      </c>
      <c r="F2" s="91">
        <v>43617</v>
      </c>
      <c r="G2" s="91">
        <v>43952</v>
      </c>
      <c r="H2" s="91">
        <v>43983</v>
      </c>
      <c r="I2" s="90" t="s">
        <v>306</v>
      </c>
      <c r="J2" s="90" t="s">
        <v>307</v>
      </c>
      <c r="K2" s="90" t="s">
        <v>308</v>
      </c>
      <c r="L2" s="90" t="s">
        <v>309</v>
      </c>
      <c r="M2" s="94" t="s">
        <v>310</v>
      </c>
      <c r="N2" s="158" t="s">
        <v>311</v>
      </c>
    </row>
    <row r="3" spans="1:14">
      <c r="A3" s="36">
        <v>1</v>
      </c>
      <c r="B3" s="97" t="s">
        <v>2</v>
      </c>
      <c r="C3" s="95">
        <v>110570</v>
      </c>
      <c r="D3" s="95">
        <v>108511</v>
      </c>
      <c r="E3" s="95">
        <v>115604</v>
      </c>
      <c r="F3" s="95"/>
      <c r="G3" s="95"/>
      <c r="H3" s="95"/>
      <c r="I3" s="98">
        <f t="shared" ref="I3:I34" si="0">E3/$E$92</f>
        <v>8.0107362325605343E-3</v>
      </c>
      <c r="J3" s="98">
        <f t="shared" ref="J3:J34" si="1">(E3-C3)/C3</f>
        <v>4.5527719996382381E-2</v>
      </c>
      <c r="K3" s="95">
        <f t="shared" ref="K3:K34" si="2">E3-C3</f>
        <v>5034</v>
      </c>
      <c r="L3" s="99">
        <f>K3/$K$92</f>
        <v>3.507378454078007E-2</v>
      </c>
      <c r="M3" s="96">
        <f>E3-D3</f>
        <v>7093</v>
      </c>
      <c r="N3" s="96">
        <f t="shared" ref="N3:N34" si="3">H3-G3</f>
        <v>0</v>
      </c>
    </row>
    <row r="4" spans="1:14">
      <c r="A4" s="36">
        <v>2</v>
      </c>
      <c r="B4" s="97" t="s">
        <v>3</v>
      </c>
      <c r="C4" s="95">
        <v>39819</v>
      </c>
      <c r="D4" s="95">
        <v>31178</v>
      </c>
      <c r="E4" s="95">
        <v>32608</v>
      </c>
      <c r="F4" s="95"/>
      <c r="G4" s="95"/>
      <c r="H4" s="95"/>
      <c r="I4" s="98">
        <f t="shared" si="0"/>
        <v>2.259559245971886E-3</v>
      </c>
      <c r="J4" s="98">
        <f t="shared" si="1"/>
        <v>-0.18109445239709687</v>
      </c>
      <c r="K4" s="95">
        <f t="shared" si="2"/>
        <v>-7211</v>
      </c>
      <c r="L4" s="99">
        <f t="shared" ref="L4:L67" si="4">K4/$K$92</f>
        <v>-5.0241768042027228E-2</v>
      </c>
      <c r="M4" s="96">
        <f t="shared" ref="M4:M67" si="5">E4-D4</f>
        <v>1430</v>
      </c>
      <c r="N4" s="96">
        <f t="shared" si="3"/>
        <v>0</v>
      </c>
    </row>
    <row r="5" spans="1:14">
      <c r="A5" s="36">
        <v>3</v>
      </c>
      <c r="B5" s="97" t="s">
        <v>4</v>
      </c>
      <c r="C5" s="95">
        <v>8181</v>
      </c>
      <c r="D5" s="95">
        <v>9022</v>
      </c>
      <c r="E5" s="95">
        <v>9130</v>
      </c>
      <c r="F5" s="95"/>
      <c r="G5" s="95"/>
      <c r="H5" s="95"/>
      <c r="I5" s="98">
        <f t="shared" si="0"/>
        <v>6.3265995816128918E-4</v>
      </c>
      <c r="J5" s="98">
        <f t="shared" si="1"/>
        <v>0.11600048893778267</v>
      </c>
      <c r="K5" s="95">
        <f t="shared" si="2"/>
        <v>949</v>
      </c>
      <c r="L5" s="99">
        <f t="shared" si="4"/>
        <v>6.6120424174017254E-3</v>
      </c>
      <c r="M5" s="96">
        <f t="shared" si="5"/>
        <v>108</v>
      </c>
      <c r="N5" s="96">
        <f t="shared" si="3"/>
        <v>0</v>
      </c>
    </row>
    <row r="6" spans="1:14">
      <c r="A6" s="36">
        <v>5</v>
      </c>
      <c r="B6" s="97" t="s">
        <v>5</v>
      </c>
      <c r="C6" s="95">
        <v>35875</v>
      </c>
      <c r="D6" s="95">
        <v>34657</v>
      </c>
      <c r="E6" s="95">
        <v>35410</v>
      </c>
      <c r="F6" s="95"/>
      <c r="G6" s="95"/>
      <c r="H6" s="95"/>
      <c r="I6" s="98">
        <f t="shared" si="0"/>
        <v>2.4537227950154712E-3</v>
      </c>
      <c r="J6" s="98">
        <f t="shared" si="1"/>
        <v>-1.2961672473867597E-2</v>
      </c>
      <c r="K6" s="95">
        <f t="shared" si="2"/>
        <v>-465</v>
      </c>
      <c r="L6" s="99">
        <f t="shared" si="4"/>
        <v>-3.2398311107395177E-3</v>
      </c>
      <c r="M6" s="96">
        <f t="shared" si="5"/>
        <v>753</v>
      </c>
      <c r="N6" s="96">
        <f t="shared" si="3"/>
        <v>0</v>
      </c>
    </row>
    <row r="7" spans="1:14">
      <c r="A7" s="36">
        <v>6</v>
      </c>
      <c r="B7" s="97" t="s">
        <v>6</v>
      </c>
      <c r="C7" s="95">
        <v>2208</v>
      </c>
      <c r="D7" s="95">
        <v>2036</v>
      </c>
      <c r="E7" s="95">
        <v>2045</v>
      </c>
      <c r="F7" s="95"/>
      <c r="G7" s="95"/>
      <c r="H7" s="95"/>
      <c r="I7" s="98">
        <f t="shared" si="0"/>
        <v>1.4170751527270935E-4</v>
      </c>
      <c r="J7" s="98">
        <f t="shared" si="1"/>
        <v>-7.3822463768115937E-2</v>
      </c>
      <c r="K7" s="95">
        <f t="shared" si="2"/>
        <v>-163</v>
      </c>
      <c r="L7" s="99">
        <f t="shared" si="4"/>
        <v>-1.1356827334420244E-3</v>
      </c>
      <c r="M7" s="96">
        <f t="shared" si="5"/>
        <v>9</v>
      </c>
      <c r="N7" s="96">
        <f t="shared" si="3"/>
        <v>0</v>
      </c>
    </row>
    <row r="8" spans="1:14">
      <c r="A8" s="36">
        <v>7</v>
      </c>
      <c r="B8" s="97" t="s">
        <v>7</v>
      </c>
      <c r="C8" s="95">
        <v>29645</v>
      </c>
      <c r="D8" s="95">
        <v>27868</v>
      </c>
      <c r="E8" s="95">
        <v>29321</v>
      </c>
      <c r="F8" s="95"/>
      <c r="G8" s="95"/>
      <c r="H8" s="95"/>
      <c r="I8" s="98">
        <f t="shared" si="0"/>
        <v>2.0317878021081227E-3</v>
      </c>
      <c r="J8" s="98">
        <f t="shared" si="1"/>
        <v>-1.0929330409849891E-2</v>
      </c>
      <c r="K8" s="95">
        <f t="shared" si="2"/>
        <v>-324</v>
      </c>
      <c r="L8" s="99">
        <f t="shared" si="4"/>
        <v>-2.2574307094185026E-3</v>
      </c>
      <c r="M8" s="96">
        <f t="shared" si="5"/>
        <v>1453</v>
      </c>
      <c r="N8" s="96">
        <f t="shared" si="3"/>
        <v>0</v>
      </c>
    </row>
    <row r="9" spans="1:14">
      <c r="A9" s="36">
        <v>8</v>
      </c>
      <c r="B9" s="97" t="s">
        <v>299</v>
      </c>
      <c r="C9" s="95">
        <v>62199</v>
      </c>
      <c r="D9" s="95">
        <v>55682</v>
      </c>
      <c r="E9" s="95">
        <v>60572</v>
      </c>
      <c r="F9" s="95"/>
      <c r="G9" s="95"/>
      <c r="H9" s="95"/>
      <c r="I9" s="98">
        <f t="shared" si="0"/>
        <v>4.1973142372120058E-3</v>
      </c>
      <c r="J9" s="98">
        <f t="shared" si="1"/>
        <v>-2.6157976816347531E-2</v>
      </c>
      <c r="K9" s="95">
        <f t="shared" si="2"/>
        <v>-1627</v>
      </c>
      <c r="L9" s="99">
        <f t="shared" si="4"/>
        <v>-1.1335925198221925E-2</v>
      </c>
      <c r="M9" s="96">
        <f t="shared" si="5"/>
        <v>4890</v>
      </c>
      <c r="N9" s="96">
        <f t="shared" si="3"/>
        <v>0</v>
      </c>
    </row>
    <row r="10" spans="1:14">
      <c r="A10" s="36">
        <v>9</v>
      </c>
      <c r="B10" s="97" t="s">
        <v>8</v>
      </c>
      <c r="C10" s="95">
        <v>9585</v>
      </c>
      <c r="D10" s="95">
        <v>9072</v>
      </c>
      <c r="E10" s="95">
        <v>9519</v>
      </c>
      <c r="F10" s="95"/>
      <c r="G10" s="95"/>
      <c r="H10" s="95"/>
      <c r="I10" s="98">
        <f t="shared" si="0"/>
        <v>6.5961556864592679E-4</v>
      </c>
      <c r="J10" s="98">
        <f t="shared" si="1"/>
        <v>-6.8857589984350548E-3</v>
      </c>
      <c r="K10" s="95">
        <f t="shared" si="2"/>
        <v>-66</v>
      </c>
      <c r="L10" s="99">
        <f t="shared" si="4"/>
        <v>-4.598469963630283E-4</v>
      </c>
      <c r="M10" s="96">
        <f t="shared" si="5"/>
        <v>447</v>
      </c>
      <c r="N10" s="96">
        <f t="shared" si="3"/>
        <v>0</v>
      </c>
    </row>
    <row r="11" spans="1:14" s="17" customFormat="1">
      <c r="A11" s="36">
        <v>10</v>
      </c>
      <c r="B11" s="97" t="s">
        <v>9</v>
      </c>
      <c r="C11" s="95">
        <v>452999</v>
      </c>
      <c r="D11" s="95">
        <v>464920</v>
      </c>
      <c r="E11" s="95">
        <v>478335</v>
      </c>
      <c r="F11" s="95"/>
      <c r="G11" s="95"/>
      <c r="H11" s="95"/>
      <c r="I11" s="98">
        <f t="shared" si="0"/>
        <v>3.3146046121257426E-2</v>
      </c>
      <c r="J11" s="98">
        <f t="shared" si="1"/>
        <v>5.5929483288042578E-2</v>
      </c>
      <c r="K11" s="95">
        <f t="shared" si="2"/>
        <v>25336</v>
      </c>
      <c r="L11" s="99">
        <f t="shared" si="4"/>
        <v>0.17652550757354069</v>
      </c>
      <c r="M11" s="96">
        <f t="shared" si="5"/>
        <v>13415</v>
      </c>
      <c r="N11" s="96">
        <f t="shared" si="3"/>
        <v>0</v>
      </c>
    </row>
    <row r="12" spans="1:14">
      <c r="A12" s="100">
        <v>11</v>
      </c>
      <c r="B12" s="97" t="s">
        <v>10</v>
      </c>
      <c r="C12" s="95">
        <v>16591</v>
      </c>
      <c r="D12" s="95">
        <v>16390</v>
      </c>
      <c r="E12" s="95">
        <v>16888</v>
      </c>
      <c r="F12" s="95"/>
      <c r="G12" s="95"/>
      <c r="H12" s="95"/>
      <c r="I12" s="98">
        <f t="shared" si="0"/>
        <v>1.1702476860271471E-3</v>
      </c>
      <c r="J12" s="98">
        <f t="shared" si="1"/>
        <v>1.7901271773853294E-2</v>
      </c>
      <c r="K12" s="95">
        <f t="shared" si="2"/>
        <v>297</v>
      </c>
      <c r="L12" s="99">
        <f t="shared" si="4"/>
        <v>2.0693114836336274E-3</v>
      </c>
      <c r="M12" s="96">
        <f t="shared" si="5"/>
        <v>498</v>
      </c>
      <c r="N12" s="96">
        <f t="shared" si="3"/>
        <v>0</v>
      </c>
    </row>
    <row r="13" spans="1:14" ht="16.5" customHeight="1">
      <c r="A13" s="100">
        <v>12</v>
      </c>
      <c r="B13" s="97" t="s">
        <v>11</v>
      </c>
      <c r="C13" s="95">
        <v>5442</v>
      </c>
      <c r="D13" s="95">
        <v>5896</v>
      </c>
      <c r="E13" s="95">
        <v>6139</v>
      </c>
      <c r="F13" s="95"/>
      <c r="G13" s="95"/>
      <c r="H13" s="95"/>
      <c r="I13" s="98">
        <f t="shared" si="0"/>
        <v>4.2539972433210891E-4</v>
      </c>
      <c r="J13" s="98">
        <f t="shared" si="1"/>
        <v>0.12807791253215731</v>
      </c>
      <c r="K13" s="95">
        <f t="shared" si="2"/>
        <v>697</v>
      </c>
      <c r="L13" s="99">
        <f t="shared" si="4"/>
        <v>4.8562629767428898E-3</v>
      </c>
      <c r="M13" s="96">
        <f t="shared" si="5"/>
        <v>243</v>
      </c>
      <c r="N13" s="96">
        <f t="shared" si="3"/>
        <v>0</v>
      </c>
    </row>
    <row r="14" spans="1:14">
      <c r="A14" s="100">
        <v>13</v>
      </c>
      <c r="B14" s="97" t="s">
        <v>12</v>
      </c>
      <c r="C14" s="95">
        <v>413790</v>
      </c>
      <c r="D14" s="95">
        <v>422205</v>
      </c>
      <c r="E14" s="95">
        <v>431642</v>
      </c>
      <c r="F14" s="95"/>
      <c r="G14" s="95"/>
      <c r="H14" s="95"/>
      <c r="I14" s="98">
        <f t="shared" si="0"/>
        <v>2.9910472032930471E-2</v>
      </c>
      <c r="J14" s="98">
        <f t="shared" si="1"/>
        <v>4.3142656903260107E-2</v>
      </c>
      <c r="K14" s="95">
        <f t="shared" si="2"/>
        <v>17852</v>
      </c>
      <c r="L14" s="99">
        <f t="shared" si="4"/>
        <v>0.12438164513746638</v>
      </c>
      <c r="M14" s="96">
        <f t="shared" si="5"/>
        <v>9437</v>
      </c>
      <c r="N14" s="96">
        <f t="shared" si="3"/>
        <v>0</v>
      </c>
    </row>
    <row r="15" spans="1:14" s="17" customFormat="1">
      <c r="A15" s="100">
        <v>14</v>
      </c>
      <c r="B15" s="97" t="s">
        <v>13</v>
      </c>
      <c r="C15" s="95">
        <v>540752</v>
      </c>
      <c r="D15" s="95">
        <v>565683</v>
      </c>
      <c r="E15" s="95">
        <v>586376</v>
      </c>
      <c r="F15" s="95"/>
      <c r="G15" s="95"/>
      <c r="H15" s="95"/>
      <c r="I15" s="98">
        <f t="shared" si="0"/>
        <v>4.0632707078508669E-2</v>
      </c>
      <c r="J15" s="98">
        <f t="shared" si="1"/>
        <v>8.4371393910702128E-2</v>
      </c>
      <c r="K15" s="95">
        <f t="shared" si="2"/>
        <v>45624</v>
      </c>
      <c r="L15" s="99">
        <f t="shared" si="4"/>
        <v>0.31787968730404248</v>
      </c>
      <c r="M15" s="96">
        <f t="shared" si="5"/>
        <v>20693</v>
      </c>
      <c r="N15" s="96">
        <f t="shared" si="3"/>
        <v>0</v>
      </c>
    </row>
    <row r="16" spans="1:14">
      <c r="A16" s="100">
        <v>15</v>
      </c>
      <c r="B16" s="97" t="s">
        <v>14</v>
      </c>
      <c r="C16" s="95">
        <v>59814</v>
      </c>
      <c r="D16" s="95">
        <v>62959</v>
      </c>
      <c r="E16" s="95">
        <v>64620</v>
      </c>
      <c r="F16" s="95"/>
      <c r="G16" s="95"/>
      <c r="H16" s="95"/>
      <c r="I16" s="98">
        <f t="shared" si="0"/>
        <v>4.4778188933606257E-3</v>
      </c>
      <c r="J16" s="98">
        <f t="shared" si="1"/>
        <v>8.0349082154679508E-2</v>
      </c>
      <c r="K16" s="95">
        <f t="shared" si="2"/>
        <v>4806</v>
      </c>
      <c r="L16" s="99">
        <f t="shared" si="4"/>
        <v>3.3485222189707786E-2</v>
      </c>
      <c r="M16" s="96">
        <f t="shared" si="5"/>
        <v>1661</v>
      </c>
      <c r="N16" s="96">
        <f t="shared" si="3"/>
        <v>0</v>
      </c>
    </row>
    <row r="17" spans="1:14">
      <c r="A17" s="100">
        <v>16</v>
      </c>
      <c r="B17" s="97" t="s">
        <v>15</v>
      </c>
      <c r="C17" s="95">
        <v>58713</v>
      </c>
      <c r="D17" s="95">
        <v>59699</v>
      </c>
      <c r="E17" s="95">
        <v>61724</v>
      </c>
      <c r="F17" s="95"/>
      <c r="G17" s="95"/>
      <c r="H17" s="95"/>
      <c r="I17" s="98">
        <f t="shared" si="0"/>
        <v>4.2771416492384902E-3</v>
      </c>
      <c r="J17" s="98">
        <f t="shared" si="1"/>
        <v>5.1283361436138507E-2</v>
      </c>
      <c r="K17" s="95">
        <f t="shared" si="2"/>
        <v>3011</v>
      </c>
      <c r="L17" s="99">
        <f t="shared" si="4"/>
        <v>2.0978777364379975E-2</v>
      </c>
      <c r="M17" s="96">
        <f t="shared" si="5"/>
        <v>2025</v>
      </c>
      <c r="N17" s="96">
        <f t="shared" si="3"/>
        <v>0</v>
      </c>
    </row>
    <row r="18" spans="1:14">
      <c r="A18" s="100">
        <v>17</v>
      </c>
      <c r="B18" s="97" t="s">
        <v>16</v>
      </c>
      <c r="C18" s="95">
        <v>57054</v>
      </c>
      <c r="D18" s="95">
        <v>61339</v>
      </c>
      <c r="E18" s="95">
        <v>62734</v>
      </c>
      <c r="F18" s="95"/>
      <c r="G18" s="95"/>
      <c r="H18" s="95"/>
      <c r="I18" s="98">
        <f t="shared" si="0"/>
        <v>4.3471292240186542E-3</v>
      </c>
      <c r="J18" s="98">
        <f t="shared" si="1"/>
        <v>9.9554807726013952E-2</v>
      </c>
      <c r="K18" s="95">
        <f t="shared" si="2"/>
        <v>5680</v>
      </c>
      <c r="L18" s="99">
        <f t="shared" si="4"/>
        <v>3.9574711202151523E-2</v>
      </c>
      <c r="M18" s="96">
        <f t="shared" si="5"/>
        <v>1395</v>
      </c>
      <c r="N18" s="96">
        <f t="shared" si="3"/>
        <v>0</v>
      </c>
    </row>
    <row r="19" spans="1:14">
      <c r="A19" s="100">
        <v>18</v>
      </c>
      <c r="B19" s="97" t="s">
        <v>17</v>
      </c>
      <c r="C19" s="95">
        <v>47672</v>
      </c>
      <c r="D19" s="95">
        <v>46458</v>
      </c>
      <c r="E19" s="95">
        <v>47159</v>
      </c>
      <c r="F19" s="95"/>
      <c r="G19" s="95"/>
      <c r="H19" s="95"/>
      <c r="I19" s="98">
        <f t="shared" si="0"/>
        <v>3.2678653852057215E-3</v>
      </c>
      <c r="J19" s="98">
        <f t="shared" si="1"/>
        <v>-1.0761033730491693E-2</v>
      </c>
      <c r="K19" s="95">
        <f t="shared" si="2"/>
        <v>-513</v>
      </c>
      <c r="L19" s="99">
        <f t="shared" si="4"/>
        <v>-3.5742652899126291E-3</v>
      </c>
      <c r="M19" s="96">
        <f t="shared" si="5"/>
        <v>701</v>
      </c>
      <c r="N19" s="96">
        <f t="shared" si="3"/>
        <v>0</v>
      </c>
    </row>
    <row r="20" spans="1:14">
      <c r="A20" s="100">
        <v>19</v>
      </c>
      <c r="B20" s="97" t="s">
        <v>18</v>
      </c>
      <c r="C20" s="95">
        <v>8842</v>
      </c>
      <c r="D20" s="95">
        <v>8903</v>
      </c>
      <c r="E20" s="95">
        <v>9008</v>
      </c>
      <c r="F20" s="95"/>
      <c r="G20" s="95"/>
      <c r="H20" s="95"/>
      <c r="I20" s="98">
        <f t="shared" si="0"/>
        <v>6.2420601348487325E-4</v>
      </c>
      <c r="J20" s="98">
        <f t="shared" si="1"/>
        <v>1.877403302420267E-2</v>
      </c>
      <c r="K20" s="95">
        <f t="shared" si="2"/>
        <v>166</v>
      </c>
      <c r="L20" s="99">
        <f t="shared" si="4"/>
        <v>1.1565848696403439E-3</v>
      </c>
      <c r="M20" s="96">
        <f t="shared" si="5"/>
        <v>105</v>
      </c>
      <c r="N20" s="96">
        <f t="shared" si="3"/>
        <v>0</v>
      </c>
    </row>
    <row r="21" spans="1:14">
      <c r="A21" s="100">
        <v>20</v>
      </c>
      <c r="B21" s="97" t="s">
        <v>19</v>
      </c>
      <c r="C21" s="95">
        <v>84214</v>
      </c>
      <c r="D21" s="95">
        <v>90500</v>
      </c>
      <c r="E21" s="95">
        <v>93192</v>
      </c>
      <c r="F21" s="95"/>
      <c r="G21" s="95"/>
      <c r="H21" s="95"/>
      <c r="I21" s="98">
        <f t="shared" si="0"/>
        <v>6.4577050187258336E-3</v>
      </c>
      <c r="J21" s="98">
        <f t="shared" si="1"/>
        <v>0.10660935236421498</v>
      </c>
      <c r="K21" s="95">
        <f t="shared" si="2"/>
        <v>8978</v>
      </c>
      <c r="L21" s="99">
        <f t="shared" si="4"/>
        <v>6.2553126262837391E-2</v>
      </c>
      <c r="M21" s="96">
        <f t="shared" si="5"/>
        <v>2692</v>
      </c>
      <c r="N21" s="96">
        <f t="shared" si="3"/>
        <v>0</v>
      </c>
    </row>
    <row r="22" spans="1:14">
      <c r="A22" s="100">
        <v>21</v>
      </c>
      <c r="B22" s="97" t="s">
        <v>20</v>
      </c>
      <c r="C22" s="95">
        <v>25749</v>
      </c>
      <c r="D22" s="95">
        <v>29049</v>
      </c>
      <c r="E22" s="95">
        <v>29851</v>
      </c>
      <c r="F22" s="95"/>
      <c r="G22" s="95"/>
      <c r="H22" s="95"/>
      <c r="I22" s="98">
        <f t="shared" si="0"/>
        <v>2.0685139552105852E-3</v>
      </c>
      <c r="J22" s="98">
        <f t="shared" si="1"/>
        <v>0.15930715755951688</v>
      </c>
      <c r="K22" s="95">
        <f t="shared" si="2"/>
        <v>4102</v>
      </c>
      <c r="L22" s="99">
        <f t="shared" si="4"/>
        <v>2.8580187561835488E-2</v>
      </c>
      <c r="M22" s="96">
        <f t="shared" si="5"/>
        <v>802</v>
      </c>
      <c r="N22" s="96">
        <f t="shared" si="3"/>
        <v>0</v>
      </c>
    </row>
    <row r="23" spans="1:14">
      <c r="A23" s="100">
        <v>22</v>
      </c>
      <c r="B23" s="97" t="s">
        <v>21</v>
      </c>
      <c r="C23" s="95">
        <v>205971</v>
      </c>
      <c r="D23" s="95">
        <v>209406</v>
      </c>
      <c r="E23" s="95">
        <v>216972</v>
      </c>
      <c r="F23" s="95"/>
      <c r="G23" s="95"/>
      <c r="H23" s="95"/>
      <c r="I23" s="98">
        <f t="shared" si="0"/>
        <v>1.5034994133863226E-2</v>
      </c>
      <c r="J23" s="98">
        <f t="shared" si="1"/>
        <v>5.3410431565608749E-2</v>
      </c>
      <c r="K23" s="95">
        <f t="shared" si="2"/>
        <v>11001</v>
      </c>
      <c r="L23" s="99">
        <f t="shared" si="4"/>
        <v>7.6648133439237487E-2</v>
      </c>
      <c r="M23" s="96">
        <f t="shared" si="5"/>
        <v>7566</v>
      </c>
      <c r="N23" s="96">
        <f t="shared" si="3"/>
        <v>0</v>
      </c>
    </row>
    <row r="24" spans="1:14">
      <c r="A24" s="100">
        <v>23</v>
      </c>
      <c r="B24" s="97" t="s">
        <v>22</v>
      </c>
      <c r="C24" s="95">
        <v>204413</v>
      </c>
      <c r="D24" s="95">
        <v>196854</v>
      </c>
      <c r="E24" s="95">
        <v>206024</v>
      </c>
      <c r="F24" s="95"/>
      <c r="G24" s="95"/>
      <c r="H24" s="95"/>
      <c r="I24" s="98">
        <f t="shared" si="0"/>
        <v>1.4276356541097639E-2</v>
      </c>
      <c r="J24" s="98">
        <f t="shared" si="1"/>
        <v>7.8811034523244613E-3</v>
      </c>
      <c r="K24" s="95">
        <f t="shared" si="2"/>
        <v>1611</v>
      </c>
      <c r="L24" s="99">
        <f t="shared" si="4"/>
        <v>1.1224447138497554E-2</v>
      </c>
      <c r="M24" s="96">
        <f t="shared" si="5"/>
        <v>9170</v>
      </c>
      <c r="N24" s="96">
        <f t="shared" si="3"/>
        <v>0</v>
      </c>
    </row>
    <row r="25" spans="1:14">
      <c r="A25" s="100">
        <v>24</v>
      </c>
      <c r="B25" s="97" t="s">
        <v>23</v>
      </c>
      <c r="C25" s="95">
        <v>159697</v>
      </c>
      <c r="D25" s="95">
        <v>162086</v>
      </c>
      <c r="E25" s="95">
        <v>166139</v>
      </c>
      <c r="F25" s="95"/>
      <c r="G25" s="95"/>
      <c r="H25" s="95"/>
      <c r="I25" s="98">
        <f t="shared" si="0"/>
        <v>1.1512540283566092E-2</v>
      </c>
      <c r="J25" s="98">
        <f t="shared" si="1"/>
        <v>4.0338891776301372E-2</v>
      </c>
      <c r="K25" s="95">
        <f t="shared" si="2"/>
        <v>6442</v>
      </c>
      <c r="L25" s="99">
        <f t="shared" si="4"/>
        <v>4.4883853796524674E-2</v>
      </c>
      <c r="M25" s="96">
        <f t="shared" si="5"/>
        <v>4053</v>
      </c>
      <c r="N25" s="96">
        <f t="shared" si="3"/>
        <v>0</v>
      </c>
    </row>
    <row r="26" spans="1:14">
      <c r="A26" s="100">
        <v>25</v>
      </c>
      <c r="B26" s="97" t="s">
        <v>24</v>
      </c>
      <c r="C26" s="95">
        <v>356809</v>
      </c>
      <c r="D26" s="95">
        <v>359280</v>
      </c>
      <c r="E26" s="95">
        <v>369324</v>
      </c>
      <c r="F26" s="95"/>
      <c r="G26" s="95"/>
      <c r="H26" s="95"/>
      <c r="I26" s="98">
        <f t="shared" si="0"/>
        <v>2.5592169374365824E-2</v>
      </c>
      <c r="J26" s="98">
        <f t="shared" si="1"/>
        <v>3.5074787911739895E-2</v>
      </c>
      <c r="K26" s="95">
        <f t="shared" si="2"/>
        <v>12515</v>
      </c>
      <c r="L26" s="99">
        <f t="shared" si="4"/>
        <v>8.7196744840656051E-2</v>
      </c>
      <c r="M26" s="96">
        <f t="shared" si="5"/>
        <v>10044</v>
      </c>
      <c r="N26" s="96">
        <f t="shared" si="3"/>
        <v>0</v>
      </c>
    </row>
    <row r="27" spans="1:14">
      <c r="A27" s="100">
        <v>26</v>
      </c>
      <c r="B27" s="97" t="s">
        <v>25</v>
      </c>
      <c r="C27" s="95">
        <v>35229</v>
      </c>
      <c r="D27" s="95">
        <v>38676</v>
      </c>
      <c r="E27" s="95">
        <v>39525</v>
      </c>
      <c r="F27" s="95"/>
      <c r="G27" s="95"/>
      <c r="H27" s="95"/>
      <c r="I27" s="98">
        <f t="shared" si="0"/>
        <v>2.7388701912732702E-3</v>
      </c>
      <c r="J27" s="98">
        <f t="shared" si="1"/>
        <v>0.12194498850378949</v>
      </c>
      <c r="K27" s="95">
        <f t="shared" si="2"/>
        <v>4296</v>
      </c>
      <c r="L27" s="99">
        <f t="shared" si="4"/>
        <v>2.9931859035993477E-2</v>
      </c>
      <c r="M27" s="96">
        <f t="shared" si="5"/>
        <v>849</v>
      </c>
      <c r="N27" s="96">
        <f t="shared" si="3"/>
        <v>0</v>
      </c>
    </row>
    <row r="28" spans="1:14">
      <c r="A28" s="100">
        <v>27</v>
      </c>
      <c r="B28" s="97" t="s">
        <v>26</v>
      </c>
      <c r="C28" s="95">
        <v>146184</v>
      </c>
      <c r="D28" s="95">
        <v>149130</v>
      </c>
      <c r="E28" s="95">
        <v>153840</v>
      </c>
      <c r="F28" s="95"/>
      <c r="G28" s="95"/>
      <c r="H28" s="95"/>
      <c r="I28" s="98">
        <f t="shared" si="0"/>
        <v>1.0660285647703476E-2</v>
      </c>
      <c r="J28" s="98">
        <f t="shared" si="1"/>
        <v>5.2372352651452965E-2</v>
      </c>
      <c r="K28" s="95">
        <f t="shared" si="2"/>
        <v>7656</v>
      </c>
      <c r="L28" s="99">
        <f t="shared" si="4"/>
        <v>5.3342251578111281E-2</v>
      </c>
      <c r="M28" s="96">
        <f t="shared" si="5"/>
        <v>4710</v>
      </c>
      <c r="N28" s="96">
        <f t="shared" si="3"/>
        <v>0</v>
      </c>
    </row>
    <row r="29" spans="1:14">
      <c r="A29" s="100">
        <v>28</v>
      </c>
      <c r="B29" s="97" t="s">
        <v>27</v>
      </c>
      <c r="C29" s="95">
        <v>155968</v>
      </c>
      <c r="D29" s="95">
        <v>162407</v>
      </c>
      <c r="E29" s="95">
        <v>167462</v>
      </c>
      <c r="F29" s="95"/>
      <c r="G29" s="95"/>
      <c r="H29" s="95"/>
      <c r="I29" s="98">
        <f t="shared" si="0"/>
        <v>1.1604217077065259E-2</v>
      </c>
      <c r="J29" s="98">
        <f t="shared" si="1"/>
        <v>7.3694604021337706E-2</v>
      </c>
      <c r="K29" s="95">
        <f t="shared" si="2"/>
        <v>11494</v>
      </c>
      <c r="L29" s="99">
        <f t="shared" si="4"/>
        <v>8.0083051154494655E-2</v>
      </c>
      <c r="M29" s="96">
        <f t="shared" si="5"/>
        <v>5055</v>
      </c>
      <c r="N29" s="96">
        <f t="shared" si="3"/>
        <v>0</v>
      </c>
    </row>
    <row r="30" spans="1:14">
      <c r="A30" s="100">
        <v>29</v>
      </c>
      <c r="B30" s="97" t="s">
        <v>28</v>
      </c>
      <c r="C30" s="95">
        <v>197809</v>
      </c>
      <c r="D30" s="95">
        <v>203382</v>
      </c>
      <c r="E30" s="95">
        <v>205711</v>
      </c>
      <c r="F30" s="95"/>
      <c r="G30" s="95"/>
      <c r="H30" s="95"/>
      <c r="I30" s="98">
        <f t="shared" si="0"/>
        <v>1.4254667322378638E-2</v>
      </c>
      <c r="J30" s="98">
        <f t="shared" si="1"/>
        <v>3.9947626245519667E-2</v>
      </c>
      <c r="K30" s="95">
        <f t="shared" si="2"/>
        <v>7902</v>
      </c>
      <c r="L30" s="99">
        <f t="shared" si="4"/>
        <v>5.5056226746373477E-2</v>
      </c>
      <c r="M30" s="96">
        <f t="shared" si="5"/>
        <v>2329</v>
      </c>
      <c r="N30" s="96">
        <f t="shared" si="3"/>
        <v>0</v>
      </c>
    </row>
    <row r="31" spans="1:14">
      <c r="A31" s="100">
        <v>30</v>
      </c>
      <c r="B31" s="97" t="s">
        <v>29</v>
      </c>
      <c r="C31" s="95">
        <v>62803</v>
      </c>
      <c r="D31" s="95">
        <v>66209</v>
      </c>
      <c r="E31" s="95">
        <v>69751</v>
      </c>
      <c r="F31" s="95"/>
      <c r="G31" s="95"/>
      <c r="H31" s="95"/>
      <c r="I31" s="98">
        <f t="shared" si="0"/>
        <v>4.8333696321695603E-3</v>
      </c>
      <c r="J31" s="98">
        <f t="shared" si="1"/>
        <v>0.11063165772335716</v>
      </c>
      <c r="K31" s="95">
        <f t="shared" si="2"/>
        <v>6948</v>
      </c>
      <c r="L31" s="99">
        <f t="shared" si="4"/>
        <v>4.8409347435307885E-2</v>
      </c>
      <c r="M31" s="96">
        <f t="shared" si="5"/>
        <v>3542</v>
      </c>
      <c r="N31" s="96">
        <f t="shared" si="3"/>
        <v>0</v>
      </c>
    </row>
    <row r="32" spans="1:14">
      <c r="A32" s="100">
        <v>31</v>
      </c>
      <c r="B32" s="97" t="s">
        <v>30</v>
      </c>
      <c r="C32" s="95">
        <v>146754</v>
      </c>
      <c r="D32" s="95">
        <v>153539</v>
      </c>
      <c r="E32" s="95">
        <v>159044</v>
      </c>
      <c r="F32" s="95"/>
      <c r="G32" s="95"/>
      <c r="H32" s="95"/>
      <c r="I32" s="98">
        <f t="shared" si="0"/>
        <v>1.1020894894392562E-2</v>
      </c>
      <c r="J32" s="98">
        <f t="shared" si="1"/>
        <v>8.3745587854504824E-2</v>
      </c>
      <c r="K32" s="95">
        <f t="shared" si="2"/>
        <v>12290</v>
      </c>
      <c r="L32" s="99">
        <f t="shared" si="4"/>
        <v>8.5629084625782087E-2</v>
      </c>
      <c r="M32" s="96">
        <f t="shared" si="5"/>
        <v>5505</v>
      </c>
      <c r="N32" s="96">
        <f t="shared" si="3"/>
        <v>0</v>
      </c>
    </row>
    <row r="33" spans="1:14">
      <c r="A33" s="100">
        <v>32</v>
      </c>
      <c r="B33" s="97" t="s">
        <v>31</v>
      </c>
      <c r="C33" s="95">
        <v>61756</v>
      </c>
      <c r="D33" s="95">
        <v>66310</v>
      </c>
      <c r="E33" s="95">
        <v>68689</v>
      </c>
      <c r="F33" s="95"/>
      <c r="G33" s="95"/>
      <c r="H33" s="95"/>
      <c r="I33" s="98">
        <f t="shared" si="0"/>
        <v>4.7597787367076446E-3</v>
      </c>
      <c r="J33" s="98">
        <f t="shared" si="1"/>
        <v>0.11226439536239394</v>
      </c>
      <c r="K33" s="95">
        <f t="shared" si="2"/>
        <v>6933</v>
      </c>
      <c r="L33" s="99">
        <f t="shared" si="4"/>
        <v>4.8304836754316294E-2</v>
      </c>
      <c r="M33" s="96">
        <f t="shared" si="5"/>
        <v>2379</v>
      </c>
      <c r="N33" s="96">
        <f t="shared" si="3"/>
        <v>0</v>
      </c>
    </row>
    <row r="34" spans="1:14">
      <c r="A34" s="100">
        <v>33</v>
      </c>
      <c r="B34" s="97" t="s">
        <v>32</v>
      </c>
      <c r="C34" s="95">
        <v>137550</v>
      </c>
      <c r="D34" s="95">
        <v>137765</v>
      </c>
      <c r="E34" s="95">
        <v>140771</v>
      </c>
      <c r="F34" s="95"/>
      <c r="G34" s="95"/>
      <c r="H34" s="95"/>
      <c r="I34" s="98">
        <f t="shared" si="0"/>
        <v>9.7546741478995447E-3</v>
      </c>
      <c r="J34" s="98">
        <f t="shared" si="1"/>
        <v>2.3416939294801889E-2</v>
      </c>
      <c r="K34" s="95">
        <f t="shared" si="2"/>
        <v>3221</v>
      </c>
      <c r="L34" s="99">
        <f t="shared" si="4"/>
        <v>2.2441926898262337E-2</v>
      </c>
      <c r="M34" s="96">
        <f t="shared" si="5"/>
        <v>3006</v>
      </c>
      <c r="N34" s="96">
        <f t="shared" si="3"/>
        <v>0</v>
      </c>
    </row>
    <row r="35" spans="1:14">
      <c r="A35" s="100">
        <v>35</v>
      </c>
      <c r="B35" s="97" t="s">
        <v>33</v>
      </c>
      <c r="C35" s="95">
        <v>106033</v>
      </c>
      <c r="D35" s="95">
        <v>109710</v>
      </c>
      <c r="E35" s="95">
        <v>111758</v>
      </c>
      <c r="F35" s="95"/>
      <c r="G35" s="95"/>
      <c r="H35" s="95"/>
      <c r="I35" s="98">
        <f t="shared" ref="I35:I66" si="6">E35/$E$92</f>
        <v>7.7442290913679471E-3</v>
      </c>
      <c r="J35" s="98">
        <f t="shared" ref="J35:J66" si="7">(E35-C35)/C35</f>
        <v>5.3992624937519454E-2</v>
      </c>
      <c r="K35" s="95">
        <f t="shared" ref="K35:K66" si="8">E35-C35</f>
        <v>5725</v>
      </c>
      <c r="L35" s="99">
        <f t="shared" si="4"/>
        <v>3.9888243245126319E-2</v>
      </c>
      <c r="M35" s="96">
        <f t="shared" si="5"/>
        <v>2048</v>
      </c>
      <c r="N35" s="96">
        <f t="shared" ref="N35:N66" si="9">H35-G35</f>
        <v>0</v>
      </c>
    </row>
    <row r="36" spans="1:14">
      <c r="A36" s="100">
        <v>36</v>
      </c>
      <c r="B36" s="97" t="s">
        <v>34</v>
      </c>
      <c r="C36" s="95">
        <v>14727</v>
      </c>
      <c r="D36" s="95">
        <v>13037</v>
      </c>
      <c r="E36" s="95">
        <v>13283</v>
      </c>
      <c r="F36" s="95"/>
      <c r="G36" s="95"/>
      <c r="H36" s="95"/>
      <c r="I36" s="98">
        <f t="shared" si="6"/>
        <v>9.2044055030190627E-4</v>
      </c>
      <c r="J36" s="98">
        <f t="shared" si="7"/>
        <v>-9.8051198478984178E-2</v>
      </c>
      <c r="K36" s="95">
        <f t="shared" si="8"/>
        <v>-1444</v>
      </c>
      <c r="L36" s="99">
        <f t="shared" si="4"/>
        <v>-1.0060894890124437E-2</v>
      </c>
      <c r="M36" s="96">
        <f t="shared" si="5"/>
        <v>246</v>
      </c>
      <c r="N36" s="96">
        <f t="shared" si="9"/>
        <v>0</v>
      </c>
    </row>
    <row r="37" spans="1:14">
      <c r="A37" s="100">
        <v>37</v>
      </c>
      <c r="B37" s="97" t="s">
        <v>35</v>
      </c>
      <c r="C37" s="95">
        <v>14414</v>
      </c>
      <c r="D37" s="95">
        <v>16161</v>
      </c>
      <c r="E37" s="95">
        <v>17051</v>
      </c>
      <c r="F37" s="95"/>
      <c r="G37" s="95"/>
      <c r="H37" s="95"/>
      <c r="I37" s="98">
        <f t="shared" si="6"/>
        <v>1.1815427104718667E-3</v>
      </c>
      <c r="J37" s="98">
        <f t="shared" si="7"/>
        <v>0.1829471347301235</v>
      </c>
      <c r="K37" s="95">
        <f t="shared" si="8"/>
        <v>2637</v>
      </c>
      <c r="L37" s="99">
        <f t="shared" si="4"/>
        <v>1.8372977718322813E-2</v>
      </c>
      <c r="M37" s="96">
        <f t="shared" si="5"/>
        <v>890</v>
      </c>
      <c r="N37" s="96">
        <f t="shared" si="9"/>
        <v>0</v>
      </c>
    </row>
    <row r="38" spans="1:14">
      <c r="A38" s="100">
        <v>38</v>
      </c>
      <c r="B38" s="97" t="s">
        <v>36</v>
      </c>
      <c r="C38" s="95">
        <v>84475</v>
      </c>
      <c r="D38" s="95">
        <v>82608</v>
      </c>
      <c r="E38" s="95">
        <v>81977</v>
      </c>
      <c r="F38" s="95"/>
      <c r="G38" s="95"/>
      <c r="H38" s="95"/>
      <c r="I38" s="98">
        <f t="shared" si="6"/>
        <v>5.6805657601520267E-3</v>
      </c>
      <c r="J38" s="98">
        <f t="shared" si="7"/>
        <v>-2.9570878958271679E-2</v>
      </c>
      <c r="K38" s="95">
        <f t="shared" si="8"/>
        <v>-2498</v>
      </c>
      <c r="L38" s="99">
        <f t="shared" si="4"/>
        <v>-1.7404512074467342E-2</v>
      </c>
      <c r="M38" s="96">
        <f t="shared" si="5"/>
        <v>-631</v>
      </c>
      <c r="N38" s="96">
        <f t="shared" si="9"/>
        <v>0</v>
      </c>
    </row>
    <row r="39" spans="1:14">
      <c r="A39" s="100">
        <v>39</v>
      </c>
      <c r="B39" s="97" t="s">
        <v>37</v>
      </c>
      <c r="C39" s="95">
        <v>3012</v>
      </c>
      <c r="D39" s="95">
        <v>2921</v>
      </c>
      <c r="E39" s="95">
        <v>2905</v>
      </c>
      <c r="F39" s="95"/>
      <c r="G39" s="95"/>
      <c r="H39" s="95"/>
      <c r="I39" s="98">
        <f t="shared" si="6"/>
        <v>2.0130089577859202E-4</v>
      </c>
      <c r="J39" s="98">
        <f t="shared" si="7"/>
        <v>-3.5524568393094293E-2</v>
      </c>
      <c r="K39" s="95">
        <f t="shared" si="8"/>
        <v>-107</v>
      </c>
      <c r="L39" s="99">
        <f t="shared" si="4"/>
        <v>-7.4550952440672767E-4</v>
      </c>
      <c r="M39" s="96">
        <f t="shared" si="5"/>
        <v>-16</v>
      </c>
      <c r="N39" s="96">
        <f t="shared" si="9"/>
        <v>0</v>
      </c>
    </row>
    <row r="40" spans="1:14" s="17" customFormat="1">
      <c r="A40" s="100">
        <v>41</v>
      </c>
      <c r="B40" s="97" t="s">
        <v>38</v>
      </c>
      <c r="C40" s="95">
        <v>783222</v>
      </c>
      <c r="D40" s="95">
        <v>700143</v>
      </c>
      <c r="E40" s="95">
        <v>807737</v>
      </c>
      <c r="F40" s="95"/>
      <c r="G40" s="95"/>
      <c r="H40" s="95"/>
      <c r="I40" s="98">
        <f t="shared" si="6"/>
        <v>5.5971835336837375E-2</v>
      </c>
      <c r="J40" s="98">
        <f t="shared" si="7"/>
        <v>3.13001933040696E-2</v>
      </c>
      <c r="K40" s="95">
        <f t="shared" si="8"/>
        <v>24515</v>
      </c>
      <c r="L40" s="99">
        <f t="shared" si="4"/>
        <v>0.17080528963393393</v>
      </c>
      <c r="M40" s="96">
        <f t="shared" si="5"/>
        <v>107594</v>
      </c>
      <c r="N40" s="96">
        <f t="shared" si="9"/>
        <v>0</v>
      </c>
    </row>
    <row r="41" spans="1:14">
      <c r="A41" s="100">
        <v>42</v>
      </c>
      <c r="B41" s="97" t="s">
        <v>39</v>
      </c>
      <c r="C41" s="95">
        <v>317524</v>
      </c>
      <c r="D41" s="95">
        <v>268299</v>
      </c>
      <c r="E41" s="95">
        <v>303714</v>
      </c>
      <c r="F41" s="95"/>
      <c r="G41" s="95"/>
      <c r="H41" s="95"/>
      <c r="I41" s="98">
        <f t="shared" si="6"/>
        <v>2.1045748798794939E-2</v>
      </c>
      <c r="J41" s="98">
        <f t="shared" si="7"/>
        <v>-4.3492775349264941E-2</v>
      </c>
      <c r="K41" s="95">
        <f t="shared" si="8"/>
        <v>-13810</v>
      </c>
      <c r="L41" s="99">
        <f t="shared" si="4"/>
        <v>-9.6219500299597291E-2</v>
      </c>
      <c r="M41" s="96">
        <f t="shared" si="5"/>
        <v>35415</v>
      </c>
      <c r="N41" s="96">
        <f t="shared" si="9"/>
        <v>0</v>
      </c>
    </row>
    <row r="42" spans="1:14">
      <c r="A42" s="100">
        <v>43</v>
      </c>
      <c r="B42" s="97" t="s">
        <v>40</v>
      </c>
      <c r="C42" s="95">
        <v>263117</v>
      </c>
      <c r="D42" s="95">
        <v>249566</v>
      </c>
      <c r="E42" s="95">
        <v>265029</v>
      </c>
      <c r="F42" s="95"/>
      <c r="G42" s="95"/>
      <c r="H42" s="95"/>
      <c r="I42" s="98">
        <f t="shared" si="6"/>
        <v>1.8365086095457648E-2</v>
      </c>
      <c r="J42" s="98">
        <f t="shared" si="7"/>
        <v>7.2667292497254074E-3</v>
      </c>
      <c r="K42" s="95">
        <f t="shared" si="8"/>
        <v>1912</v>
      </c>
      <c r="L42" s="99">
        <f t="shared" si="4"/>
        <v>1.3321628137062275E-2</v>
      </c>
      <c r="M42" s="96">
        <f t="shared" si="5"/>
        <v>15463</v>
      </c>
      <c r="N42" s="96">
        <f t="shared" si="9"/>
        <v>0</v>
      </c>
    </row>
    <row r="43" spans="1:14" s="17" customFormat="1">
      <c r="A43" s="100">
        <v>45</v>
      </c>
      <c r="B43" s="97" t="s">
        <v>41</v>
      </c>
      <c r="C43" s="95">
        <v>210038</v>
      </c>
      <c r="D43" s="95">
        <v>218862</v>
      </c>
      <c r="E43" s="95">
        <v>224485</v>
      </c>
      <c r="F43" s="95"/>
      <c r="G43" s="95"/>
      <c r="H43" s="95"/>
      <c r="I43" s="98">
        <f t="shared" si="6"/>
        <v>1.5555604677747756E-2</v>
      </c>
      <c r="J43" s="98">
        <f t="shared" si="7"/>
        <v>6.8782791685314079E-2</v>
      </c>
      <c r="K43" s="95">
        <f t="shared" si="8"/>
        <v>14447</v>
      </c>
      <c r="L43" s="99">
        <f t="shared" si="4"/>
        <v>0.10065772055237379</v>
      </c>
      <c r="M43" s="96">
        <f t="shared" si="5"/>
        <v>5623</v>
      </c>
      <c r="N43" s="96">
        <f t="shared" si="9"/>
        <v>0</v>
      </c>
    </row>
    <row r="44" spans="1:14" s="17" customFormat="1">
      <c r="A44" s="100">
        <v>46</v>
      </c>
      <c r="B44" s="97" t="s">
        <v>42</v>
      </c>
      <c r="C44" s="95">
        <v>700838</v>
      </c>
      <c r="D44" s="95">
        <v>712455</v>
      </c>
      <c r="E44" s="95">
        <v>732285</v>
      </c>
      <c r="F44" s="95"/>
      <c r="G44" s="95"/>
      <c r="H44" s="95"/>
      <c r="I44" s="98">
        <f t="shared" si="6"/>
        <v>5.0743417027616609E-2</v>
      </c>
      <c r="J44" s="98">
        <f t="shared" si="7"/>
        <v>4.4870569232832697E-2</v>
      </c>
      <c r="K44" s="95">
        <f t="shared" si="8"/>
        <v>31447</v>
      </c>
      <c r="L44" s="99">
        <f t="shared" si="4"/>
        <v>0.21910315900951743</v>
      </c>
      <c r="M44" s="96">
        <f t="shared" si="5"/>
        <v>19830</v>
      </c>
      <c r="N44" s="96">
        <f t="shared" si="9"/>
        <v>0</v>
      </c>
    </row>
    <row r="45" spans="1:14" s="17" customFormat="1">
      <c r="A45" s="100">
        <v>47</v>
      </c>
      <c r="B45" s="97" t="s">
        <v>43</v>
      </c>
      <c r="C45" s="95">
        <v>1316926</v>
      </c>
      <c r="D45" s="95">
        <v>1309862</v>
      </c>
      <c r="E45" s="95">
        <v>1347268</v>
      </c>
      <c r="F45" s="95"/>
      <c r="G45" s="95"/>
      <c r="H45" s="95"/>
      <c r="I45" s="98">
        <f t="shared" si="6"/>
        <v>9.3358435543487814E-2</v>
      </c>
      <c r="J45" s="98">
        <f t="shared" si="7"/>
        <v>2.304001895322896E-2</v>
      </c>
      <c r="K45" s="95">
        <f t="shared" si="8"/>
        <v>30342</v>
      </c>
      <c r="L45" s="99">
        <f t="shared" si="4"/>
        <v>0.2114042055098031</v>
      </c>
      <c r="M45" s="96">
        <f t="shared" si="5"/>
        <v>37406</v>
      </c>
      <c r="N45" s="96">
        <f t="shared" si="9"/>
        <v>0</v>
      </c>
    </row>
    <row r="46" spans="1:14">
      <c r="A46" s="100">
        <v>49</v>
      </c>
      <c r="B46" s="97" t="s">
        <v>44</v>
      </c>
      <c r="C46" s="95">
        <v>535247</v>
      </c>
      <c r="D46" s="95">
        <v>536785</v>
      </c>
      <c r="E46" s="95">
        <v>554406</v>
      </c>
      <c r="F46" s="95"/>
      <c r="G46" s="95"/>
      <c r="H46" s="95"/>
      <c r="I46" s="98">
        <f t="shared" si="6"/>
        <v>3.8417357805516729E-2</v>
      </c>
      <c r="J46" s="98">
        <f t="shared" si="7"/>
        <v>3.5794689180882848E-2</v>
      </c>
      <c r="K46" s="95">
        <f t="shared" si="8"/>
        <v>19159</v>
      </c>
      <c r="L46" s="99">
        <f t="shared" si="4"/>
        <v>0.1334880091412009</v>
      </c>
      <c r="M46" s="96">
        <f t="shared" si="5"/>
        <v>17621</v>
      </c>
      <c r="N46" s="96">
        <f t="shared" si="9"/>
        <v>0</v>
      </c>
    </row>
    <row r="47" spans="1:14">
      <c r="A47" s="100">
        <v>50</v>
      </c>
      <c r="B47" s="97" t="s">
        <v>45</v>
      </c>
      <c r="C47" s="95">
        <v>17366</v>
      </c>
      <c r="D47" s="95">
        <v>14637</v>
      </c>
      <c r="E47" s="95">
        <v>16167</v>
      </c>
      <c r="F47" s="95"/>
      <c r="G47" s="95"/>
      <c r="H47" s="95"/>
      <c r="I47" s="98">
        <f t="shared" si="6"/>
        <v>1.1202862588820988E-3</v>
      </c>
      <c r="J47" s="98">
        <f t="shared" si="7"/>
        <v>-6.9042957503167107E-2</v>
      </c>
      <c r="K47" s="95">
        <f t="shared" si="8"/>
        <v>-1199</v>
      </c>
      <c r="L47" s="99">
        <f t="shared" si="4"/>
        <v>-8.353887100595014E-3</v>
      </c>
      <c r="M47" s="96">
        <f t="shared" si="5"/>
        <v>1530</v>
      </c>
      <c r="N47" s="96">
        <f t="shared" si="9"/>
        <v>0</v>
      </c>
    </row>
    <row r="48" spans="1:14">
      <c r="A48" s="100">
        <v>51</v>
      </c>
      <c r="B48" s="97" t="s">
        <v>46</v>
      </c>
      <c r="C48" s="95">
        <v>28893</v>
      </c>
      <c r="D48" s="95">
        <v>29066</v>
      </c>
      <c r="E48" s="95">
        <v>29057</v>
      </c>
      <c r="F48" s="95"/>
      <c r="G48" s="95"/>
      <c r="H48" s="95"/>
      <c r="I48" s="98">
        <f t="shared" si="6"/>
        <v>2.0134940201853866E-3</v>
      </c>
      <c r="J48" s="98">
        <f t="shared" si="7"/>
        <v>5.6761153220503237E-3</v>
      </c>
      <c r="K48" s="95">
        <f t="shared" si="8"/>
        <v>164</v>
      </c>
      <c r="L48" s="99">
        <f t="shared" si="4"/>
        <v>1.1426501121747975E-3</v>
      </c>
      <c r="M48" s="96">
        <f t="shared" si="5"/>
        <v>-9</v>
      </c>
      <c r="N48" s="96">
        <f t="shared" si="9"/>
        <v>0</v>
      </c>
    </row>
    <row r="49" spans="1:14">
      <c r="A49" s="100">
        <v>52</v>
      </c>
      <c r="B49" s="97" t="s">
        <v>47</v>
      </c>
      <c r="C49" s="95">
        <v>257749</v>
      </c>
      <c r="D49" s="95">
        <v>263285</v>
      </c>
      <c r="E49" s="95">
        <v>270048</v>
      </c>
      <c r="F49" s="95"/>
      <c r="G49" s="95"/>
      <c r="H49" s="95"/>
      <c r="I49" s="98">
        <f t="shared" si="6"/>
        <v>1.8712875835875119E-2</v>
      </c>
      <c r="J49" s="98">
        <f t="shared" si="7"/>
        <v>4.771696495427722E-2</v>
      </c>
      <c r="K49" s="95">
        <f t="shared" si="8"/>
        <v>12299</v>
      </c>
      <c r="L49" s="99">
        <f t="shared" si="4"/>
        <v>8.5691791034377046E-2</v>
      </c>
      <c r="M49" s="96">
        <f t="shared" si="5"/>
        <v>6763</v>
      </c>
      <c r="N49" s="96">
        <f t="shared" si="9"/>
        <v>0</v>
      </c>
    </row>
    <row r="50" spans="1:14">
      <c r="A50" s="100">
        <v>53</v>
      </c>
      <c r="B50" s="97" t="s">
        <v>48</v>
      </c>
      <c r="C50" s="95">
        <v>45795</v>
      </c>
      <c r="D50" s="95">
        <v>54314</v>
      </c>
      <c r="E50" s="95">
        <v>57915</v>
      </c>
      <c r="F50" s="95"/>
      <c r="G50" s="95"/>
      <c r="H50" s="95"/>
      <c r="I50" s="98">
        <f t="shared" si="6"/>
        <v>4.0131984093002265E-3</v>
      </c>
      <c r="J50" s="98">
        <f t="shared" si="7"/>
        <v>0.26465771372420571</v>
      </c>
      <c r="K50" s="95">
        <f t="shared" si="8"/>
        <v>12120</v>
      </c>
      <c r="L50" s="99">
        <f t="shared" si="4"/>
        <v>8.4444630241210655E-2</v>
      </c>
      <c r="M50" s="96">
        <f t="shared" si="5"/>
        <v>3601</v>
      </c>
      <c r="N50" s="96">
        <f t="shared" si="9"/>
        <v>0</v>
      </c>
    </row>
    <row r="51" spans="1:14" s="17" customFormat="1">
      <c r="A51" s="100">
        <v>55</v>
      </c>
      <c r="B51" s="97" t="s">
        <v>49</v>
      </c>
      <c r="C51" s="95">
        <v>429721</v>
      </c>
      <c r="D51" s="95">
        <v>239491</v>
      </c>
      <c r="E51" s="95">
        <v>259124</v>
      </c>
      <c r="F51" s="95"/>
      <c r="G51" s="95"/>
      <c r="H51" s="95"/>
      <c r="I51" s="98">
        <f t="shared" si="6"/>
        <v>1.7955901314193418E-2</v>
      </c>
      <c r="J51" s="98">
        <f t="shared" si="7"/>
        <v>-0.39699479429676465</v>
      </c>
      <c r="K51" s="95">
        <f t="shared" si="8"/>
        <v>-170597</v>
      </c>
      <c r="L51" s="99">
        <f t="shared" si="4"/>
        <v>-1.1886139096749022</v>
      </c>
      <c r="M51" s="96">
        <f t="shared" si="5"/>
        <v>19633</v>
      </c>
      <c r="N51" s="96">
        <f t="shared" si="9"/>
        <v>0</v>
      </c>
    </row>
    <row r="52" spans="1:14" s="17" customFormat="1">
      <c r="A52" s="100">
        <v>56</v>
      </c>
      <c r="B52" s="97" t="s">
        <v>50</v>
      </c>
      <c r="C52" s="95">
        <v>667975</v>
      </c>
      <c r="D52" s="95">
        <v>602876</v>
      </c>
      <c r="E52" s="95">
        <v>640935</v>
      </c>
      <c r="F52" s="95"/>
      <c r="G52" s="95"/>
      <c r="H52" s="95"/>
      <c r="I52" s="98">
        <f t="shared" si="6"/>
        <v>4.4413352714578962E-2</v>
      </c>
      <c r="J52" s="98">
        <f t="shared" si="7"/>
        <v>-4.0480556907069878E-2</v>
      </c>
      <c r="K52" s="95">
        <f t="shared" si="8"/>
        <v>-27040</v>
      </c>
      <c r="L52" s="99">
        <f t="shared" si="4"/>
        <v>-0.18839792093418614</v>
      </c>
      <c r="M52" s="96">
        <f t="shared" si="5"/>
        <v>38059</v>
      </c>
      <c r="N52" s="96">
        <f t="shared" si="9"/>
        <v>0</v>
      </c>
    </row>
    <row r="53" spans="1:14">
      <c r="A53" s="100">
        <v>58</v>
      </c>
      <c r="B53" s="97" t="s">
        <v>51</v>
      </c>
      <c r="C53" s="95">
        <v>23634</v>
      </c>
      <c r="D53" s="95">
        <v>21823</v>
      </c>
      <c r="E53" s="95">
        <v>22656</v>
      </c>
      <c r="F53" s="95"/>
      <c r="G53" s="95"/>
      <c r="H53" s="95"/>
      <c r="I53" s="98">
        <f t="shared" si="6"/>
        <v>1.5699391031875321E-3</v>
      </c>
      <c r="J53" s="98">
        <f t="shared" si="7"/>
        <v>-4.1381061183041384E-2</v>
      </c>
      <c r="K53" s="95">
        <f t="shared" si="8"/>
        <v>-978</v>
      </c>
      <c r="L53" s="99">
        <f t="shared" si="4"/>
        <v>-6.8140964006521464E-3</v>
      </c>
      <c r="M53" s="96">
        <f t="shared" si="5"/>
        <v>833</v>
      </c>
      <c r="N53" s="96">
        <f t="shared" si="9"/>
        <v>0</v>
      </c>
    </row>
    <row r="54" spans="1:14">
      <c r="A54" s="100">
        <v>59</v>
      </c>
      <c r="B54" s="97" t="s">
        <v>52</v>
      </c>
      <c r="C54" s="95">
        <v>17791</v>
      </c>
      <c r="D54" s="95">
        <v>19568</v>
      </c>
      <c r="E54" s="95">
        <v>20663</v>
      </c>
      <c r="F54" s="95"/>
      <c r="G54" s="95"/>
      <c r="H54" s="95"/>
      <c r="I54" s="98">
        <f t="shared" si="6"/>
        <v>1.4318349085965737E-3</v>
      </c>
      <c r="J54" s="98">
        <f t="shared" si="7"/>
        <v>0.16142993648473947</v>
      </c>
      <c r="K54" s="95">
        <f t="shared" si="8"/>
        <v>2872</v>
      </c>
      <c r="L54" s="99">
        <f t="shared" si="4"/>
        <v>2.0010311720524504E-2</v>
      </c>
      <c r="M54" s="96">
        <f t="shared" si="5"/>
        <v>1095</v>
      </c>
      <c r="N54" s="96">
        <f t="shared" si="9"/>
        <v>0</v>
      </c>
    </row>
    <row r="55" spans="1:14">
      <c r="A55" s="100">
        <v>60</v>
      </c>
      <c r="B55" s="97" t="s">
        <v>53</v>
      </c>
      <c r="C55" s="95">
        <v>9633</v>
      </c>
      <c r="D55" s="95">
        <v>9406</v>
      </c>
      <c r="E55" s="95">
        <v>9513</v>
      </c>
      <c r="F55" s="95"/>
      <c r="G55" s="95"/>
      <c r="H55" s="95"/>
      <c r="I55" s="98">
        <f t="shared" si="6"/>
        <v>6.5919980087495551E-4</v>
      </c>
      <c r="J55" s="98">
        <f t="shared" si="7"/>
        <v>-1.2457178449081284E-2</v>
      </c>
      <c r="K55" s="95">
        <f t="shared" si="8"/>
        <v>-120</v>
      </c>
      <c r="L55" s="99">
        <f t="shared" si="4"/>
        <v>-8.3608544793277873E-4</v>
      </c>
      <c r="M55" s="96">
        <f t="shared" si="5"/>
        <v>107</v>
      </c>
      <c r="N55" s="96">
        <f t="shared" si="9"/>
        <v>0</v>
      </c>
    </row>
    <row r="56" spans="1:14">
      <c r="A56" s="100">
        <v>61</v>
      </c>
      <c r="B56" s="97" t="s">
        <v>54</v>
      </c>
      <c r="C56" s="95">
        <v>24241</v>
      </c>
      <c r="D56" s="95">
        <v>23768</v>
      </c>
      <c r="E56" s="95">
        <v>24299</v>
      </c>
      <c r="F56" s="95"/>
      <c r="G56" s="95"/>
      <c r="H56" s="95"/>
      <c r="I56" s="98">
        <f t="shared" si="6"/>
        <v>1.6837901778051661E-3</v>
      </c>
      <c r="J56" s="98">
        <f t="shared" si="7"/>
        <v>2.3926405676333484E-3</v>
      </c>
      <c r="K56" s="95">
        <f t="shared" si="8"/>
        <v>58</v>
      </c>
      <c r="L56" s="99">
        <f t="shared" si="4"/>
        <v>4.0410796650084307E-4</v>
      </c>
      <c r="M56" s="96">
        <f t="shared" si="5"/>
        <v>531</v>
      </c>
      <c r="N56" s="96">
        <f t="shared" si="9"/>
        <v>0</v>
      </c>
    </row>
    <row r="57" spans="1:14">
      <c r="A57" s="100">
        <v>62</v>
      </c>
      <c r="B57" s="97" t="s">
        <v>55</v>
      </c>
      <c r="C57" s="95">
        <v>89845</v>
      </c>
      <c r="D57" s="95">
        <v>102085</v>
      </c>
      <c r="E57" s="95">
        <v>104710</v>
      </c>
      <c r="F57" s="95"/>
      <c r="G57" s="95"/>
      <c r="H57" s="95"/>
      <c r="I57" s="98">
        <f t="shared" si="6"/>
        <v>7.2558405497336904E-3</v>
      </c>
      <c r="J57" s="98">
        <f t="shared" si="7"/>
        <v>0.16545161110801937</v>
      </c>
      <c r="K57" s="95">
        <f t="shared" si="8"/>
        <v>14865</v>
      </c>
      <c r="L57" s="99">
        <f t="shared" si="4"/>
        <v>0.10357008486267297</v>
      </c>
      <c r="M57" s="96">
        <f t="shared" si="5"/>
        <v>2625</v>
      </c>
      <c r="N57" s="96">
        <f t="shared" si="9"/>
        <v>0</v>
      </c>
    </row>
    <row r="58" spans="1:14">
      <c r="A58" s="100">
        <v>63</v>
      </c>
      <c r="B58" s="97" t="s">
        <v>56</v>
      </c>
      <c r="C58" s="95">
        <v>43318</v>
      </c>
      <c r="D58" s="95">
        <v>43348</v>
      </c>
      <c r="E58" s="95">
        <v>43351</v>
      </c>
      <c r="F58" s="95"/>
      <c r="G58" s="95"/>
      <c r="H58" s="95"/>
      <c r="I58" s="98">
        <f t="shared" si="6"/>
        <v>3.0039914398959527E-3</v>
      </c>
      <c r="J58" s="98">
        <f t="shared" si="7"/>
        <v>7.6180802437785682E-4</v>
      </c>
      <c r="K58" s="95">
        <f t="shared" si="8"/>
        <v>33</v>
      </c>
      <c r="L58" s="99">
        <f t="shared" si="4"/>
        <v>2.2992349818151415E-4</v>
      </c>
      <c r="M58" s="96">
        <f t="shared" si="5"/>
        <v>3</v>
      </c>
      <c r="N58" s="96">
        <f t="shared" si="9"/>
        <v>0</v>
      </c>
    </row>
    <row r="59" spans="1:14">
      <c r="A59" s="100">
        <v>64</v>
      </c>
      <c r="B59" s="97" t="s">
        <v>57</v>
      </c>
      <c r="C59" s="95">
        <v>85671</v>
      </c>
      <c r="D59" s="95">
        <v>85767</v>
      </c>
      <c r="E59" s="95">
        <v>85779</v>
      </c>
      <c r="F59" s="95"/>
      <c r="G59" s="95"/>
      <c r="H59" s="95"/>
      <c r="I59" s="98">
        <f t="shared" si="6"/>
        <v>5.9440239376908248E-3</v>
      </c>
      <c r="J59" s="98">
        <f t="shared" si="7"/>
        <v>1.2606366214938543E-3</v>
      </c>
      <c r="K59" s="95">
        <f t="shared" si="8"/>
        <v>108</v>
      </c>
      <c r="L59" s="99">
        <f t="shared" si="4"/>
        <v>7.5247690313950087E-4</v>
      </c>
      <c r="M59" s="96">
        <f t="shared" si="5"/>
        <v>12</v>
      </c>
      <c r="N59" s="96">
        <f t="shared" si="9"/>
        <v>0</v>
      </c>
    </row>
    <row r="60" spans="1:14">
      <c r="A60" s="100">
        <v>65</v>
      </c>
      <c r="B60" s="97" t="s">
        <v>58</v>
      </c>
      <c r="C60" s="95">
        <v>22572</v>
      </c>
      <c r="D60" s="95">
        <v>22628</v>
      </c>
      <c r="E60" s="95">
        <v>22827</v>
      </c>
      <c r="F60" s="95"/>
      <c r="G60" s="95"/>
      <c r="H60" s="95"/>
      <c r="I60" s="98">
        <f t="shared" si="6"/>
        <v>1.5817884846602134E-3</v>
      </c>
      <c r="J60" s="98">
        <f t="shared" si="7"/>
        <v>1.1297182349813929E-2</v>
      </c>
      <c r="K60" s="95">
        <f t="shared" si="8"/>
        <v>255</v>
      </c>
      <c r="L60" s="99">
        <f t="shared" si="4"/>
        <v>1.7766815768571547E-3</v>
      </c>
      <c r="M60" s="96">
        <f t="shared" si="5"/>
        <v>199</v>
      </c>
      <c r="N60" s="96">
        <f t="shared" si="9"/>
        <v>0</v>
      </c>
    </row>
    <row r="61" spans="1:14">
      <c r="A61" s="100">
        <v>66</v>
      </c>
      <c r="B61" s="97" t="s">
        <v>59</v>
      </c>
      <c r="C61" s="95">
        <v>49498</v>
      </c>
      <c r="D61" s="95">
        <v>49879</v>
      </c>
      <c r="E61" s="95">
        <v>50801</v>
      </c>
      <c r="F61" s="95"/>
      <c r="G61" s="95"/>
      <c r="H61" s="95"/>
      <c r="I61" s="98">
        <f t="shared" si="6"/>
        <v>3.5202364221852849E-3</v>
      </c>
      <c r="J61" s="98">
        <f t="shared" si="7"/>
        <v>2.6324295931148732E-2</v>
      </c>
      <c r="K61" s="95">
        <f t="shared" si="8"/>
        <v>1303</v>
      </c>
      <c r="L61" s="99">
        <f t="shared" si="4"/>
        <v>9.0784944888034225E-3</v>
      </c>
      <c r="M61" s="96">
        <f t="shared" si="5"/>
        <v>922</v>
      </c>
      <c r="N61" s="96">
        <f t="shared" si="9"/>
        <v>0</v>
      </c>
    </row>
    <row r="62" spans="1:14">
      <c r="A62" s="100">
        <v>68</v>
      </c>
      <c r="B62" s="97" t="s">
        <v>60</v>
      </c>
      <c r="C62" s="95">
        <v>134610</v>
      </c>
      <c r="D62" s="95">
        <v>144457</v>
      </c>
      <c r="E62" s="95">
        <v>148864</v>
      </c>
      <c r="F62" s="95"/>
      <c r="G62" s="95"/>
      <c r="H62" s="95"/>
      <c r="I62" s="98">
        <f t="shared" si="6"/>
        <v>1.0315475576311298E-2</v>
      </c>
      <c r="J62" s="98">
        <f t="shared" si="7"/>
        <v>0.10589109278656861</v>
      </c>
      <c r="K62" s="95">
        <f t="shared" si="8"/>
        <v>14254</v>
      </c>
      <c r="L62" s="99">
        <f t="shared" si="4"/>
        <v>9.9313016456948566E-2</v>
      </c>
      <c r="M62" s="96">
        <f t="shared" si="5"/>
        <v>4407</v>
      </c>
      <c r="N62" s="96">
        <f t="shared" si="9"/>
        <v>0</v>
      </c>
    </row>
    <row r="63" spans="1:14">
      <c r="A63" s="100">
        <v>69</v>
      </c>
      <c r="B63" s="97" t="s">
        <v>61</v>
      </c>
      <c r="C63" s="95">
        <v>150500</v>
      </c>
      <c r="D63" s="95">
        <v>152930</v>
      </c>
      <c r="E63" s="95">
        <v>155619</v>
      </c>
      <c r="F63" s="95"/>
      <c r="G63" s="95"/>
      <c r="H63" s="95"/>
      <c r="I63" s="98">
        <f t="shared" si="6"/>
        <v>1.0783560791796458E-2</v>
      </c>
      <c r="J63" s="98">
        <f t="shared" si="7"/>
        <v>3.4013289036544853E-2</v>
      </c>
      <c r="K63" s="95">
        <f t="shared" si="8"/>
        <v>5119</v>
      </c>
      <c r="L63" s="99">
        <f t="shared" si="4"/>
        <v>3.5666011733065786E-2</v>
      </c>
      <c r="M63" s="96">
        <f t="shared" si="5"/>
        <v>2689</v>
      </c>
      <c r="N63" s="96">
        <f t="shared" si="9"/>
        <v>0</v>
      </c>
    </row>
    <row r="64" spans="1:14">
      <c r="A64" s="100">
        <v>70</v>
      </c>
      <c r="B64" s="97" t="s">
        <v>62</v>
      </c>
      <c r="C64" s="95">
        <v>227073</v>
      </c>
      <c r="D64" s="95">
        <v>202163</v>
      </c>
      <c r="E64" s="95">
        <v>203062</v>
      </c>
      <c r="F64" s="95"/>
      <c r="G64" s="95"/>
      <c r="H64" s="95"/>
      <c r="I64" s="98">
        <f t="shared" si="6"/>
        <v>1.407110585149482E-2</v>
      </c>
      <c r="J64" s="98">
        <f t="shared" si="7"/>
        <v>-0.10574132547682903</v>
      </c>
      <c r="K64" s="95">
        <f t="shared" si="8"/>
        <v>-24011</v>
      </c>
      <c r="L64" s="99">
        <f t="shared" si="4"/>
        <v>-0.16729373075261625</v>
      </c>
      <c r="M64" s="96">
        <f t="shared" si="5"/>
        <v>899</v>
      </c>
      <c r="N64" s="96">
        <f t="shared" si="9"/>
        <v>0</v>
      </c>
    </row>
    <row r="65" spans="1:14">
      <c r="A65" s="100">
        <v>71</v>
      </c>
      <c r="B65" s="97" t="s">
        <v>63</v>
      </c>
      <c r="C65" s="95">
        <v>146664</v>
      </c>
      <c r="D65" s="95">
        <v>140820</v>
      </c>
      <c r="E65" s="95">
        <v>147104</v>
      </c>
      <c r="F65" s="95"/>
      <c r="G65" s="95"/>
      <c r="H65" s="95"/>
      <c r="I65" s="98">
        <f t="shared" si="6"/>
        <v>1.0193517030159725E-2</v>
      </c>
      <c r="J65" s="98">
        <f t="shared" si="7"/>
        <v>3.0000545464462991E-3</v>
      </c>
      <c r="K65" s="95">
        <f t="shared" si="8"/>
        <v>440</v>
      </c>
      <c r="L65" s="99">
        <f t="shared" si="4"/>
        <v>3.0656466424201887E-3</v>
      </c>
      <c r="M65" s="96">
        <f t="shared" si="5"/>
        <v>6284</v>
      </c>
      <c r="N65" s="96">
        <f t="shared" si="9"/>
        <v>0</v>
      </c>
    </row>
    <row r="66" spans="1:14">
      <c r="A66" s="100">
        <v>72</v>
      </c>
      <c r="B66" s="97" t="s">
        <v>64</v>
      </c>
      <c r="C66" s="95">
        <v>13537</v>
      </c>
      <c r="D66" s="95">
        <v>14101</v>
      </c>
      <c r="E66" s="95">
        <v>14469</v>
      </c>
      <c r="F66" s="95"/>
      <c r="G66" s="95"/>
      <c r="H66" s="95"/>
      <c r="I66" s="98">
        <f t="shared" si="6"/>
        <v>1.0026239796972283E-3</v>
      </c>
      <c r="J66" s="98">
        <f t="shared" si="7"/>
        <v>6.8848341582329914E-2</v>
      </c>
      <c r="K66" s="95">
        <f t="shared" si="8"/>
        <v>932</v>
      </c>
      <c r="L66" s="99">
        <f t="shared" si="4"/>
        <v>6.4935969789445816E-3</v>
      </c>
      <c r="M66" s="96">
        <f t="shared" si="5"/>
        <v>368</v>
      </c>
      <c r="N66" s="96">
        <f t="shared" si="9"/>
        <v>0</v>
      </c>
    </row>
    <row r="67" spans="1:14">
      <c r="A67" s="100">
        <v>73</v>
      </c>
      <c r="B67" s="97" t="s">
        <v>65</v>
      </c>
      <c r="C67" s="95">
        <v>57599</v>
      </c>
      <c r="D67" s="95">
        <v>54518</v>
      </c>
      <c r="E67" s="95">
        <v>53551</v>
      </c>
      <c r="F67" s="95"/>
      <c r="G67" s="95"/>
      <c r="H67" s="95"/>
      <c r="I67" s="98">
        <f t="shared" ref="I67:I92" si="10">E67/$E$92</f>
        <v>3.7107966505471194E-3</v>
      </c>
      <c r="J67" s="98">
        <f t="shared" ref="J67:J92" si="11">(E67-C67)/C67</f>
        <v>-7.0278997899269086E-2</v>
      </c>
      <c r="K67" s="95">
        <f t="shared" ref="K67:K92" si="12">E67-C67</f>
        <v>-4048</v>
      </c>
      <c r="L67" s="99">
        <f t="shared" si="4"/>
        <v>-2.8203949110265737E-2</v>
      </c>
      <c r="M67" s="96">
        <f t="shared" si="5"/>
        <v>-967</v>
      </c>
      <c r="N67" s="96">
        <f t="shared" ref="N67:N92" si="13">H67-G67</f>
        <v>0</v>
      </c>
    </row>
    <row r="68" spans="1:14">
      <c r="A68" s="100">
        <v>74</v>
      </c>
      <c r="B68" s="97" t="s">
        <v>66</v>
      </c>
      <c r="C68" s="95">
        <v>45463</v>
      </c>
      <c r="D68" s="95">
        <v>41924</v>
      </c>
      <c r="E68" s="95">
        <v>43395</v>
      </c>
      <c r="F68" s="95"/>
      <c r="G68" s="95"/>
      <c r="H68" s="95"/>
      <c r="I68" s="98">
        <f t="shared" si="10"/>
        <v>3.0070404035497421E-3</v>
      </c>
      <c r="J68" s="98">
        <f t="shared" si="11"/>
        <v>-4.5487539317686912E-2</v>
      </c>
      <c r="K68" s="95">
        <f t="shared" si="12"/>
        <v>-2068</v>
      </c>
      <c r="L68" s="99">
        <f t="shared" ref="L68:L92" si="14">K68/$K$92</f>
        <v>-1.4408539219374886E-2</v>
      </c>
      <c r="M68" s="96">
        <f t="shared" ref="M68:M92" si="15">E68-D68</f>
        <v>1471</v>
      </c>
      <c r="N68" s="96">
        <f t="shared" si="13"/>
        <v>0</v>
      </c>
    </row>
    <row r="69" spans="1:14">
      <c r="A69" s="100">
        <v>75</v>
      </c>
      <c r="B69" s="97" t="s">
        <v>67</v>
      </c>
      <c r="C69" s="95">
        <v>8237</v>
      </c>
      <c r="D69" s="95">
        <v>8751</v>
      </c>
      <c r="E69" s="95">
        <v>9345</v>
      </c>
      <c r="F69" s="95"/>
      <c r="G69" s="95"/>
      <c r="H69" s="95"/>
      <c r="I69" s="98">
        <f t="shared" si="10"/>
        <v>6.4755830328775982E-4</v>
      </c>
      <c r="J69" s="98">
        <f t="shared" si="11"/>
        <v>0.13451499332281169</v>
      </c>
      <c r="K69" s="95">
        <f t="shared" si="12"/>
        <v>1108</v>
      </c>
      <c r="L69" s="99">
        <f t="shared" si="14"/>
        <v>7.719855635912657E-3</v>
      </c>
      <c r="M69" s="96">
        <f t="shared" si="15"/>
        <v>594</v>
      </c>
      <c r="N69" s="96">
        <f t="shared" si="13"/>
        <v>0</v>
      </c>
    </row>
    <row r="70" spans="1:14">
      <c r="A70" s="100">
        <v>77</v>
      </c>
      <c r="B70" s="97" t="s">
        <v>68</v>
      </c>
      <c r="C70" s="95">
        <v>25931</v>
      </c>
      <c r="D70" s="95">
        <v>25609</v>
      </c>
      <c r="E70" s="95">
        <v>26393</v>
      </c>
      <c r="F70" s="95"/>
      <c r="G70" s="95"/>
      <c r="H70" s="95"/>
      <c r="I70" s="98">
        <f t="shared" si="10"/>
        <v>1.8288931298741408E-3</v>
      </c>
      <c r="J70" s="98">
        <f t="shared" si="11"/>
        <v>1.7816513053873741E-2</v>
      </c>
      <c r="K70" s="95">
        <f t="shared" si="12"/>
        <v>462</v>
      </c>
      <c r="L70" s="99">
        <f t="shared" si="14"/>
        <v>3.218928974541198E-3</v>
      </c>
      <c r="M70" s="96">
        <f t="shared" si="15"/>
        <v>784</v>
      </c>
      <c r="N70" s="96">
        <f t="shared" si="13"/>
        <v>0</v>
      </c>
    </row>
    <row r="71" spans="1:14">
      <c r="A71" s="100">
        <v>78</v>
      </c>
      <c r="B71" s="97" t="s">
        <v>69</v>
      </c>
      <c r="C71" s="95">
        <v>67529</v>
      </c>
      <c r="D71" s="95">
        <v>63640</v>
      </c>
      <c r="E71" s="95">
        <v>66193</v>
      </c>
      <c r="F71" s="95"/>
      <c r="G71" s="95"/>
      <c r="H71" s="95"/>
      <c r="I71" s="98">
        <f t="shared" si="10"/>
        <v>4.586819343983594E-3</v>
      </c>
      <c r="J71" s="98">
        <f t="shared" si="11"/>
        <v>-1.9784092760147493E-2</v>
      </c>
      <c r="K71" s="95">
        <f t="shared" si="12"/>
        <v>-1336</v>
      </c>
      <c r="L71" s="99">
        <f t="shared" si="14"/>
        <v>-9.3084179869849359E-3</v>
      </c>
      <c r="M71" s="96">
        <f t="shared" si="15"/>
        <v>2553</v>
      </c>
      <c r="N71" s="96">
        <f t="shared" si="13"/>
        <v>0</v>
      </c>
    </row>
    <row r="72" spans="1:14">
      <c r="A72" s="100">
        <v>79</v>
      </c>
      <c r="B72" s="97" t="s">
        <v>70</v>
      </c>
      <c r="C72" s="95">
        <v>61509</v>
      </c>
      <c r="D72" s="95">
        <v>45856</v>
      </c>
      <c r="E72" s="95">
        <v>47118</v>
      </c>
      <c r="F72" s="95"/>
      <c r="G72" s="95"/>
      <c r="H72" s="95"/>
      <c r="I72" s="98">
        <f t="shared" si="10"/>
        <v>3.265024305437418E-3</v>
      </c>
      <c r="J72" s="98">
        <f t="shared" si="11"/>
        <v>-0.23396576110813053</v>
      </c>
      <c r="K72" s="95">
        <f t="shared" si="12"/>
        <v>-14391</v>
      </c>
      <c r="L72" s="99">
        <f t="shared" si="14"/>
        <v>-0.1002675473433385</v>
      </c>
      <c r="M72" s="96">
        <f t="shared" si="15"/>
        <v>1262</v>
      </c>
      <c r="N72" s="96">
        <f t="shared" si="13"/>
        <v>0</v>
      </c>
    </row>
    <row r="73" spans="1:14">
      <c r="A73" s="100">
        <v>80</v>
      </c>
      <c r="B73" s="97" t="s">
        <v>71</v>
      </c>
      <c r="C73" s="95">
        <v>301589</v>
      </c>
      <c r="D73" s="95">
        <v>287774</v>
      </c>
      <c r="E73" s="95">
        <v>286718</v>
      </c>
      <c r="F73" s="95"/>
      <c r="G73" s="95"/>
      <c r="H73" s="95"/>
      <c r="I73" s="98">
        <f t="shared" si="10"/>
        <v>1.9868017292890307E-2</v>
      </c>
      <c r="J73" s="98">
        <f t="shared" si="11"/>
        <v>-4.9308827576602592E-2</v>
      </c>
      <c r="K73" s="95">
        <f t="shared" si="12"/>
        <v>-14871</v>
      </c>
      <c r="L73" s="99">
        <f t="shared" si="14"/>
        <v>-0.10361188913506961</v>
      </c>
      <c r="M73" s="96">
        <f t="shared" si="15"/>
        <v>-1056</v>
      </c>
      <c r="N73" s="96">
        <f t="shared" si="13"/>
        <v>0</v>
      </c>
    </row>
    <row r="74" spans="1:14" s="17" customFormat="1">
      <c r="A74" s="100">
        <v>81</v>
      </c>
      <c r="B74" s="97" t="s">
        <v>72</v>
      </c>
      <c r="C74" s="95">
        <v>729791</v>
      </c>
      <c r="D74" s="95">
        <v>612313</v>
      </c>
      <c r="E74" s="95">
        <v>615451</v>
      </c>
      <c r="F74" s="95"/>
      <c r="G74" s="95"/>
      <c r="H74" s="95"/>
      <c r="I74" s="98">
        <f t="shared" si="10"/>
        <v>4.2647448402006967E-2</v>
      </c>
      <c r="J74" s="98">
        <f t="shared" si="11"/>
        <v>-0.15667499325149256</v>
      </c>
      <c r="K74" s="95">
        <f t="shared" si="12"/>
        <v>-114340</v>
      </c>
      <c r="L74" s="99">
        <f t="shared" si="14"/>
        <v>-0.79665008430528261</v>
      </c>
      <c r="M74" s="96">
        <f t="shared" si="15"/>
        <v>3138</v>
      </c>
      <c r="N74" s="96">
        <f t="shared" si="13"/>
        <v>0</v>
      </c>
    </row>
    <row r="75" spans="1:14" s="17" customFormat="1">
      <c r="A75" s="100">
        <v>82</v>
      </c>
      <c r="B75" s="97" t="s">
        <v>73</v>
      </c>
      <c r="C75" s="95">
        <v>444573</v>
      </c>
      <c r="D75" s="95">
        <v>427105</v>
      </c>
      <c r="E75" s="95">
        <v>433052</v>
      </c>
      <c r="F75" s="95"/>
      <c r="G75" s="95"/>
      <c r="H75" s="95"/>
      <c r="I75" s="98">
        <f t="shared" si="10"/>
        <v>3.000817745910872E-2</v>
      </c>
      <c r="J75" s="98">
        <f t="shared" si="11"/>
        <v>-2.5914754157359984E-2</v>
      </c>
      <c r="K75" s="95">
        <f t="shared" si="12"/>
        <v>-11521</v>
      </c>
      <c r="L75" s="99">
        <f t="shared" si="14"/>
        <v>-8.0271170380279533E-2</v>
      </c>
      <c r="M75" s="96">
        <f t="shared" si="15"/>
        <v>5947</v>
      </c>
      <c r="N75" s="96">
        <f t="shared" si="13"/>
        <v>0</v>
      </c>
    </row>
    <row r="76" spans="1:14">
      <c r="A76" s="100">
        <v>84</v>
      </c>
      <c r="B76" s="97" t="s">
        <v>74</v>
      </c>
      <c r="C76" s="95">
        <v>211333</v>
      </c>
      <c r="D76" s="95">
        <v>232659</v>
      </c>
      <c r="E76" s="95">
        <v>243123</v>
      </c>
      <c r="F76" s="95"/>
      <c r="G76" s="95"/>
      <c r="H76" s="95"/>
      <c r="I76" s="98">
        <f t="shared" si="10"/>
        <v>1.6847117963641522E-2</v>
      </c>
      <c r="J76" s="98">
        <f t="shared" si="11"/>
        <v>0.15042610477303592</v>
      </c>
      <c r="K76" s="95">
        <f t="shared" si="12"/>
        <v>31790</v>
      </c>
      <c r="L76" s="99">
        <f t="shared" si="14"/>
        <v>0.22149296991485865</v>
      </c>
      <c r="M76" s="96">
        <f t="shared" si="15"/>
        <v>10464</v>
      </c>
      <c r="N76" s="96">
        <f t="shared" si="13"/>
        <v>0</v>
      </c>
    </row>
    <row r="77" spans="1:14">
      <c r="A77" s="100">
        <v>85</v>
      </c>
      <c r="B77" s="97" t="s">
        <v>75</v>
      </c>
      <c r="C77" s="95">
        <v>573489</v>
      </c>
      <c r="D77" s="95">
        <v>590906</v>
      </c>
      <c r="E77" s="95">
        <v>590777</v>
      </c>
      <c r="F77" s="95"/>
      <c r="G77" s="95"/>
      <c r="H77" s="95"/>
      <c r="I77" s="98">
        <f t="shared" si="10"/>
        <v>4.0937672738516097E-2</v>
      </c>
      <c r="J77" s="98">
        <f t="shared" si="11"/>
        <v>3.0145303571646534E-2</v>
      </c>
      <c r="K77" s="95">
        <f t="shared" si="12"/>
        <v>17288</v>
      </c>
      <c r="L77" s="99">
        <f t="shared" si="14"/>
        <v>0.12045204353218232</v>
      </c>
      <c r="M77" s="96">
        <f t="shared" si="15"/>
        <v>-129</v>
      </c>
      <c r="N77" s="96">
        <f t="shared" si="13"/>
        <v>0</v>
      </c>
    </row>
    <row r="78" spans="1:14">
      <c r="A78" s="100">
        <v>86</v>
      </c>
      <c r="B78" s="97" t="s">
        <v>76</v>
      </c>
      <c r="C78" s="95">
        <v>515348</v>
      </c>
      <c r="D78" s="95">
        <v>601346</v>
      </c>
      <c r="E78" s="95">
        <v>620295</v>
      </c>
      <c r="F78" s="95"/>
      <c r="G78" s="95"/>
      <c r="H78" s="95"/>
      <c r="I78" s="98">
        <f t="shared" si="10"/>
        <v>4.2983111582437776E-2</v>
      </c>
      <c r="J78" s="98">
        <f t="shared" si="11"/>
        <v>0.20364297523227023</v>
      </c>
      <c r="K78" s="95">
        <f t="shared" si="12"/>
        <v>104947</v>
      </c>
      <c r="L78" s="99">
        <f t="shared" si="14"/>
        <v>0.73120549586834438</v>
      </c>
      <c r="M78" s="96">
        <f t="shared" si="15"/>
        <v>18949</v>
      </c>
      <c r="N78" s="96">
        <f t="shared" si="13"/>
        <v>0</v>
      </c>
    </row>
    <row r="79" spans="1:14">
      <c r="A79" s="100">
        <v>87</v>
      </c>
      <c r="B79" s="97" t="s">
        <v>77</v>
      </c>
      <c r="C79" s="95">
        <v>33804</v>
      </c>
      <c r="D79" s="95">
        <v>35550</v>
      </c>
      <c r="E79" s="95">
        <v>36293</v>
      </c>
      <c r="F79" s="95"/>
      <c r="G79" s="95"/>
      <c r="H79" s="95"/>
      <c r="I79" s="98">
        <f t="shared" si="10"/>
        <v>2.5149099519767436E-3</v>
      </c>
      <c r="J79" s="98">
        <f t="shared" si="11"/>
        <v>7.3630339604780493E-2</v>
      </c>
      <c r="K79" s="95">
        <f t="shared" si="12"/>
        <v>2489</v>
      </c>
      <c r="L79" s="99">
        <f t="shared" si="14"/>
        <v>1.7341805665872387E-2</v>
      </c>
      <c r="M79" s="96">
        <f t="shared" si="15"/>
        <v>743</v>
      </c>
      <c r="N79" s="96">
        <f t="shared" si="13"/>
        <v>0</v>
      </c>
    </row>
    <row r="80" spans="1:14">
      <c r="A80" s="100">
        <v>88</v>
      </c>
      <c r="B80" s="97" t="s">
        <v>78</v>
      </c>
      <c r="C80" s="95">
        <v>55469</v>
      </c>
      <c r="D80" s="95">
        <v>58690</v>
      </c>
      <c r="E80" s="95">
        <v>60759</v>
      </c>
      <c r="F80" s="95"/>
      <c r="G80" s="95"/>
      <c r="H80" s="95"/>
      <c r="I80" s="98">
        <f t="shared" si="10"/>
        <v>4.2102723327406104E-3</v>
      </c>
      <c r="J80" s="98">
        <f t="shared" si="11"/>
        <v>9.5368584254268154E-2</v>
      </c>
      <c r="K80" s="95">
        <f t="shared" si="12"/>
        <v>5290</v>
      </c>
      <c r="L80" s="99">
        <f t="shared" si="14"/>
        <v>3.6857433496369996E-2</v>
      </c>
      <c r="M80" s="96">
        <f t="shared" si="15"/>
        <v>2069</v>
      </c>
      <c r="N80" s="96">
        <f t="shared" si="13"/>
        <v>0</v>
      </c>
    </row>
    <row r="81" spans="1:14">
      <c r="A81" s="100">
        <v>90</v>
      </c>
      <c r="B81" s="97" t="s">
        <v>79</v>
      </c>
      <c r="C81" s="95">
        <v>13005</v>
      </c>
      <c r="D81" s="95">
        <v>12661</v>
      </c>
      <c r="E81" s="95">
        <v>12552</v>
      </c>
      <c r="F81" s="95"/>
      <c r="G81" s="95"/>
      <c r="H81" s="95"/>
      <c r="I81" s="98">
        <f t="shared" si="10"/>
        <v>8.6978617687190601E-4</v>
      </c>
      <c r="J81" s="98">
        <f t="shared" si="11"/>
        <v>-3.4832756632064588E-2</v>
      </c>
      <c r="K81" s="95">
        <f t="shared" si="12"/>
        <v>-453</v>
      </c>
      <c r="L81" s="99">
        <f t="shared" si="14"/>
        <v>-3.1562225659462397E-3</v>
      </c>
      <c r="M81" s="96">
        <f t="shared" si="15"/>
        <v>-109</v>
      </c>
      <c r="N81" s="96">
        <f t="shared" si="13"/>
        <v>0</v>
      </c>
    </row>
    <row r="82" spans="1:14">
      <c r="A82" s="100">
        <v>91</v>
      </c>
      <c r="B82" s="97" t="s">
        <v>80</v>
      </c>
      <c r="C82" s="95">
        <v>4589</v>
      </c>
      <c r="D82" s="95">
        <v>3453</v>
      </c>
      <c r="E82" s="95">
        <v>3722</v>
      </c>
      <c r="F82" s="95"/>
      <c r="G82" s="95"/>
      <c r="H82" s="95"/>
      <c r="I82" s="98">
        <f t="shared" si="10"/>
        <v>2.5791460725918053E-4</v>
      </c>
      <c r="J82" s="98">
        <f t="shared" si="11"/>
        <v>-0.18893005011985181</v>
      </c>
      <c r="K82" s="95">
        <f t="shared" si="12"/>
        <v>-867</v>
      </c>
      <c r="L82" s="99">
        <f t="shared" si="14"/>
        <v>-6.0407173613143267E-3</v>
      </c>
      <c r="M82" s="96">
        <f t="shared" si="15"/>
        <v>269</v>
      </c>
      <c r="N82" s="96">
        <f t="shared" si="13"/>
        <v>0</v>
      </c>
    </row>
    <row r="83" spans="1:14">
      <c r="A83" s="100">
        <v>92</v>
      </c>
      <c r="B83" s="97" t="s">
        <v>81</v>
      </c>
      <c r="C83" s="95">
        <v>6534</v>
      </c>
      <c r="D83" s="95">
        <v>5295</v>
      </c>
      <c r="E83" s="95">
        <v>5460</v>
      </c>
      <c r="F83" s="95"/>
      <c r="G83" s="95"/>
      <c r="H83" s="95"/>
      <c r="I83" s="98">
        <f t="shared" si="10"/>
        <v>3.7834867158385968E-4</v>
      </c>
      <c r="J83" s="98">
        <f t="shared" si="11"/>
        <v>-0.16437098255280075</v>
      </c>
      <c r="K83" s="95">
        <f t="shared" si="12"/>
        <v>-1074</v>
      </c>
      <c r="L83" s="99">
        <f t="shared" si="14"/>
        <v>-7.4829647589983693E-3</v>
      </c>
      <c r="M83" s="96">
        <f t="shared" si="15"/>
        <v>165</v>
      </c>
      <c r="N83" s="96">
        <f t="shared" si="13"/>
        <v>0</v>
      </c>
    </row>
    <row r="84" spans="1:14">
      <c r="A84" s="100">
        <v>93</v>
      </c>
      <c r="B84" s="97" t="s">
        <v>82</v>
      </c>
      <c r="C84" s="95">
        <v>56939</v>
      </c>
      <c r="D84" s="95">
        <v>50412</v>
      </c>
      <c r="E84" s="95">
        <v>52110</v>
      </c>
      <c r="F84" s="95"/>
      <c r="G84" s="95"/>
      <c r="H84" s="95"/>
      <c r="I84" s="98">
        <f t="shared" si="10"/>
        <v>3.610943090885518E-3</v>
      </c>
      <c r="J84" s="98">
        <f t="shared" si="11"/>
        <v>-8.481005988865277E-2</v>
      </c>
      <c r="K84" s="95">
        <f t="shared" si="12"/>
        <v>-4829</v>
      </c>
      <c r="L84" s="99">
        <f t="shared" si="14"/>
        <v>-3.3645471900561573E-2</v>
      </c>
      <c r="M84" s="96">
        <f t="shared" si="15"/>
        <v>1698</v>
      </c>
      <c r="N84" s="96">
        <f t="shared" si="13"/>
        <v>0</v>
      </c>
    </row>
    <row r="85" spans="1:14">
      <c r="A85" s="100">
        <v>94</v>
      </c>
      <c r="B85" s="97" t="s">
        <v>83</v>
      </c>
      <c r="C85" s="95">
        <v>63215</v>
      </c>
      <c r="D85" s="95">
        <v>59811</v>
      </c>
      <c r="E85" s="95">
        <v>57492</v>
      </c>
      <c r="F85" s="95"/>
      <c r="G85" s="95"/>
      <c r="H85" s="95"/>
      <c r="I85" s="98">
        <f t="shared" si="10"/>
        <v>3.9838867814467509E-3</v>
      </c>
      <c r="J85" s="98">
        <f t="shared" si="11"/>
        <v>-9.0532310369374355E-2</v>
      </c>
      <c r="K85" s="95">
        <f t="shared" si="12"/>
        <v>-5723</v>
      </c>
      <c r="L85" s="99">
        <f t="shared" si="14"/>
        <v>-3.987430848766077E-2</v>
      </c>
      <c r="M85" s="96">
        <f t="shared" si="15"/>
        <v>-2319</v>
      </c>
      <c r="N85" s="96">
        <f t="shared" si="13"/>
        <v>0</v>
      </c>
    </row>
    <row r="86" spans="1:14">
      <c r="A86" s="100">
        <v>95</v>
      </c>
      <c r="B86" s="97" t="s">
        <v>84</v>
      </c>
      <c r="C86" s="95">
        <v>54904</v>
      </c>
      <c r="D86" s="95">
        <v>53653</v>
      </c>
      <c r="E86" s="95">
        <v>55371</v>
      </c>
      <c r="F86" s="95"/>
      <c r="G86" s="95"/>
      <c r="H86" s="95"/>
      <c r="I86" s="98">
        <f t="shared" si="10"/>
        <v>3.836912874408406E-3</v>
      </c>
      <c r="J86" s="98">
        <f t="shared" si="11"/>
        <v>8.5057555005099809E-3</v>
      </c>
      <c r="K86" s="95">
        <f t="shared" si="12"/>
        <v>467</v>
      </c>
      <c r="L86" s="99">
        <f t="shared" si="14"/>
        <v>3.2537658682050639E-3</v>
      </c>
      <c r="M86" s="96">
        <f t="shared" si="15"/>
        <v>1718</v>
      </c>
      <c r="N86" s="96">
        <f t="shared" si="13"/>
        <v>0</v>
      </c>
    </row>
    <row r="87" spans="1:14">
      <c r="A87" s="100">
        <v>96</v>
      </c>
      <c r="B87" s="97" t="s">
        <v>85</v>
      </c>
      <c r="C87" s="95">
        <v>113639</v>
      </c>
      <c r="D87" s="95">
        <v>105924</v>
      </c>
      <c r="E87" s="95">
        <v>110288</v>
      </c>
      <c r="F87" s="95"/>
      <c r="G87" s="95"/>
      <c r="H87" s="95"/>
      <c r="I87" s="98">
        <f t="shared" si="10"/>
        <v>7.6423659874799849E-3</v>
      </c>
      <c r="J87" s="98">
        <f t="shared" si="11"/>
        <v>-2.9488115875711682E-2</v>
      </c>
      <c r="K87" s="95">
        <f t="shared" si="12"/>
        <v>-3351</v>
      </c>
      <c r="L87" s="99">
        <f t="shared" si="14"/>
        <v>-2.3347686133522845E-2</v>
      </c>
      <c r="M87" s="96">
        <f t="shared" si="15"/>
        <v>4364</v>
      </c>
      <c r="N87" s="96">
        <f t="shared" si="13"/>
        <v>0</v>
      </c>
    </row>
    <row r="88" spans="1:14">
      <c r="A88" s="100">
        <v>97</v>
      </c>
      <c r="B88" s="97" t="s">
        <v>86</v>
      </c>
      <c r="C88" s="95">
        <v>13076</v>
      </c>
      <c r="D88" s="95">
        <v>8345</v>
      </c>
      <c r="E88" s="95">
        <v>8315</v>
      </c>
      <c r="F88" s="95"/>
      <c r="G88" s="95"/>
      <c r="H88" s="95"/>
      <c r="I88" s="98">
        <f t="shared" si="10"/>
        <v>5.7618483593769112E-4</v>
      </c>
      <c r="J88" s="98">
        <f t="shared" si="11"/>
        <v>-0.36410217191801775</v>
      </c>
      <c r="K88" s="95">
        <f t="shared" si="12"/>
        <v>-4761</v>
      </c>
      <c r="L88" s="99">
        <f t="shared" si="14"/>
        <v>-3.3171690146732997E-2</v>
      </c>
      <c r="M88" s="96">
        <f t="shared" si="15"/>
        <v>-30</v>
      </c>
      <c r="N88" s="96">
        <f t="shared" si="13"/>
        <v>0</v>
      </c>
    </row>
    <row r="89" spans="1:14">
      <c r="A89" s="100">
        <v>98</v>
      </c>
      <c r="B89" s="97" t="s">
        <v>87</v>
      </c>
      <c r="C89" s="95">
        <v>727</v>
      </c>
      <c r="D89" s="95">
        <v>638</v>
      </c>
      <c r="E89" s="95">
        <v>623</v>
      </c>
      <c r="F89" s="95"/>
      <c r="G89" s="95"/>
      <c r="H89" s="95"/>
      <c r="I89" s="98">
        <f t="shared" si="10"/>
        <v>4.3170553552517323E-5</v>
      </c>
      <c r="J89" s="98">
        <f t="shared" si="11"/>
        <v>-0.14305364511691884</v>
      </c>
      <c r="K89" s="95">
        <f t="shared" si="12"/>
        <v>-104</v>
      </c>
      <c r="L89" s="99">
        <f t="shared" si="14"/>
        <v>-7.2460738820840818E-4</v>
      </c>
      <c r="M89" s="96">
        <f t="shared" si="15"/>
        <v>-15</v>
      </c>
      <c r="N89" s="96">
        <f t="shared" si="13"/>
        <v>0</v>
      </c>
    </row>
    <row r="90" spans="1:14">
      <c r="A90" s="100">
        <v>99</v>
      </c>
      <c r="B90" s="97" t="s">
        <v>88</v>
      </c>
      <c r="C90" s="95">
        <v>4518</v>
      </c>
      <c r="D90" s="95">
        <v>4596</v>
      </c>
      <c r="E90" s="95">
        <v>4595</v>
      </c>
      <c r="F90" s="95"/>
      <c r="G90" s="95"/>
      <c r="H90" s="95"/>
      <c r="I90" s="98">
        <f t="shared" si="10"/>
        <v>3.1840881793550096E-4</v>
      </c>
      <c r="J90" s="98">
        <f t="shared" si="11"/>
        <v>1.7042939353696326E-2</v>
      </c>
      <c r="K90" s="95">
        <f t="shared" si="12"/>
        <v>77</v>
      </c>
      <c r="L90" s="99">
        <f t="shared" si="14"/>
        <v>5.3648816242353307E-4</v>
      </c>
      <c r="M90" s="96">
        <f t="shared" si="15"/>
        <v>-1</v>
      </c>
      <c r="N90" s="96">
        <f t="shared" si="13"/>
        <v>0</v>
      </c>
    </row>
    <row r="91" spans="1:14">
      <c r="A91" s="100"/>
      <c r="B91" s="97" t="s">
        <v>285</v>
      </c>
      <c r="C91" s="95">
        <v>48481</v>
      </c>
      <c r="D91" s="95">
        <v>53890</v>
      </c>
      <c r="E91" s="95">
        <v>54152</v>
      </c>
      <c r="F91" s="95"/>
      <c r="G91" s="95"/>
      <c r="H91" s="95"/>
      <c r="I91" s="98">
        <f t="shared" si="10"/>
        <v>3.752442722272742E-3</v>
      </c>
      <c r="J91" s="98">
        <f t="shared" si="11"/>
        <v>0.11697365978424537</v>
      </c>
      <c r="K91" s="95">
        <f t="shared" si="12"/>
        <v>5671</v>
      </c>
      <c r="L91" s="99">
        <f t="shared" si="14"/>
        <v>3.9512004793556571E-2</v>
      </c>
      <c r="M91" s="96">
        <f t="shared" si="15"/>
        <v>262</v>
      </c>
      <c r="N91" s="96">
        <f t="shared" si="13"/>
        <v>0</v>
      </c>
    </row>
    <row r="92" spans="1:14" s="107" customFormat="1">
      <c r="A92" s="184" t="s">
        <v>89</v>
      </c>
      <c r="B92" s="184"/>
      <c r="C92" s="62">
        <v>14287607</v>
      </c>
      <c r="D92" s="62">
        <v>13919211</v>
      </c>
      <c r="E92" s="62">
        <v>14431133</v>
      </c>
      <c r="F92" s="62"/>
      <c r="G92" s="62"/>
      <c r="H92" s="62"/>
      <c r="I92" s="67">
        <f t="shared" si="10"/>
        <v>1</v>
      </c>
      <c r="J92" s="67">
        <f t="shared" si="11"/>
        <v>1.0045489073152699E-2</v>
      </c>
      <c r="K92" s="62">
        <f t="shared" si="12"/>
        <v>143526</v>
      </c>
      <c r="L92" s="68">
        <f t="shared" si="14"/>
        <v>1</v>
      </c>
      <c r="M92" s="61">
        <f t="shared" si="15"/>
        <v>511922</v>
      </c>
      <c r="N92" s="61">
        <f t="shared" si="13"/>
        <v>0</v>
      </c>
    </row>
    <row r="93" spans="1:14">
      <c r="A93" s="17"/>
      <c r="B93" s="17"/>
      <c r="C93" s="9"/>
      <c r="D93" s="9"/>
      <c r="E93" s="9"/>
      <c r="F93" s="9"/>
      <c r="G93" s="9"/>
      <c r="H93" s="9"/>
      <c r="I93" s="17"/>
      <c r="J93" s="17"/>
      <c r="K93" s="17"/>
      <c r="L93" s="17"/>
    </row>
    <row r="94" spans="1:14">
      <c r="D94" s="124"/>
      <c r="E94" s="124"/>
      <c r="F94" s="138"/>
      <c r="G94" s="156"/>
      <c r="H94" s="156"/>
    </row>
    <row r="95" spans="1:14">
      <c r="E95" s="138"/>
      <c r="F95" s="138"/>
    </row>
    <row r="96" spans="1:14">
      <c r="E96" s="138"/>
      <c r="F96" s="138"/>
      <c r="G96" s="138"/>
      <c r="H96" s="138"/>
      <c r="I96" s="6"/>
      <c r="K96" s="10"/>
    </row>
    <row r="97" spans="3:9">
      <c r="E97" s="138"/>
      <c r="F97" s="138"/>
      <c r="G97" s="138"/>
      <c r="H97" s="138"/>
      <c r="I97" s="21"/>
    </row>
    <row r="98" spans="3:9">
      <c r="I98" s="21"/>
    </row>
    <row r="100" spans="3:9">
      <c r="C100" s="20"/>
      <c r="D100" s="20"/>
      <c r="E100" s="20"/>
      <c r="F100" s="20"/>
      <c r="G100" s="20"/>
      <c r="H100" s="20"/>
      <c r="I100" s="21"/>
    </row>
  </sheetData>
  <mergeCells count="3">
    <mergeCell ref="A92:B92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T79"/>
  <sheetViews>
    <sheetView topLeftCell="N1" zoomScale="80" zoomScaleNormal="80" workbookViewId="0">
      <pane ySplit="2" topLeftCell="A3" activePane="bottomLeft" state="frozen"/>
      <selection pane="bottomLeft" activeCell="W13" sqref="W13"/>
    </sheetView>
  </sheetViews>
  <sheetFormatPr defaultColWidth="8.85546875" defaultRowHeight="15"/>
  <cols>
    <col min="1" max="1" width="17.28515625" style="4" bestFit="1" customWidth="1"/>
    <col min="2" max="2" width="34.42578125" style="4" bestFit="1" customWidth="1"/>
    <col min="3" max="3" width="15.7109375" style="120" customWidth="1"/>
    <col min="4" max="4" width="13.7109375" customWidth="1"/>
    <col min="5" max="5" width="13.28515625" style="120" customWidth="1"/>
    <col min="6" max="7" width="10.140625" style="154" customWidth="1"/>
    <col min="8" max="8" width="14.28515625" style="154" customWidth="1"/>
    <col min="9" max="9" width="17.85546875" style="4" customWidth="1"/>
    <col min="10" max="10" width="28.42578125" style="4" customWidth="1"/>
    <col min="11" max="11" width="26.7109375" style="4" customWidth="1"/>
    <col min="12" max="12" width="22" style="4" customWidth="1"/>
    <col min="13" max="13" width="22.42578125" style="4" customWidth="1"/>
    <col min="14" max="14" width="22.85546875" style="4" customWidth="1"/>
    <col min="15" max="20" width="8.85546875" style="6"/>
    <col min="21" max="16384" width="8.85546875" style="4"/>
  </cols>
  <sheetData>
    <row r="1" spans="1:17" ht="15.75" thickBot="1">
      <c r="C1" s="185" t="s">
        <v>281</v>
      </c>
      <c r="D1" s="185"/>
      <c r="E1" s="186"/>
      <c r="F1" s="187" t="s">
        <v>280</v>
      </c>
      <c r="G1" s="185"/>
      <c r="H1" s="186"/>
    </row>
    <row r="2" spans="1:17" ht="45">
      <c r="A2" s="3" t="s">
        <v>1</v>
      </c>
      <c r="B2" s="3" t="s">
        <v>90</v>
      </c>
      <c r="C2" s="91">
        <v>43617</v>
      </c>
      <c r="D2" s="91">
        <v>43952</v>
      </c>
      <c r="E2" s="91">
        <v>43983</v>
      </c>
      <c r="F2" s="91">
        <v>43617</v>
      </c>
      <c r="G2" s="91">
        <v>43952</v>
      </c>
      <c r="H2" s="91">
        <v>43983</v>
      </c>
      <c r="I2" s="90" t="s">
        <v>306</v>
      </c>
      <c r="J2" s="90" t="s">
        <v>307</v>
      </c>
      <c r="K2" s="90" t="s">
        <v>308</v>
      </c>
      <c r="L2" s="90" t="s">
        <v>309</v>
      </c>
      <c r="M2" s="94" t="s">
        <v>310</v>
      </c>
      <c r="N2" s="158" t="s">
        <v>311</v>
      </c>
    </row>
    <row r="3" spans="1:17">
      <c r="A3" s="39">
        <v>10</v>
      </c>
      <c r="B3" s="37" t="s">
        <v>9</v>
      </c>
      <c r="C3" s="95">
        <v>452999</v>
      </c>
      <c r="D3" s="95">
        <v>464920</v>
      </c>
      <c r="E3" s="95">
        <v>478335</v>
      </c>
      <c r="F3" s="95"/>
      <c r="G3" s="95"/>
      <c r="H3" s="95"/>
      <c r="I3" s="89">
        <f t="shared" ref="I3:I26" si="0">E3/$E$27</f>
        <v>0.12421317503349849</v>
      </c>
      <c r="J3" s="89">
        <f t="shared" ref="J3:J26" si="1">(E3-C3)/C3</f>
        <v>5.5929483288042578E-2</v>
      </c>
      <c r="K3" s="51">
        <f t="shared" ref="K3:K26" si="2">E3-C3</f>
        <v>25336</v>
      </c>
      <c r="L3" s="38">
        <f>K3/$K$27</f>
        <v>0.12160599006455639</v>
      </c>
      <c r="M3" s="66">
        <f t="shared" ref="M3:M26" si="3">E3-D3</f>
        <v>13415</v>
      </c>
      <c r="N3" s="96">
        <f>H3-G3</f>
        <v>0</v>
      </c>
      <c r="O3" s="55"/>
      <c r="P3" s="56"/>
      <c r="Q3" s="55"/>
    </row>
    <row r="4" spans="1:17">
      <c r="A4" s="39">
        <v>11</v>
      </c>
      <c r="B4" s="37" t="s">
        <v>10</v>
      </c>
      <c r="C4" s="95">
        <v>16591</v>
      </c>
      <c r="D4" s="95">
        <v>16390</v>
      </c>
      <c r="E4" s="95">
        <v>16888</v>
      </c>
      <c r="F4" s="95"/>
      <c r="G4" s="95"/>
      <c r="H4" s="95"/>
      <c r="I4" s="89">
        <f t="shared" si="0"/>
        <v>4.3854455558671691E-3</v>
      </c>
      <c r="J4" s="89">
        <f t="shared" si="1"/>
        <v>1.7901271773853294E-2</v>
      </c>
      <c r="K4" s="51">
        <f t="shared" si="2"/>
        <v>297</v>
      </c>
      <c r="L4" s="38">
        <f t="shared" ref="L4:L27" si="4">K4/$K$27</f>
        <v>1.4255201708704313E-3</v>
      </c>
      <c r="M4" s="66">
        <f t="shared" si="3"/>
        <v>498</v>
      </c>
      <c r="N4" s="96">
        <f t="shared" ref="N4:N27" si="5">H4-G4</f>
        <v>0</v>
      </c>
      <c r="O4" s="55"/>
      <c r="P4" s="56"/>
      <c r="Q4" s="55"/>
    </row>
    <row r="5" spans="1:17" ht="17.25" customHeight="1">
      <c r="A5" s="39">
        <v>12</v>
      </c>
      <c r="B5" s="37" t="s">
        <v>11</v>
      </c>
      <c r="C5" s="95">
        <v>5442</v>
      </c>
      <c r="D5" s="95">
        <v>5896</v>
      </c>
      <c r="E5" s="95">
        <v>6139</v>
      </c>
      <c r="F5" s="95"/>
      <c r="G5" s="95"/>
      <c r="H5" s="95"/>
      <c r="I5" s="89">
        <f t="shared" si="0"/>
        <v>1.5941645113375506E-3</v>
      </c>
      <c r="J5" s="89">
        <f t="shared" si="1"/>
        <v>0.12807791253215731</v>
      </c>
      <c r="K5" s="51">
        <f t="shared" si="2"/>
        <v>697</v>
      </c>
      <c r="L5" s="38">
        <f t="shared" si="4"/>
        <v>3.345412656891214E-3</v>
      </c>
      <c r="M5" s="66">
        <f t="shared" si="3"/>
        <v>243</v>
      </c>
      <c r="N5" s="96">
        <f t="shared" si="5"/>
        <v>0</v>
      </c>
      <c r="O5" s="55"/>
      <c r="P5" s="56"/>
      <c r="Q5" s="55"/>
    </row>
    <row r="6" spans="1:17">
      <c r="A6" s="39">
        <v>13</v>
      </c>
      <c r="B6" s="37" t="s">
        <v>12</v>
      </c>
      <c r="C6" s="95">
        <v>413790</v>
      </c>
      <c r="D6" s="95">
        <v>422205</v>
      </c>
      <c r="E6" s="95">
        <v>431642</v>
      </c>
      <c r="F6" s="95"/>
      <c r="G6" s="95"/>
      <c r="H6" s="95"/>
      <c r="I6" s="89">
        <f t="shared" si="0"/>
        <v>0.11208802052496546</v>
      </c>
      <c r="J6" s="89">
        <f t="shared" si="1"/>
        <v>4.3142656903260107E-2</v>
      </c>
      <c r="K6" s="51">
        <f t="shared" si="2"/>
        <v>17852</v>
      </c>
      <c r="L6" s="38">
        <f t="shared" si="4"/>
        <v>8.5684801651107534E-2</v>
      </c>
      <c r="M6" s="66">
        <f t="shared" si="3"/>
        <v>9437</v>
      </c>
      <c r="N6" s="96">
        <f t="shared" si="5"/>
        <v>0</v>
      </c>
      <c r="O6" s="55"/>
      <c r="P6" s="56"/>
      <c r="Q6" s="55"/>
    </row>
    <row r="7" spans="1:17">
      <c r="A7" s="39">
        <v>14</v>
      </c>
      <c r="B7" s="37" t="s">
        <v>13</v>
      </c>
      <c r="C7" s="95">
        <v>540752</v>
      </c>
      <c r="D7" s="95">
        <v>565683</v>
      </c>
      <c r="E7" s="95">
        <v>586376</v>
      </c>
      <c r="F7" s="95"/>
      <c r="G7" s="95"/>
      <c r="H7" s="95"/>
      <c r="I7" s="89">
        <f t="shared" si="0"/>
        <v>0.15226906817072283</v>
      </c>
      <c r="J7" s="89">
        <f t="shared" si="1"/>
        <v>8.4371393910702128E-2</v>
      </c>
      <c r="K7" s="51">
        <f t="shared" si="2"/>
        <v>45624</v>
      </c>
      <c r="L7" s="38">
        <f t="shared" si="4"/>
        <v>0.21898293695553048</v>
      </c>
      <c r="M7" s="66">
        <f t="shared" si="3"/>
        <v>20693</v>
      </c>
      <c r="N7" s="96">
        <f t="shared" si="5"/>
        <v>0</v>
      </c>
      <c r="O7" s="55"/>
      <c r="P7" s="56"/>
      <c r="Q7" s="55"/>
    </row>
    <row r="8" spans="1:17">
      <c r="A8" s="39">
        <v>15</v>
      </c>
      <c r="B8" s="37" t="s">
        <v>14</v>
      </c>
      <c r="C8" s="95">
        <v>59814</v>
      </c>
      <c r="D8" s="95">
        <v>62959</v>
      </c>
      <c r="E8" s="95">
        <v>64620</v>
      </c>
      <c r="F8" s="95"/>
      <c r="G8" s="95"/>
      <c r="H8" s="95"/>
      <c r="I8" s="89">
        <f t="shared" si="0"/>
        <v>1.6780405721230251E-2</v>
      </c>
      <c r="J8" s="89">
        <f t="shared" si="1"/>
        <v>8.0349082154679508E-2</v>
      </c>
      <c r="K8" s="51">
        <f t="shared" si="2"/>
        <v>4806</v>
      </c>
      <c r="L8" s="38">
        <f t="shared" si="4"/>
        <v>2.3067508219539706E-2</v>
      </c>
      <c r="M8" s="66">
        <f t="shared" si="3"/>
        <v>1661</v>
      </c>
      <c r="N8" s="96">
        <f t="shared" si="5"/>
        <v>0</v>
      </c>
      <c r="O8" s="55"/>
      <c r="P8" s="56"/>
      <c r="Q8" s="55"/>
    </row>
    <row r="9" spans="1:17">
      <c r="A9" s="39">
        <v>16</v>
      </c>
      <c r="B9" s="37" t="s">
        <v>15</v>
      </c>
      <c r="C9" s="95">
        <v>58713</v>
      </c>
      <c r="D9" s="95">
        <v>59699</v>
      </c>
      <c r="E9" s="95">
        <v>61724</v>
      </c>
      <c r="F9" s="95"/>
      <c r="G9" s="95"/>
      <c r="H9" s="95"/>
      <c r="I9" s="89">
        <f t="shared" si="0"/>
        <v>1.6028377634435407E-2</v>
      </c>
      <c r="J9" s="89">
        <f t="shared" si="1"/>
        <v>5.1283361436138507E-2</v>
      </c>
      <c r="K9" s="51">
        <f t="shared" si="2"/>
        <v>3011</v>
      </c>
      <c r="L9" s="38">
        <f t="shared" si="4"/>
        <v>1.4451990688521443E-2</v>
      </c>
      <c r="M9" s="66">
        <f t="shared" si="3"/>
        <v>2025</v>
      </c>
      <c r="N9" s="96">
        <f t="shared" si="5"/>
        <v>0</v>
      </c>
      <c r="O9" s="55"/>
      <c r="P9" s="56"/>
      <c r="Q9" s="55"/>
    </row>
    <row r="10" spans="1:17">
      <c r="A10" s="39">
        <v>17</v>
      </c>
      <c r="B10" s="37" t="s">
        <v>16</v>
      </c>
      <c r="C10" s="95">
        <v>57054</v>
      </c>
      <c r="D10" s="95">
        <v>61339</v>
      </c>
      <c r="E10" s="95">
        <v>62734</v>
      </c>
      <c r="F10" s="95"/>
      <c r="G10" s="95"/>
      <c r="H10" s="95"/>
      <c r="I10" s="89">
        <f t="shared" si="0"/>
        <v>1.6290652623269244E-2</v>
      </c>
      <c r="J10" s="89">
        <f t="shared" si="1"/>
        <v>9.9554807726013952E-2</v>
      </c>
      <c r="K10" s="51">
        <f t="shared" si="2"/>
        <v>5680</v>
      </c>
      <c r="L10" s="38">
        <f t="shared" si="4"/>
        <v>2.7262473301495116E-2</v>
      </c>
      <c r="M10" s="66">
        <f t="shared" si="3"/>
        <v>1395</v>
      </c>
      <c r="N10" s="96">
        <f t="shared" si="5"/>
        <v>0</v>
      </c>
      <c r="O10" s="55"/>
      <c r="P10" s="56"/>
      <c r="Q10" s="55"/>
    </row>
    <row r="11" spans="1:17">
      <c r="A11" s="39">
        <v>18</v>
      </c>
      <c r="B11" s="37" t="s">
        <v>17</v>
      </c>
      <c r="C11" s="95">
        <v>47672</v>
      </c>
      <c r="D11" s="95">
        <v>46458</v>
      </c>
      <c r="E11" s="95">
        <v>47159</v>
      </c>
      <c r="F11" s="95"/>
      <c r="G11" s="95"/>
      <c r="H11" s="95"/>
      <c r="I11" s="89">
        <f t="shared" si="0"/>
        <v>1.2246164552886064E-2</v>
      </c>
      <c r="J11" s="89">
        <f t="shared" si="1"/>
        <v>-1.0761033730491693E-2</v>
      </c>
      <c r="K11" s="51">
        <f t="shared" si="2"/>
        <v>-513</v>
      </c>
      <c r="L11" s="38">
        <f t="shared" si="4"/>
        <v>-2.4622621133216539E-3</v>
      </c>
      <c r="M11" s="66">
        <f t="shared" si="3"/>
        <v>701</v>
      </c>
      <c r="N11" s="96">
        <f t="shared" si="5"/>
        <v>0</v>
      </c>
      <c r="O11" s="55"/>
      <c r="P11" s="56"/>
      <c r="Q11" s="55"/>
    </row>
    <row r="12" spans="1:17">
      <c r="A12" s="39">
        <v>19</v>
      </c>
      <c r="B12" s="37" t="s">
        <v>18</v>
      </c>
      <c r="C12" s="95">
        <v>8842</v>
      </c>
      <c r="D12" s="95">
        <v>8903</v>
      </c>
      <c r="E12" s="95">
        <v>9008</v>
      </c>
      <c r="F12" s="95"/>
      <c r="G12" s="95"/>
      <c r="H12" s="95"/>
      <c r="I12" s="89">
        <f t="shared" si="0"/>
        <v>2.3391812865497076E-3</v>
      </c>
      <c r="J12" s="89">
        <f t="shared" si="1"/>
        <v>1.877403302420267E-2</v>
      </c>
      <c r="K12" s="51">
        <f t="shared" si="2"/>
        <v>166</v>
      </c>
      <c r="L12" s="38">
        <f t="shared" si="4"/>
        <v>7.9675538169862487E-4</v>
      </c>
      <c r="M12" s="66">
        <f t="shared" si="3"/>
        <v>105</v>
      </c>
      <c r="N12" s="96">
        <f t="shared" si="5"/>
        <v>0</v>
      </c>
      <c r="O12" s="55"/>
      <c r="P12" s="56"/>
      <c r="Q12" s="55"/>
    </row>
    <row r="13" spans="1:17">
      <c r="A13" s="39">
        <v>20</v>
      </c>
      <c r="B13" s="37" t="s">
        <v>19</v>
      </c>
      <c r="C13" s="95">
        <v>84214</v>
      </c>
      <c r="D13" s="95">
        <v>90500</v>
      </c>
      <c r="E13" s="95">
        <v>93192</v>
      </c>
      <c r="F13" s="95"/>
      <c r="G13" s="95"/>
      <c r="H13" s="95"/>
      <c r="I13" s="89">
        <f t="shared" si="0"/>
        <v>2.4199931444953415E-2</v>
      </c>
      <c r="J13" s="89">
        <f t="shared" si="1"/>
        <v>0.10660935236421498</v>
      </c>
      <c r="K13" s="51">
        <f t="shared" si="2"/>
        <v>8978</v>
      </c>
      <c r="L13" s="38">
        <f t="shared" si="4"/>
        <v>4.3091986848736469E-2</v>
      </c>
      <c r="M13" s="66">
        <f t="shared" si="3"/>
        <v>2692</v>
      </c>
      <c r="N13" s="96">
        <f t="shared" si="5"/>
        <v>0</v>
      </c>
    </row>
    <row r="14" spans="1:17">
      <c r="A14" s="39">
        <v>21</v>
      </c>
      <c r="B14" s="37" t="s">
        <v>20</v>
      </c>
      <c r="C14" s="95">
        <v>25749</v>
      </c>
      <c r="D14" s="95">
        <v>29049</v>
      </c>
      <c r="E14" s="95">
        <v>29851</v>
      </c>
      <c r="F14" s="95"/>
      <c r="G14" s="95"/>
      <c r="H14" s="95"/>
      <c r="I14" s="89">
        <f t="shared" si="0"/>
        <v>7.7516541501771001E-3</v>
      </c>
      <c r="J14" s="89">
        <f t="shared" si="1"/>
        <v>0.15930715755951688</v>
      </c>
      <c r="K14" s="51">
        <f t="shared" si="2"/>
        <v>4102</v>
      </c>
      <c r="L14" s="38">
        <f t="shared" si="4"/>
        <v>1.9688497444143128E-2</v>
      </c>
      <c r="M14" s="66">
        <f t="shared" si="3"/>
        <v>802</v>
      </c>
      <c r="N14" s="96">
        <f t="shared" si="5"/>
        <v>0</v>
      </c>
      <c r="O14" s="55"/>
    </row>
    <row r="15" spans="1:17">
      <c r="A15" s="39">
        <v>22</v>
      </c>
      <c r="B15" s="37" t="s">
        <v>21</v>
      </c>
      <c r="C15" s="95">
        <v>205971</v>
      </c>
      <c r="D15" s="95">
        <v>209406</v>
      </c>
      <c r="E15" s="95">
        <v>216972</v>
      </c>
      <c r="F15" s="95"/>
      <c r="G15" s="95"/>
      <c r="H15" s="95"/>
      <c r="I15" s="89">
        <f t="shared" si="0"/>
        <v>5.6342899878470597E-2</v>
      </c>
      <c r="J15" s="89">
        <f t="shared" si="1"/>
        <v>5.3410431565608749E-2</v>
      </c>
      <c r="K15" s="51">
        <f t="shared" si="2"/>
        <v>11001</v>
      </c>
      <c r="L15" s="38">
        <f t="shared" si="4"/>
        <v>5.280184309678658E-2</v>
      </c>
      <c r="M15" s="66">
        <f t="shared" si="3"/>
        <v>7566</v>
      </c>
      <c r="N15" s="96">
        <f t="shared" si="5"/>
        <v>0</v>
      </c>
      <c r="O15" s="55"/>
    </row>
    <row r="16" spans="1:17">
      <c r="A16" s="39">
        <v>23</v>
      </c>
      <c r="B16" s="37" t="s">
        <v>22</v>
      </c>
      <c r="C16" s="95">
        <v>204413</v>
      </c>
      <c r="D16" s="95">
        <v>196854</v>
      </c>
      <c r="E16" s="95">
        <v>206024</v>
      </c>
      <c r="F16" s="95"/>
      <c r="G16" s="95"/>
      <c r="H16" s="95"/>
      <c r="I16" s="89">
        <f t="shared" si="0"/>
        <v>5.3499942870794515E-2</v>
      </c>
      <c r="J16" s="89">
        <f t="shared" si="1"/>
        <v>7.8811034523244613E-3</v>
      </c>
      <c r="K16" s="51">
        <f t="shared" si="2"/>
        <v>1611</v>
      </c>
      <c r="L16" s="38">
        <f t="shared" si="4"/>
        <v>7.7323669874487027E-3</v>
      </c>
      <c r="M16" s="66">
        <f t="shared" si="3"/>
        <v>9170</v>
      </c>
      <c r="N16" s="96">
        <f t="shared" si="5"/>
        <v>0</v>
      </c>
      <c r="O16" s="55"/>
    </row>
    <row r="17" spans="1:20">
      <c r="A17" s="39">
        <v>24</v>
      </c>
      <c r="B17" s="37" t="s">
        <v>23</v>
      </c>
      <c r="C17" s="95">
        <v>159697</v>
      </c>
      <c r="D17" s="95">
        <v>162086</v>
      </c>
      <c r="E17" s="95">
        <v>166139</v>
      </c>
      <c r="F17" s="95"/>
      <c r="G17" s="95"/>
      <c r="H17" s="95"/>
      <c r="I17" s="89">
        <f t="shared" si="0"/>
        <v>4.3142677593925607E-2</v>
      </c>
      <c r="J17" s="89">
        <f t="shared" si="1"/>
        <v>4.0338891776301372E-2</v>
      </c>
      <c r="K17" s="51">
        <f t="shared" si="2"/>
        <v>6442</v>
      </c>
      <c r="L17" s="38">
        <f t="shared" si="4"/>
        <v>3.0919868487364707E-2</v>
      </c>
      <c r="M17" s="66">
        <f t="shared" si="3"/>
        <v>4053</v>
      </c>
      <c r="N17" s="96">
        <f t="shared" si="5"/>
        <v>0</v>
      </c>
      <c r="O17" s="55"/>
    </row>
    <row r="18" spans="1:20">
      <c r="A18" s="39">
        <v>25</v>
      </c>
      <c r="B18" s="37" t="s">
        <v>24</v>
      </c>
      <c r="C18" s="95">
        <v>356809</v>
      </c>
      <c r="D18" s="95">
        <v>359280</v>
      </c>
      <c r="E18" s="95">
        <v>369324</v>
      </c>
      <c r="F18" s="95"/>
      <c r="G18" s="95"/>
      <c r="H18" s="95"/>
      <c r="I18" s="89">
        <f t="shared" si="0"/>
        <v>9.5905394035710953E-2</v>
      </c>
      <c r="J18" s="89">
        <f t="shared" si="1"/>
        <v>3.5074787911739895E-2</v>
      </c>
      <c r="K18" s="51">
        <f t="shared" si="2"/>
        <v>12515</v>
      </c>
      <c r="L18" s="38">
        <f t="shared" si="4"/>
        <v>6.0068636156375241E-2</v>
      </c>
      <c r="M18" s="66">
        <f t="shared" si="3"/>
        <v>10044</v>
      </c>
      <c r="N18" s="96">
        <f t="shared" si="5"/>
        <v>0</v>
      </c>
      <c r="O18" s="55"/>
    </row>
    <row r="19" spans="1:20">
      <c r="A19" s="39">
        <v>26</v>
      </c>
      <c r="B19" s="37" t="s">
        <v>25</v>
      </c>
      <c r="C19" s="95">
        <v>35229</v>
      </c>
      <c r="D19" s="95">
        <v>38676</v>
      </c>
      <c r="E19" s="95">
        <v>39525</v>
      </c>
      <c r="F19" s="95"/>
      <c r="G19" s="95"/>
      <c r="H19" s="95"/>
      <c r="I19" s="89">
        <f t="shared" si="0"/>
        <v>1.0263781122433081E-2</v>
      </c>
      <c r="J19" s="89">
        <f t="shared" si="1"/>
        <v>0.12194498850378949</v>
      </c>
      <c r="K19" s="51">
        <f t="shared" si="2"/>
        <v>4296</v>
      </c>
      <c r="L19" s="38">
        <f t="shared" si="4"/>
        <v>2.0619645299863206E-2</v>
      </c>
      <c r="M19" s="66">
        <f t="shared" si="3"/>
        <v>849</v>
      </c>
      <c r="N19" s="96">
        <f t="shared" si="5"/>
        <v>0</v>
      </c>
      <c r="O19" s="55"/>
    </row>
    <row r="20" spans="1:20">
      <c r="A20" s="39">
        <v>27</v>
      </c>
      <c r="B20" s="37" t="s">
        <v>26</v>
      </c>
      <c r="C20" s="95">
        <v>146184</v>
      </c>
      <c r="D20" s="95">
        <v>149130</v>
      </c>
      <c r="E20" s="95">
        <v>153840</v>
      </c>
      <c r="F20" s="95"/>
      <c r="G20" s="95"/>
      <c r="H20" s="95"/>
      <c r="I20" s="89">
        <f t="shared" si="0"/>
        <v>3.9948895328908419E-2</v>
      </c>
      <c r="J20" s="89">
        <f t="shared" si="1"/>
        <v>5.2372352651452965E-2</v>
      </c>
      <c r="K20" s="51">
        <f t="shared" si="2"/>
        <v>7656</v>
      </c>
      <c r="L20" s="38">
        <f t="shared" si="4"/>
        <v>3.6746742182437786E-2</v>
      </c>
      <c r="M20" s="66">
        <f t="shared" si="3"/>
        <v>4710</v>
      </c>
      <c r="N20" s="96">
        <f t="shared" si="5"/>
        <v>0</v>
      </c>
      <c r="O20" s="55"/>
    </row>
    <row r="21" spans="1:20">
      <c r="A21" s="39">
        <v>28</v>
      </c>
      <c r="B21" s="37" t="s">
        <v>27</v>
      </c>
      <c r="C21" s="95">
        <v>155968</v>
      </c>
      <c r="D21" s="95">
        <v>162407</v>
      </c>
      <c r="E21" s="95">
        <v>167462</v>
      </c>
      <c r="F21" s="95"/>
      <c r="G21" s="95"/>
      <c r="H21" s="95"/>
      <c r="I21" s="89">
        <f t="shared" si="0"/>
        <v>4.3486231861477258E-2</v>
      </c>
      <c r="J21" s="89">
        <f t="shared" si="1"/>
        <v>7.3694604021337706E-2</v>
      </c>
      <c r="K21" s="51">
        <f t="shared" si="2"/>
        <v>11494</v>
      </c>
      <c r="L21" s="38">
        <f t="shared" si="4"/>
        <v>5.5168110585807194E-2</v>
      </c>
      <c r="M21" s="66">
        <f t="shared" si="3"/>
        <v>5055</v>
      </c>
      <c r="N21" s="96">
        <f t="shared" si="5"/>
        <v>0</v>
      </c>
      <c r="O21" s="55"/>
    </row>
    <row r="22" spans="1:20">
      <c r="A22" s="39">
        <v>29</v>
      </c>
      <c r="B22" s="37" t="s">
        <v>28</v>
      </c>
      <c r="C22" s="95">
        <v>197809</v>
      </c>
      <c r="D22" s="95">
        <v>203382</v>
      </c>
      <c r="E22" s="95">
        <v>205711</v>
      </c>
      <c r="F22" s="95"/>
      <c r="G22" s="95"/>
      <c r="H22" s="95"/>
      <c r="I22" s="89">
        <f t="shared" si="0"/>
        <v>5.3418663592076698E-2</v>
      </c>
      <c r="J22" s="89">
        <f t="shared" si="1"/>
        <v>3.9947626245519667E-2</v>
      </c>
      <c r="K22" s="51">
        <f t="shared" si="2"/>
        <v>7902</v>
      </c>
      <c r="L22" s="38">
        <f t="shared" si="4"/>
        <v>3.7927476061340566E-2</v>
      </c>
      <c r="M22" s="66">
        <f t="shared" si="3"/>
        <v>2329</v>
      </c>
      <c r="N22" s="96">
        <f t="shared" si="5"/>
        <v>0</v>
      </c>
      <c r="O22" s="55"/>
    </row>
    <row r="23" spans="1:20">
      <c r="A23" s="39">
        <v>30</v>
      </c>
      <c r="B23" s="37" t="s">
        <v>29</v>
      </c>
      <c r="C23" s="95">
        <v>62803</v>
      </c>
      <c r="D23" s="95">
        <v>66209</v>
      </c>
      <c r="E23" s="95">
        <v>69751</v>
      </c>
      <c r="F23" s="95"/>
      <c r="G23" s="95"/>
      <c r="H23" s="95"/>
      <c r="I23" s="89">
        <f t="shared" si="0"/>
        <v>1.8112814600147496E-2</v>
      </c>
      <c r="J23" s="89">
        <f t="shared" si="1"/>
        <v>0.11063165772335716</v>
      </c>
      <c r="K23" s="51">
        <f t="shared" si="2"/>
        <v>6948</v>
      </c>
      <c r="L23" s="38">
        <f t="shared" si="4"/>
        <v>3.3348532482180997E-2</v>
      </c>
      <c r="M23" s="66">
        <f t="shared" si="3"/>
        <v>3542</v>
      </c>
      <c r="N23" s="96">
        <f t="shared" si="5"/>
        <v>0</v>
      </c>
      <c r="O23" s="55"/>
    </row>
    <row r="24" spans="1:20">
      <c r="A24" s="39">
        <v>31</v>
      </c>
      <c r="B24" s="37" t="s">
        <v>30</v>
      </c>
      <c r="C24" s="95">
        <v>146754</v>
      </c>
      <c r="D24" s="95">
        <v>153539</v>
      </c>
      <c r="E24" s="95">
        <v>159044</v>
      </c>
      <c r="F24" s="95"/>
      <c r="G24" s="95"/>
      <c r="H24" s="95"/>
      <c r="I24" s="89">
        <f t="shared" si="0"/>
        <v>4.1300260716919591E-2</v>
      </c>
      <c r="J24" s="89">
        <f t="shared" si="1"/>
        <v>8.3745587854504824E-2</v>
      </c>
      <c r="K24" s="51">
        <f t="shared" si="2"/>
        <v>12290</v>
      </c>
      <c r="L24" s="38">
        <f t="shared" si="4"/>
        <v>5.8988696632988551E-2</v>
      </c>
      <c r="M24" s="66">
        <f t="shared" si="3"/>
        <v>5505</v>
      </c>
      <c r="N24" s="96">
        <f t="shared" si="5"/>
        <v>0</v>
      </c>
      <c r="O24" s="19"/>
    </row>
    <row r="25" spans="1:20">
      <c r="A25" s="39">
        <v>32</v>
      </c>
      <c r="B25" s="37" t="s">
        <v>31</v>
      </c>
      <c r="C25" s="95">
        <v>61756</v>
      </c>
      <c r="D25" s="95">
        <v>66310</v>
      </c>
      <c r="E25" s="95">
        <v>68689</v>
      </c>
      <c r="F25" s="95"/>
      <c r="G25" s="95"/>
      <c r="H25" s="95"/>
      <c r="I25" s="89">
        <f t="shared" si="0"/>
        <v>1.7837036344561821E-2</v>
      </c>
      <c r="J25" s="89">
        <f t="shared" si="1"/>
        <v>0.11226439536239394</v>
      </c>
      <c r="K25" s="51">
        <f t="shared" si="2"/>
        <v>6933</v>
      </c>
      <c r="L25" s="38">
        <f t="shared" si="4"/>
        <v>3.3276536513955221E-2</v>
      </c>
      <c r="M25" s="66">
        <f t="shared" si="3"/>
        <v>2379</v>
      </c>
      <c r="N25" s="96">
        <f t="shared" si="5"/>
        <v>0</v>
      </c>
      <c r="O25" s="7"/>
    </row>
    <row r="26" spans="1:20">
      <c r="A26" s="39">
        <v>33</v>
      </c>
      <c r="B26" s="37" t="s">
        <v>32</v>
      </c>
      <c r="C26" s="95">
        <v>137550</v>
      </c>
      <c r="D26" s="95">
        <v>137765</v>
      </c>
      <c r="E26" s="95">
        <v>140771</v>
      </c>
      <c r="F26" s="95"/>
      <c r="G26" s="95"/>
      <c r="H26" s="95"/>
      <c r="I26" s="89">
        <f t="shared" si="0"/>
        <v>3.6555160844681273E-2</v>
      </c>
      <c r="J26" s="89">
        <f t="shared" si="1"/>
        <v>2.3416939294801889E-2</v>
      </c>
      <c r="K26" s="51">
        <f t="shared" si="2"/>
        <v>3221</v>
      </c>
      <c r="L26" s="38">
        <f t="shared" si="4"/>
        <v>1.5459934243682354E-2</v>
      </c>
      <c r="M26" s="66">
        <f t="shared" si="3"/>
        <v>3006</v>
      </c>
      <c r="N26" s="96">
        <f t="shared" si="5"/>
        <v>0</v>
      </c>
      <c r="O26" s="7"/>
    </row>
    <row r="27" spans="1:20" s="107" customFormat="1">
      <c r="A27" s="184" t="s">
        <v>254</v>
      </c>
      <c r="B27" s="184"/>
      <c r="C27" s="62">
        <v>3642575</v>
      </c>
      <c r="D27" s="62">
        <v>3739045</v>
      </c>
      <c r="E27" s="62">
        <v>3850920</v>
      </c>
      <c r="F27" s="62"/>
      <c r="G27" s="62"/>
      <c r="H27" s="62"/>
      <c r="I27" s="98">
        <f t="shared" ref="I27" si="6">E27/$E$27</f>
        <v>1</v>
      </c>
      <c r="J27" s="98">
        <f t="shared" ref="J27" si="7">(E27-C27)/C27</f>
        <v>5.7197175075324465E-2</v>
      </c>
      <c r="K27" s="95">
        <f t="shared" ref="K27" si="8">E27-C27</f>
        <v>208345</v>
      </c>
      <c r="L27" s="99">
        <f t="shared" si="4"/>
        <v>1</v>
      </c>
      <c r="M27" s="95">
        <f t="shared" ref="M27" si="9">E27-D27</f>
        <v>111875</v>
      </c>
      <c r="N27" s="96">
        <f t="shared" si="5"/>
        <v>0</v>
      </c>
      <c r="O27" s="55"/>
      <c r="P27" s="108"/>
      <c r="Q27" s="108"/>
      <c r="R27" s="108"/>
      <c r="S27" s="108"/>
      <c r="T27" s="108"/>
    </row>
    <row r="28" spans="1:20">
      <c r="I28" s="55"/>
      <c r="K28" s="15"/>
      <c r="L28" s="14"/>
      <c r="N28" s="7"/>
      <c r="O28" s="7"/>
    </row>
    <row r="29" spans="1:20">
      <c r="C29" s="121"/>
      <c r="D29" s="106"/>
      <c r="E29" s="121"/>
      <c r="F29" s="125"/>
      <c r="G29" s="125"/>
      <c r="H29" s="125"/>
      <c r="N29" s="7"/>
      <c r="O29" s="7"/>
    </row>
    <row r="30" spans="1:20">
      <c r="E30" s="156"/>
      <c r="F30" s="156"/>
      <c r="N30" s="7"/>
      <c r="O30" s="7"/>
    </row>
    <row r="31" spans="1:20">
      <c r="B31" s="6"/>
      <c r="N31" s="7"/>
    </row>
    <row r="32" spans="1:20">
      <c r="B32" s="6"/>
      <c r="N32" s="7"/>
    </row>
    <row r="33" spans="2:14">
      <c r="B33" s="6"/>
      <c r="N33" s="7"/>
    </row>
    <row r="34" spans="2:14">
      <c r="B34" s="54"/>
      <c r="N34" s="7"/>
    </row>
    <row r="35" spans="2:14">
      <c r="B35" s="6"/>
      <c r="N35" s="7"/>
    </row>
    <row r="36" spans="2:14">
      <c r="B36" s="6"/>
      <c r="N36" s="7"/>
    </row>
    <row r="37" spans="2:14">
      <c r="B37" s="6"/>
      <c r="N37" s="6"/>
    </row>
    <row r="38" spans="2:14">
      <c r="N38" s="6"/>
    </row>
    <row r="39" spans="2:14">
      <c r="N39" s="6"/>
    </row>
    <row r="40" spans="2:14">
      <c r="N40" s="6"/>
    </row>
    <row r="41" spans="2:14">
      <c r="N41" s="6"/>
    </row>
    <row r="42" spans="2:14">
      <c r="N42" s="6"/>
    </row>
    <row r="43" spans="2:14">
      <c r="N43" s="6"/>
    </row>
    <row r="44" spans="2:14">
      <c r="N44" s="6"/>
    </row>
    <row r="45" spans="2:14">
      <c r="N45" s="6"/>
    </row>
    <row r="46" spans="2:14">
      <c r="N46" s="6"/>
    </row>
    <row r="47" spans="2:14">
      <c r="N47" s="6"/>
    </row>
    <row r="48" spans="2:14">
      <c r="N48" s="6"/>
    </row>
    <row r="49" spans="14:14">
      <c r="N49" s="6"/>
    </row>
    <row r="50" spans="14:14">
      <c r="N50" s="6"/>
    </row>
    <row r="51" spans="14:14">
      <c r="N51" s="6"/>
    </row>
    <row r="52" spans="14:14">
      <c r="N52" s="6"/>
    </row>
    <row r="53" spans="14:14">
      <c r="N53" s="6"/>
    </row>
    <row r="54" spans="14:14">
      <c r="N54" s="6"/>
    </row>
    <row r="55" spans="14:14">
      <c r="N55" s="6"/>
    </row>
    <row r="56" spans="14:14">
      <c r="N56" s="6"/>
    </row>
    <row r="57" spans="14:14">
      <c r="N57" s="6"/>
    </row>
    <row r="58" spans="14:14">
      <c r="N58" s="6"/>
    </row>
    <row r="59" spans="14:14">
      <c r="N59" s="6"/>
    </row>
    <row r="60" spans="14:14">
      <c r="N60" s="6"/>
    </row>
    <row r="61" spans="14:14">
      <c r="N61" s="6"/>
    </row>
    <row r="62" spans="14:14">
      <c r="N62" s="6"/>
    </row>
    <row r="63" spans="14:14">
      <c r="N63" s="6"/>
    </row>
    <row r="64" spans="14:14">
      <c r="N64" s="6"/>
    </row>
    <row r="65" spans="14:14">
      <c r="N65" s="6"/>
    </row>
    <row r="66" spans="14:14">
      <c r="N66" s="6"/>
    </row>
    <row r="67" spans="14:14">
      <c r="N67" s="6"/>
    </row>
    <row r="68" spans="14:14">
      <c r="N68" s="6"/>
    </row>
    <row r="69" spans="14:14">
      <c r="N69" s="6"/>
    </row>
    <row r="70" spans="14:14">
      <c r="N70" s="6"/>
    </row>
    <row r="71" spans="14:14">
      <c r="N71" s="6"/>
    </row>
    <row r="72" spans="14:14">
      <c r="N72" s="6"/>
    </row>
    <row r="73" spans="14:14">
      <c r="N73" s="6"/>
    </row>
    <row r="74" spans="14:14">
      <c r="N74" s="6"/>
    </row>
    <row r="75" spans="14:14">
      <c r="N75" s="6"/>
    </row>
    <row r="76" spans="14:14">
      <c r="N76" s="6"/>
    </row>
    <row r="77" spans="14:14">
      <c r="N77" s="6"/>
    </row>
    <row r="78" spans="14:14">
      <c r="N78" s="6"/>
    </row>
    <row r="79" spans="14:14">
      <c r="N79" s="6"/>
    </row>
  </sheetData>
  <mergeCells count="3">
    <mergeCell ref="A27:B27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O88"/>
  <sheetViews>
    <sheetView topLeftCell="L1" zoomScale="89" zoomScaleNormal="89" workbookViewId="0">
      <pane ySplit="2" topLeftCell="A3" activePane="bottomLeft" state="frozen"/>
      <selection activeCell="W1" sqref="W1"/>
      <selection pane="bottomLeft" activeCell="S8" sqref="S8"/>
    </sheetView>
  </sheetViews>
  <sheetFormatPr defaultColWidth="9.140625" defaultRowHeight="15"/>
  <cols>
    <col min="1" max="1" width="11.85546875" style="4" customWidth="1"/>
    <col min="2" max="2" width="16.42578125" style="4" bestFit="1" customWidth="1"/>
    <col min="3" max="8" width="12" style="4" customWidth="1"/>
    <col min="9" max="9" width="18.140625" style="4" customWidth="1"/>
    <col min="10" max="10" width="30.42578125" style="4" customWidth="1"/>
    <col min="11" max="11" width="27.42578125" style="4" customWidth="1"/>
    <col min="12" max="12" width="22.28515625" style="4" customWidth="1"/>
    <col min="13" max="13" width="29.7109375" style="4" customWidth="1"/>
    <col min="14" max="14" width="25.42578125" style="4" customWidth="1"/>
    <col min="15" max="16384" width="9.140625" style="4"/>
  </cols>
  <sheetData>
    <row r="1" spans="1:15" ht="15.75" thickBot="1">
      <c r="C1" s="185" t="s">
        <v>281</v>
      </c>
      <c r="D1" s="185"/>
      <c r="E1" s="186"/>
      <c r="F1" s="187" t="s">
        <v>280</v>
      </c>
      <c r="G1" s="185"/>
      <c r="H1" s="186"/>
    </row>
    <row r="2" spans="1:15" ht="45">
      <c r="A2" s="91" t="s">
        <v>91</v>
      </c>
      <c r="B2" s="91" t="s">
        <v>174</v>
      </c>
      <c r="C2" s="91">
        <v>43617</v>
      </c>
      <c r="D2" s="91">
        <v>43952</v>
      </c>
      <c r="E2" s="91">
        <v>43983</v>
      </c>
      <c r="F2" s="91">
        <v>43617</v>
      </c>
      <c r="G2" s="91">
        <v>43952</v>
      </c>
      <c r="H2" s="91">
        <v>43983</v>
      </c>
      <c r="I2" s="90" t="s">
        <v>312</v>
      </c>
      <c r="J2" s="90" t="s">
        <v>307</v>
      </c>
      <c r="K2" s="90" t="s">
        <v>308</v>
      </c>
      <c r="L2" s="90" t="s">
        <v>313</v>
      </c>
      <c r="M2" s="119" t="s">
        <v>310</v>
      </c>
      <c r="N2" s="158" t="s">
        <v>311</v>
      </c>
    </row>
    <row r="3" spans="1:15">
      <c r="A3" s="40">
        <v>1</v>
      </c>
      <c r="B3" s="101" t="s">
        <v>92</v>
      </c>
      <c r="C3" s="96">
        <v>291370</v>
      </c>
      <c r="D3" s="96">
        <v>294579</v>
      </c>
      <c r="E3" s="96">
        <v>301748</v>
      </c>
      <c r="F3" s="96"/>
      <c r="G3" s="95"/>
      <c r="H3" s="96"/>
      <c r="I3" s="98">
        <f t="shared" ref="I3:I66" si="0">E3/$E$84</f>
        <v>2.090951555917335E-2</v>
      </c>
      <c r="J3" s="98">
        <f t="shared" ref="J3:J66" si="1">(E3-C3)/C3</f>
        <v>3.5617942821841643E-2</v>
      </c>
      <c r="K3" s="95">
        <f t="shared" ref="K3:K66" si="2">E3-C3</f>
        <v>10378</v>
      </c>
      <c r="L3" s="99">
        <f>K3/$K$84</f>
        <v>7.2307456488719821E-2</v>
      </c>
      <c r="M3" s="96">
        <f t="shared" ref="M3:M66" si="3">E3-D3</f>
        <v>7169</v>
      </c>
      <c r="N3" s="96">
        <f>H3-G3</f>
        <v>0</v>
      </c>
      <c r="O3" s="7"/>
    </row>
    <row r="4" spans="1:15">
      <c r="A4" s="40">
        <v>2</v>
      </c>
      <c r="B4" s="101" t="s">
        <v>93</v>
      </c>
      <c r="C4" s="96">
        <v>54694</v>
      </c>
      <c r="D4" s="96">
        <v>55428</v>
      </c>
      <c r="E4" s="96">
        <v>57649</v>
      </c>
      <c r="F4" s="96"/>
      <c r="G4" s="95"/>
      <c r="H4" s="96"/>
      <c r="I4" s="98">
        <f t="shared" si="0"/>
        <v>3.9947660381204992E-3</v>
      </c>
      <c r="J4" s="98">
        <f t="shared" si="1"/>
        <v>5.4027864116722127E-2</v>
      </c>
      <c r="K4" s="95">
        <f t="shared" si="2"/>
        <v>2955</v>
      </c>
      <c r="L4" s="99">
        <f t="shared" ref="L4:L67" si="4">K4/$K$84</f>
        <v>2.0588604155344675E-2</v>
      </c>
      <c r="M4" s="96">
        <f t="shared" si="3"/>
        <v>2221</v>
      </c>
      <c r="N4" s="96">
        <f t="shared" ref="N4:N67" si="5">H4-G4</f>
        <v>0</v>
      </c>
      <c r="O4" s="7"/>
    </row>
    <row r="5" spans="1:15">
      <c r="A5" s="40">
        <v>3</v>
      </c>
      <c r="B5" s="101" t="s">
        <v>94</v>
      </c>
      <c r="C5" s="96">
        <v>89142</v>
      </c>
      <c r="D5" s="96">
        <v>89254</v>
      </c>
      <c r="E5" s="96">
        <v>92197</v>
      </c>
      <c r="F5" s="96"/>
      <c r="G5" s="95"/>
      <c r="H5" s="96"/>
      <c r="I5" s="98">
        <f t="shared" si="0"/>
        <v>6.3887568633730976E-3</v>
      </c>
      <c r="J5" s="98">
        <f t="shared" si="1"/>
        <v>3.4271162863745486E-2</v>
      </c>
      <c r="K5" s="95">
        <f t="shared" si="2"/>
        <v>3055</v>
      </c>
      <c r="L5" s="99">
        <f t="shared" si="4"/>
        <v>2.1285342028621992E-2</v>
      </c>
      <c r="M5" s="96">
        <f t="shared" si="3"/>
        <v>2943</v>
      </c>
      <c r="N5" s="96">
        <f t="shared" si="5"/>
        <v>0</v>
      </c>
      <c r="O5" s="7"/>
    </row>
    <row r="6" spans="1:15">
      <c r="A6" s="40">
        <v>4</v>
      </c>
      <c r="B6" s="101" t="s">
        <v>95</v>
      </c>
      <c r="C6" s="96">
        <v>32955</v>
      </c>
      <c r="D6" s="96">
        <v>30895</v>
      </c>
      <c r="E6" s="96">
        <v>32971</v>
      </c>
      <c r="F6" s="96"/>
      <c r="G6" s="95"/>
      <c r="H6" s="96"/>
      <c r="I6" s="98">
        <f t="shared" si="0"/>
        <v>2.2847131961156479E-3</v>
      </c>
      <c r="J6" s="98">
        <f t="shared" si="1"/>
        <v>4.855105446821423E-4</v>
      </c>
      <c r="K6" s="95">
        <f t="shared" si="2"/>
        <v>16</v>
      </c>
      <c r="L6" s="99">
        <f t="shared" si="4"/>
        <v>1.114780597243705E-4</v>
      </c>
      <c r="M6" s="96">
        <f t="shared" si="3"/>
        <v>2076</v>
      </c>
      <c r="N6" s="96">
        <f t="shared" si="5"/>
        <v>0</v>
      </c>
      <c r="O6" s="7"/>
    </row>
    <row r="7" spans="1:15">
      <c r="A7" s="40">
        <v>5</v>
      </c>
      <c r="B7" s="101" t="s">
        <v>96</v>
      </c>
      <c r="C7" s="96">
        <v>39105</v>
      </c>
      <c r="D7" s="96">
        <v>39018</v>
      </c>
      <c r="E7" s="96">
        <v>40096</v>
      </c>
      <c r="F7" s="96"/>
      <c r="G7" s="95"/>
      <c r="H7" s="96"/>
      <c r="I7" s="98">
        <f t="shared" si="0"/>
        <v>2.7784374241440362E-3</v>
      </c>
      <c r="J7" s="98">
        <f t="shared" si="1"/>
        <v>2.5342027873673442E-2</v>
      </c>
      <c r="K7" s="95">
        <f t="shared" si="2"/>
        <v>991</v>
      </c>
      <c r="L7" s="99">
        <f t="shared" si="4"/>
        <v>6.9046723241781979E-3</v>
      </c>
      <c r="M7" s="96">
        <f t="shared" si="3"/>
        <v>1078</v>
      </c>
      <c r="N7" s="96">
        <f t="shared" si="5"/>
        <v>0</v>
      </c>
      <c r="O7" s="7"/>
    </row>
    <row r="8" spans="1:15">
      <c r="A8" s="40">
        <v>6</v>
      </c>
      <c r="B8" s="101" t="s">
        <v>97</v>
      </c>
      <c r="C8" s="96">
        <v>1101358</v>
      </c>
      <c r="D8" s="96">
        <v>1080101</v>
      </c>
      <c r="E8" s="96">
        <v>1115643</v>
      </c>
      <c r="F8" s="96"/>
      <c r="G8" s="95"/>
      <c r="H8" s="96"/>
      <c r="I8" s="98">
        <f t="shared" si="0"/>
        <v>7.7308067218284246E-2</v>
      </c>
      <c r="J8" s="98">
        <f t="shared" si="1"/>
        <v>1.2970351148309632E-2</v>
      </c>
      <c r="K8" s="95">
        <f t="shared" si="2"/>
        <v>14285</v>
      </c>
      <c r="L8" s="99">
        <f t="shared" si="4"/>
        <v>9.9529005197664541E-2</v>
      </c>
      <c r="M8" s="96">
        <f t="shared" si="3"/>
        <v>35542</v>
      </c>
      <c r="N8" s="96">
        <f t="shared" si="5"/>
        <v>0</v>
      </c>
      <c r="O8" s="7"/>
    </row>
    <row r="9" spans="1:15">
      <c r="A9" s="40">
        <v>7</v>
      </c>
      <c r="B9" s="101" t="s">
        <v>98</v>
      </c>
      <c r="C9" s="96">
        <v>642913</v>
      </c>
      <c r="D9" s="96">
        <v>481972</v>
      </c>
      <c r="E9" s="96">
        <v>500848</v>
      </c>
      <c r="F9" s="96"/>
      <c r="G9" s="95"/>
      <c r="H9" s="96"/>
      <c r="I9" s="98">
        <f t="shared" si="0"/>
        <v>3.4706076092570141E-2</v>
      </c>
      <c r="J9" s="98">
        <f t="shared" si="1"/>
        <v>-0.22097080009270306</v>
      </c>
      <c r="K9" s="95">
        <f t="shared" si="2"/>
        <v>-142065</v>
      </c>
      <c r="L9" s="99">
        <f t="shared" si="4"/>
        <v>-0.98982065967141841</v>
      </c>
      <c r="M9" s="96">
        <f t="shared" si="3"/>
        <v>18876</v>
      </c>
      <c r="N9" s="96">
        <f t="shared" si="5"/>
        <v>0</v>
      </c>
      <c r="O9" s="7"/>
    </row>
    <row r="10" spans="1:15">
      <c r="A10" s="40">
        <v>8</v>
      </c>
      <c r="B10" s="101" t="s">
        <v>99</v>
      </c>
      <c r="C10" s="96">
        <v>28700</v>
      </c>
      <c r="D10" s="96">
        <v>25610</v>
      </c>
      <c r="E10" s="96">
        <v>26649</v>
      </c>
      <c r="F10" s="96"/>
      <c r="G10" s="95"/>
      <c r="H10" s="96"/>
      <c r="I10" s="98">
        <f t="shared" si="0"/>
        <v>1.8466325547689152E-3</v>
      </c>
      <c r="J10" s="98">
        <f t="shared" si="1"/>
        <v>-7.1463414634146336E-2</v>
      </c>
      <c r="K10" s="95">
        <f t="shared" si="2"/>
        <v>-2051</v>
      </c>
      <c r="L10" s="99">
        <f t="shared" si="4"/>
        <v>-1.4290093780917744E-2</v>
      </c>
      <c r="M10" s="96">
        <f t="shared" si="3"/>
        <v>1039</v>
      </c>
      <c r="N10" s="96">
        <f t="shared" si="5"/>
        <v>0</v>
      </c>
      <c r="O10" s="7"/>
    </row>
    <row r="11" spans="1:15">
      <c r="A11" s="40">
        <v>9</v>
      </c>
      <c r="B11" s="101" t="s">
        <v>100</v>
      </c>
      <c r="C11" s="96">
        <v>160519</v>
      </c>
      <c r="D11" s="96">
        <v>145471</v>
      </c>
      <c r="E11" s="96">
        <v>152350</v>
      </c>
      <c r="F11" s="96"/>
      <c r="G11" s="95"/>
      <c r="H11" s="96"/>
      <c r="I11" s="98">
        <f t="shared" si="0"/>
        <v>1.0557036651245608E-2</v>
      </c>
      <c r="J11" s="98">
        <f t="shared" si="1"/>
        <v>-5.0891171761598318E-2</v>
      </c>
      <c r="K11" s="95">
        <f t="shared" si="2"/>
        <v>-8169</v>
      </c>
      <c r="L11" s="99">
        <f t="shared" si="4"/>
        <v>-5.691651686802391E-2</v>
      </c>
      <c r="M11" s="96">
        <f t="shared" si="3"/>
        <v>6879</v>
      </c>
      <c r="N11" s="96">
        <f t="shared" si="5"/>
        <v>0</v>
      </c>
      <c r="O11" s="7"/>
    </row>
    <row r="12" spans="1:15">
      <c r="A12" s="40">
        <v>10</v>
      </c>
      <c r="B12" s="101" t="s">
        <v>101</v>
      </c>
      <c r="C12" s="96">
        <v>177881</v>
      </c>
      <c r="D12" s="96">
        <v>172633</v>
      </c>
      <c r="E12" s="96">
        <v>182214</v>
      </c>
      <c r="F12" s="96"/>
      <c r="G12" s="95"/>
      <c r="H12" s="96"/>
      <c r="I12" s="98">
        <f t="shared" si="0"/>
        <v>1.2626451436626633E-2</v>
      </c>
      <c r="J12" s="98">
        <f t="shared" si="1"/>
        <v>2.4358981566328052E-2</v>
      </c>
      <c r="K12" s="95">
        <f t="shared" si="2"/>
        <v>4333</v>
      </c>
      <c r="L12" s="99">
        <f t="shared" si="4"/>
        <v>3.0189652049106085E-2</v>
      </c>
      <c r="M12" s="96">
        <f t="shared" si="3"/>
        <v>9581</v>
      </c>
      <c r="N12" s="96">
        <f t="shared" si="5"/>
        <v>0</v>
      </c>
      <c r="O12" s="7"/>
    </row>
    <row r="13" spans="1:15">
      <c r="A13" s="40">
        <v>11</v>
      </c>
      <c r="B13" s="101" t="s">
        <v>102</v>
      </c>
      <c r="C13" s="96">
        <v>43481</v>
      </c>
      <c r="D13" s="96">
        <v>43496</v>
      </c>
      <c r="E13" s="96">
        <v>45043</v>
      </c>
      <c r="F13" s="96"/>
      <c r="G13" s="95"/>
      <c r="H13" s="96"/>
      <c r="I13" s="98">
        <f t="shared" si="0"/>
        <v>3.1212379513098523E-3</v>
      </c>
      <c r="J13" s="98">
        <f t="shared" si="1"/>
        <v>3.5923736804581309E-2</v>
      </c>
      <c r="K13" s="95">
        <f t="shared" si="2"/>
        <v>1562</v>
      </c>
      <c r="L13" s="99">
        <f t="shared" si="4"/>
        <v>1.0883045580591669E-2</v>
      </c>
      <c r="M13" s="96">
        <f t="shared" si="3"/>
        <v>1547</v>
      </c>
      <c r="N13" s="96">
        <f t="shared" si="5"/>
        <v>0</v>
      </c>
      <c r="O13" s="7"/>
    </row>
    <row r="14" spans="1:15">
      <c r="A14" s="40">
        <v>12</v>
      </c>
      <c r="B14" s="101" t="s">
        <v>103</v>
      </c>
      <c r="C14" s="96">
        <v>30710</v>
      </c>
      <c r="D14" s="96">
        <v>26550</v>
      </c>
      <c r="E14" s="96">
        <v>28709</v>
      </c>
      <c r="F14" s="96"/>
      <c r="G14" s="95"/>
      <c r="H14" s="96"/>
      <c r="I14" s="98">
        <f t="shared" si="0"/>
        <v>1.9893794894690528E-3</v>
      </c>
      <c r="J14" s="98">
        <f t="shared" si="1"/>
        <v>-6.5157929013350699E-2</v>
      </c>
      <c r="K14" s="95">
        <f t="shared" si="2"/>
        <v>-2001</v>
      </c>
      <c r="L14" s="99">
        <f t="shared" si="4"/>
        <v>-1.3941724844279085E-2</v>
      </c>
      <c r="M14" s="96">
        <f t="shared" si="3"/>
        <v>2159</v>
      </c>
      <c r="N14" s="96">
        <f t="shared" si="5"/>
        <v>0</v>
      </c>
      <c r="O14" s="7"/>
    </row>
    <row r="15" spans="1:15">
      <c r="A15" s="40">
        <v>13</v>
      </c>
      <c r="B15" s="101" t="s">
        <v>104</v>
      </c>
      <c r="C15" s="96">
        <v>31307</v>
      </c>
      <c r="D15" s="96">
        <v>30401</v>
      </c>
      <c r="E15" s="96">
        <v>33368</v>
      </c>
      <c r="F15" s="96"/>
      <c r="G15" s="95"/>
      <c r="H15" s="96"/>
      <c r="I15" s="98">
        <f t="shared" si="0"/>
        <v>2.3122231636282472E-3</v>
      </c>
      <c r="J15" s="98">
        <f t="shared" si="1"/>
        <v>6.583192257322644E-2</v>
      </c>
      <c r="K15" s="95">
        <f t="shared" si="2"/>
        <v>2061</v>
      </c>
      <c r="L15" s="99">
        <f t="shared" si="4"/>
        <v>1.4359767568245474E-2</v>
      </c>
      <c r="M15" s="96">
        <f t="shared" si="3"/>
        <v>2967</v>
      </c>
      <c r="N15" s="96">
        <f t="shared" si="5"/>
        <v>0</v>
      </c>
      <c r="O15" s="7"/>
    </row>
    <row r="16" spans="1:15">
      <c r="A16" s="40">
        <v>14</v>
      </c>
      <c r="B16" s="101" t="s">
        <v>105</v>
      </c>
      <c r="C16" s="96">
        <v>57309</v>
      </c>
      <c r="D16" s="96">
        <v>57482</v>
      </c>
      <c r="E16" s="96">
        <v>59743</v>
      </c>
      <c r="F16" s="96"/>
      <c r="G16" s="95"/>
      <c r="H16" s="96"/>
      <c r="I16" s="98">
        <f t="shared" si="0"/>
        <v>4.1398689901894744E-3</v>
      </c>
      <c r="J16" s="98">
        <f t="shared" si="1"/>
        <v>4.2471514072833234E-2</v>
      </c>
      <c r="K16" s="95">
        <f t="shared" si="2"/>
        <v>2434</v>
      </c>
      <c r="L16" s="99">
        <f t="shared" si="4"/>
        <v>1.6958599835569861E-2</v>
      </c>
      <c r="M16" s="96">
        <f t="shared" si="3"/>
        <v>2261</v>
      </c>
      <c r="N16" s="96">
        <f t="shared" si="5"/>
        <v>0</v>
      </c>
      <c r="O16" s="7"/>
    </row>
    <row r="17" spans="1:15">
      <c r="A17" s="40">
        <v>15</v>
      </c>
      <c r="B17" s="101" t="s">
        <v>106</v>
      </c>
      <c r="C17" s="96">
        <v>33890</v>
      </c>
      <c r="D17" s="96">
        <v>31090</v>
      </c>
      <c r="E17" s="96">
        <v>32361</v>
      </c>
      <c r="F17" s="96"/>
      <c r="G17" s="95"/>
      <c r="H17" s="96"/>
      <c r="I17" s="98">
        <f t="shared" si="0"/>
        <v>2.2424434727335687E-3</v>
      </c>
      <c r="J17" s="98">
        <f t="shared" si="1"/>
        <v>-4.5116553555621129E-2</v>
      </c>
      <c r="K17" s="95">
        <f t="shared" si="2"/>
        <v>-1529</v>
      </c>
      <c r="L17" s="99">
        <f t="shared" si="4"/>
        <v>-1.0653122082410156E-2</v>
      </c>
      <c r="M17" s="96">
        <f t="shared" si="3"/>
        <v>1271</v>
      </c>
      <c r="N17" s="96">
        <f t="shared" si="5"/>
        <v>0</v>
      </c>
      <c r="O17" s="7"/>
    </row>
    <row r="18" spans="1:15">
      <c r="A18" s="40">
        <v>16</v>
      </c>
      <c r="B18" s="101" t="s">
        <v>107</v>
      </c>
      <c r="C18" s="96">
        <v>665912</v>
      </c>
      <c r="D18" s="96">
        <v>658618</v>
      </c>
      <c r="E18" s="96">
        <v>678520</v>
      </c>
      <c r="F18" s="96"/>
      <c r="G18" s="95"/>
      <c r="H18" s="96"/>
      <c r="I18" s="98">
        <f t="shared" si="0"/>
        <v>4.7017791326571516E-2</v>
      </c>
      <c r="J18" s="98">
        <f t="shared" si="1"/>
        <v>1.8933432645754995E-2</v>
      </c>
      <c r="K18" s="95">
        <f t="shared" si="2"/>
        <v>12608</v>
      </c>
      <c r="L18" s="99">
        <f t="shared" si="4"/>
        <v>8.7844711062803948E-2</v>
      </c>
      <c r="M18" s="96">
        <f t="shared" si="3"/>
        <v>19902</v>
      </c>
      <c r="N18" s="96">
        <f t="shared" si="5"/>
        <v>0</v>
      </c>
    </row>
    <row r="19" spans="1:15">
      <c r="A19" s="40">
        <v>17</v>
      </c>
      <c r="B19" s="101" t="s">
        <v>108</v>
      </c>
      <c r="C19" s="96">
        <v>85773</v>
      </c>
      <c r="D19" s="96">
        <v>84794</v>
      </c>
      <c r="E19" s="96">
        <v>88719</v>
      </c>
      <c r="F19" s="96"/>
      <c r="G19" s="95"/>
      <c r="H19" s="96"/>
      <c r="I19" s="98">
        <f t="shared" si="0"/>
        <v>6.1477501454667485E-3</v>
      </c>
      <c r="J19" s="98">
        <f t="shared" si="1"/>
        <v>3.4346472666223635E-2</v>
      </c>
      <c r="K19" s="95">
        <f t="shared" si="2"/>
        <v>2946</v>
      </c>
      <c r="L19" s="99">
        <f t="shared" si="4"/>
        <v>2.0525897746749719E-2</v>
      </c>
      <c r="M19" s="96">
        <f t="shared" si="3"/>
        <v>3925</v>
      </c>
      <c r="N19" s="96">
        <f t="shared" si="5"/>
        <v>0</v>
      </c>
    </row>
    <row r="20" spans="1:15">
      <c r="A20" s="40">
        <v>18</v>
      </c>
      <c r="B20" s="101" t="s">
        <v>109</v>
      </c>
      <c r="C20" s="96">
        <v>26323</v>
      </c>
      <c r="D20" s="96">
        <v>25459</v>
      </c>
      <c r="E20" s="96">
        <v>26584</v>
      </c>
      <c r="F20" s="96"/>
      <c r="G20" s="95"/>
      <c r="H20" s="96"/>
      <c r="I20" s="98">
        <f t="shared" si="0"/>
        <v>1.8421284039167264E-3</v>
      </c>
      <c r="J20" s="98">
        <f t="shared" si="1"/>
        <v>9.915283212399803E-3</v>
      </c>
      <c r="K20" s="95">
        <f t="shared" si="2"/>
        <v>261</v>
      </c>
      <c r="L20" s="99">
        <f t="shared" si="4"/>
        <v>1.8184858492537937E-3</v>
      </c>
      <c r="M20" s="96">
        <f t="shared" si="3"/>
        <v>1125</v>
      </c>
      <c r="N20" s="96">
        <f t="shared" si="5"/>
        <v>0</v>
      </c>
    </row>
    <row r="21" spans="1:15">
      <c r="A21" s="40">
        <v>19</v>
      </c>
      <c r="B21" s="101" t="s">
        <v>110</v>
      </c>
      <c r="C21" s="96">
        <v>57148</v>
      </c>
      <c r="D21" s="96">
        <v>58042</v>
      </c>
      <c r="E21" s="96">
        <v>60338</v>
      </c>
      <c r="F21" s="96"/>
      <c r="G21" s="95"/>
      <c r="H21" s="96"/>
      <c r="I21" s="98">
        <f t="shared" si="0"/>
        <v>4.1810992941441255E-3</v>
      </c>
      <c r="J21" s="98">
        <f t="shared" si="1"/>
        <v>5.5819976202141811E-2</v>
      </c>
      <c r="K21" s="95">
        <f t="shared" si="2"/>
        <v>3190</v>
      </c>
      <c r="L21" s="99">
        <f t="shared" si="4"/>
        <v>2.2225938157546369E-2</v>
      </c>
      <c r="M21" s="96">
        <f t="shared" si="3"/>
        <v>2296</v>
      </c>
      <c r="N21" s="96">
        <f t="shared" si="5"/>
        <v>0</v>
      </c>
    </row>
    <row r="22" spans="1:15">
      <c r="A22" s="40">
        <v>20</v>
      </c>
      <c r="B22" s="101" t="s">
        <v>111</v>
      </c>
      <c r="C22" s="96">
        <v>181492</v>
      </c>
      <c r="D22" s="96">
        <v>182723</v>
      </c>
      <c r="E22" s="96">
        <v>188648</v>
      </c>
      <c r="F22" s="96"/>
      <c r="G22" s="95"/>
      <c r="H22" s="96"/>
      <c r="I22" s="98">
        <f t="shared" si="0"/>
        <v>1.3072293076364828E-2</v>
      </c>
      <c r="J22" s="98">
        <f t="shared" si="1"/>
        <v>3.9428735150860643E-2</v>
      </c>
      <c r="K22" s="95">
        <f t="shared" si="2"/>
        <v>7156</v>
      </c>
      <c r="L22" s="99">
        <f t="shared" si="4"/>
        <v>4.9858562211724702E-2</v>
      </c>
      <c r="M22" s="96">
        <f t="shared" si="3"/>
        <v>5925</v>
      </c>
      <c r="N22" s="96">
        <f t="shared" si="5"/>
        <v>0</v>
      </c>
    </row>
    <row r="23" spans="1:15">
      <c r="A23" s="40">
        <v>21</v>
      </c>
      <c r="B23" s="101" t="s">
        <v>112</v>
      </c>
      <c r="C23" s="96">
        <v>152510</v>
      </c>
      <c r="D23" s="96">
        <v>148881</v>
      </c>
      <c r="E23" s="96">
        <v>154795</v>
      </c>
      <c r="F23" s="96"/>
      <c r="G23" s="95"/>
      <c r="H23" s="96"/>
      <c r="I23" s="98">
        <f t="shared" si="0"/>
        <v>1.0726462017916404E-2</v>
      </c>
      <c r="J23" s="98">
        <f t="shared" si="1"/>
        <v>1.4982624090223592E-2</v>
      </c>
      <c r="K23" s="95">
        <f t="shared" si="2"/>
        <v>2285</v>
      </c>
      <c r="L23" s="99">
        <f t="shared" si="4"/>
        <v>1.592046040438666E-2</v>
      </c>
      <c r="M23" s="96">
        <f t="shared" si="3"/>
        <v>5914</v>
      </c>
      <c r="N23" s="96">
        <f t="shared" si="5"/>
        <v>0</v>
      </c>
    </row>
    <row r="24" spans="1:15">
      <c r="A24" s="40">
        <v>22</v>
      </c>
      <c r="B24" s="101" t="s">
        <v>113</v>
      </c>
      <c r="C24" s="96">
        <v>60970</v>
      </c>
      <c r="D24" s="96">
        <v>59821</v>
      </c>
      <c r="E24" s="96">
        <v>61513</v>
      </c>
      <c r="F24" s="96"/>
      <c r="G24" s="95"/>
      <c r="H24" s="96"/>
      <c r="I24" s="98">
        <f t="shared" si="0"/>
        <v>4.2625204826260005E-3</v>
      </c>
      <c r="J24" s="98">
        <f t="shared" si="1"/>
        <v>8.9060193537805477E-3</v>
      </c>
      <c r="K24" s="95">
        <f t="shared" si="2"/>
        <v>543</v>
      </c>
      <c r="L24" s="99">
        <f t="shared" si="4"/>
        <v>3.7832866518958236E-3</v>
      </c>
      <c r="M24" s="96">
        <f t="shared" si="3"/>
        <v>1692</v>
      </c>
      <c r="N24" s="96">
        <f t="shared" si="5"/>
        <v>0</v>
      </c>
    </row>
    <row r="25" spans="1:15">
      <c r="A25" s="40">
        <v>23</v>
      </c>
      <c r="B25" s="101" t="s">
        <v>114</v>
      </c>
      <c r="C25" s="96">
        <v>69155</v>
      </c>
      <c r="D25" s="96">
        <v>69493</v>
      </c>
      <c r="E25" s="96">
        <v>75047</v>
      </c>
      <c r="F25" s="96"/>
      <c r="G25" s="95"/>
      <c r="H25" s="96"/>
      <c r="I25" s="98">
        <f t="shared" si="0"/>
        <v>5.200353984680205E-3</v>
      </c>
      <c r="J25" s="98">
        <f t="shared" si="1"/>
        <v>8.5199913238377556E-2</v>
      </c>
      <c r="K25" s="95">
        <f t="shared" si="2"/>
        <v>5892</v>
      </c>
      <c r="L25" s="99">
        <f t="shared" si="4"/>
        <v>4.1051795493499438E-2</v>
      </c>
      <c r="M25" s="96">
        <f t="shared" si="3"/>
        <v>5554</v>
      </c>
      <c r="N25" s="96">
        <f t="shared" si="5"/>
        <v>0</v>
      </c>
    </row>
    <row r="26" spans="1:15">
      <c r="A26" s="40">
        <v>24</v>
      </c>
      <c r="B26" s="101" t="s">
        <v>115</v>
      </c>
      <c r="C26" s="96">
        <v>32598</v>
      </c>
      <c r="D26" s="96">
        <v>29537</v>
      </c>
      <c r="E26" s="96">
        <v>31646</v>
      </c>
      <c r="F26" s="96"/>
      <c r="G26" s="95"/>
      <c r="H26" s="96"/>
      <c r="I26" s="98">
        <f t="shared" si="0"/>
        <v>2.1928978133594914E-3</v>
      </c>
      <c r="J26" s="98">
        <f t="shared" si="1"/>
        <v>-2.92042456592429E-2</v>
      </c>
      <c r="K26" s="95">
        <f t="shared" si="2"/>
        <v>-952</v>
      </c>
      <c r="L26" s="99">
        <f t="shared" si="4"/>
        <v>-6.6329445536000443E-3</v>
      </c>
      <c r="M26" s="96">
        <f t="shared" si="3"/>
        <v>2109</v>
      </c>
      <c r="N26" s="96">
        <f t="shared" si="5"/>
        <v>0</v>
      </c>
    </row>
    <row r="27" spans="1:15">
      <c r="A27" s="40">
        <v>25</v>
      </c>
      <c r="B27" s="101" t="s">
        <v>116</v>
      </c>
      <c r="C27" s="96">
        <v>85274</v>
      </c>
      <c r="D27" s="96">
        <v>81653</v>
      </c>
      <c r="E27" s="96">
        <v>85863</v>
      </c>
      <c r="F27" s="96"/>
      <c r="G27" s="95"/>
      <c r="H27" s="96"/>
      <c r="I27" s="98">
        <f t="shared" si="0"/>
        <v>5.9498446864844224E-3</v>
      </c>
      <c r="J27" s="98">
        <f t="shared" si="1"/>
        <v>6.9071463752140164E-3</v>
      </c>
      <c r="K27" s="95">
        <f t="shared" si="2"/>
        <v>589</v>
      </c>
      <c r="L27" s="99">
        <f t="shared" si="4"/>
        <v>4.1037860736033889E-3</v>
      </c>
      <c r="M27" s="96">
        <f t="shared" si="3"/>
        <v>4210</v>
      </c>
      <c r="N27" s="96">
        <f t="shared" si="5"/>
        <v>0</v>
      </c>
    </row>
    <row r="28" spans="1:15">
      <c r="A28" s="40">
        <v>26</v>
      </c>
      <c r="B28" s="101" t="s">
        <v>117</v>
      </c>
      <c r="C28" s="96">
        <v>167711</v>
      </c>
      <c r="D28" s="96">
        <v>163098</v>
      </c>
      <c r="E28" s="96">
        <v>168631</v>
      </c>
      <c r="F28" s="96"/>
      <c r="G28" s="95"/>
      <c r="H28" s="96"/>
      <c r="I28" s="98">
        <f t="shared" si="0"/>
        <v>1.1685222497776163E-2</v>
      </c>
      <c r="J28" s="98">
        <f t="shared" si="1"/>
        <v>5.4856270608367964E-3</v>
      </c>
      <c r="K28" s="95">
        <f t="shared" si="2"/>
        <v>920</v>
      </c>
      <c r="L28" s="99">
        <f t="shared" si="4"/>
        <v>6.4099884341513036E-3</v>
      </c>
      <c r="M28" s="96">
        <f t="shared" si="3"/>
        <v>5533</v>
      </c>
      <c r="N28" s="96">
        <f t="shared" si="5"/>
        <v>0</v>
      </c>
    </row>
    <row r="29" spans="1:15">
      <c r="A29" s="40">
        <v>27</v>
      </c>
      <c r="B29" s="101" t="s">
        <v>118</v>
      </c>
      <c r="C29" s="96">
        <v>288767</v>
      </c>
      <c r="D29" s="96">
        <v>297839</v>
      </c>
      <c r="E29" s="96">
        <v>310898</v>
      </c>
      <c r="F29" s="96"/>
      <c r="G29" s="95"/>
      <c r="H29" s="96"/>
      <c r="I29" s="98">
        <f t="shared" si="0"/>
        <v>2.1543561409904544E-2</v>
      </c>
      <c r="J29" s="98">
        <f t="shared" si="1"/>
        <v>7.6639643726603104E-2</v>
      </c>
      <c r="K29" s="95">
        <f t="shared" si="2"/>
        <v>22131</v>
      </c>
      <c r="L29" s="99">
        <f t="shared" si="4"/>
        <v>0.15419505873500272</v>
      </c>
      <c r="M29" s="96">
        <f t="shared" si="3"/>
        <v>13059</v>
      </c>
      <c r="N29" s="96">
        <f t="shared" si="5"/>
        <v>0</v>
      </c>
    </row>
    <row r="30" spans="1:15">
      <c r="A30" s="40">
        <v>28</v>
      </c>
      <c r="B30" s="101" t="s">
        <v>119</v>
      </c>
      <c r="C30" s="96">
        <v>52671</v>
      </c>
      <c r="D30" s="96">
        <v>53007</v>
      </c>
      <c r="E30" s="96">
        <v>54673</v>
      </c>
      <c r="F30" s="96"/>
      <c r="G30" s="95"/>
      <c r="H30" s="96"/>
      <c r="I30" s="98">
        <f t="shared" si="0"/>
        <v>3.7885452237187475E-3</v>
      </c>
      <c r="J30" s="98">
        <f t="shared" si="1"/>
        <v>3.8009530861384824E-2</v>
      </c>
      <c r="K30" s="95">
        <f t="shared" si="2"/>
        <v>2002</v>
      </c>
      <c r="L30" s="99">
        <f t="shared" si="4"/>
        <v>1.3948692223011858E-2</v>
      </c>
      <c r="M30" s="96">
        <f t="shared" si="3"/>
        <v>1666</v>
      </c>
      <c r="N30" s="96">
        <f t="shared" si="5"/>
        <v>0</v>
      </c>
    </row>
    <row r="31" spans="1:15">
      <c r="A31" s="40">
        <v>29</v>
      </c>
      <c r="B31" s="101" t="s">
        <v>120</v>
      </c>
      <c r="C31" s="96">
        <v>15706</v>
      </c>
      <c r="D31" s="96">
        <v>14806</v>
      </c>
      <c r="E31" s="96">
        <v>15696</v>
      </c>
      <c r="F31" s="96"/>
      <c r="G31" s="95"/>
      <c r="H31" s="96"/>
      <c r="I31" s="98">
        <f t="shared" si="0"/>
        <v>1.0876484888608538E-3</v>
      </c>
      <c r="J31" s="98">
        <f t="shared" si="1"/>
        <v>-6.3669935056666241E-4</v>
      </c>
      <c r="K31" s="95">
        <f t="shared" si="2"/>
        <v>-10</v>
      </c>
      <c r="L31" s="99">
        <f t="shared" si="4"/>
        <v>-6.9673787327731557E-5</v>
      </c>
      <c r="M31" s="96">
        <f t="shared" si="3"/>
        <v>890</v>
      </c>
      <c r="N31" s="96">
        <f t="shared" si="5"/>
        <v>0</v>
      </c>
    </row>
    <row r="32" spans="1:15">
      <c r="A32" s="40">
        <v>30</v>
      </c>
      <c r="B32" s="101" t="s">
        <v>121</v>
      </c>
      <c r="C32" s="96">
        <v>28460</v>
      </c>
      <c r="D32" s="96">
        <v>24010</v>
      </c>
      <c r="E32" s="96">
        <v>26343</v>
      </c>
      <c r="F32" s="96"/>
      <c r="G32" s="95"/>
      <c r="H32" s="96"/>
      <c r="I32" s="98">
        <f t="shared" si="0"/>
        <v>1.8254283984493803E-3</v>
      </c>
      <c r="J32" s="98">
        <f t="shared" si="1"/>
        <v>-7.4385101897399858E-2</v>
      </c>
      <c r="K32" s="95">
        <f t="shared" si="2"/>
        <v>-2117</v>
      </c>
      <c r="L32" s="99">
        <f t="shared" si="4"/>
        <v>-1.4749940777280771E-2</v>
      </c>
      <c r="M32" s="96">
        <f t="shared" si="3"/>
        <v>2333</v>
      </c>
      <c r="N32" s="96">
        <f t="shared" si="5"/>
        <v>0</v>
      </c>
    </row>
    <row r="33" spans="1:14">
      <c r="A33" s="40">
        <v>31</v>
      </c>
      <c r="B33" s="101" t="s">
        <v>122</v>
      </c>
      <c r="C33" s="96">
        <v>165798</v>
      </c>
      <c r="D33" s="96">
        <v>166185</v>
      </c>
      <c r="E33" s="96">
        <v>170972</v>
      </c>
      <c r="F33" s="96"/>
      <c r="G33" s="95"/>
      <c r="H33" s="96"/>
      <c r="I33" s="98">
        <f t="shared" si="0"/>
        <v>1.1847441223083455E-2</v>
      </c>
      <c r="J33" s="98">
        <f t="shared" si="1"/>
        <v>3.1206649054874004E-2</v>
      </c>
      <c r="K33" s="95">
        <f t="shared" si="2"/>
        <v>5174</v>
      </c>
      <c r="L33" s="99">
        <f t="shared" si="4"/>
        <v>3.6049217563368312E-2</v>
      </c>
      <c r="M33" s="96">
        <f t="shared" si="3"/>
        <v>4787</v>
      </c>
      <c r="N33" s="96">
        <f t="shared" si="5"/>
        <v>0</v>
      </c>
    </row>
    <row r="34" spans="1:14">
      <c r="A34" s="40">
        <v>32</v>
      </c>
      <c r="B34" s="101" t="s">
        <v>123</v>
      </c>
      <c r="C34" s="96">
        <v>58285</v>
      </c>
      <c r="D34" s="96">
        <v>56867</v>
      </c>
      <c r="E34" s="96">
        <v>59007</v>
      </c>
      <c r="F34" s="96"/>
      <c r="G34" s="95"/>
      <c r="H34" s="96"/>
      <c r="I34" s="98">
        <f t="shared" si="0"/>
        <v>4.0888681436169983E-3</v>
      </c>
      <c r="J34" s="98">
        <f t="shared" si="1"/>
        <v>1.2387406708415545E-2</v>
      </c>
      <c r="K34" s="95">
        <f t="shared" si="2"/>
        <v>722</v>
      </c>
      <c r="L34" s="99">
        <f t="shared" si="4"/>
        <v>5.0304474450622184E-3</v>
      </c>
      <c r="M34" s="96">
        <f t="shared" si="3"/>
        <v>2140</v>
      </c>
      <c r="N34" s="96">
        <f t="shared" si="5"/>
        <v>0</v>
      </c>
    </row>
    <row r="35" spans="1:14">
      <c r="A35" s="40">
        <v>33</v>
      </c>
      <c r="B35" s="101" t="s">
        <v>124</v>
      </c>
      <c r="C35" s="96">
        <v>240405</v>
      </c>
      <c r="D35" s="96">
        <v>243031</v>
      </c>
      <c r="E35" s="96">
        <v>253537</v>
      </c>
      <c r="F35" s="96"/>
      <c r="G35" s="95"/>
      <c r="H35" s="96"/>
      <c r="I35" s="98">
        <f t="shared" si="0"/>
        <v>1.7568752224790665E-2</v>
      </c>
      <c r="J35" s="98">
        <f t="shared" si="1"/>
        <v>5.462448784343088E-2</v>
      </c>
      <c r="K35" s="95">
        <f t="shared" si="2"/>
        <v>13132</v>
      </c>
      <c r="L35" s="99">
        <f t="shared" si="4"/>
        <v>9.1495617518777092E-2</v>
      </c>
      <c r="M35" s="96">
        <f t="shared" si="3"/>
        <v>10506</v>
      </c>
      <c r="N35" s="96">
        <f t="shared" si="5"/>
        <v>0</v>
      </c>
    </row>
    <row r="36" spans="1:14">
      <c r="A36" s="40">
        <v>34</v>
      </c>
      <c r="B36" s="101" t="s">
        <v>125</v>
      </c>
      <c r="C36" s="96">
        <v>3962915</v>
      </c>
      <c r="D36" s="96">
        <v>3938449</v>
      </c>
      <c r="E36" s="96">
        <v>4056393</v>
      </c>
      <c r="F36" s="96"/>
      <c r="G36" s="95"/>
      <c r="H36" s="96"/>
      <c r="I36" s="98">
        <f t="shared" si="0"/>
        <v>0.28108624596558013</v>
      </c>
      <c r="J36" s="98">
        <f t="shared" si="1"/>
        <v>2.3588192025314699E-2</v>
      </c>
      <c r="K36" s="95">
        <f t="shared" si="2"/>
        <v>93478</v>
      </c>
      <c r="L36" s="99">
        <f t="shared" si="4"/>
        <v>0.65129662918216913</v>
      </c>
      <c r="M36" s="96">
        <f t="shared" si="3"/>
        <v>117944</v>
      </c>
      <c r="N36" s="96">
        <f t="shared" si="5"/>
        <v>0</v>
      </c>
    </row>
    <row r="37" spans="1:14">
      <c r="A37" s="40">
        <v>35</v>
      </c>
      <c r="B37" s="101" t="s">
        <v>126</v>
      </c>
      <c r="C37" s="96">
        <v>887210</v>
      </c>
      <c r="D37" s="96">
        <v>862463</v>
      </c>
      <c r="E37" s="96">
        <v>894591</v>
      </c>
      <c r="F37" s="96"/>
      <c r="G37" s="95"/>
      <c r="H37" s="96"/>
      <c r="I37" s="98">
        <f t="shared" si="0"/>
        <v>6.1990351000160558E-2</v>
      </c>
      <c r="J37" s="98">
        <f t="shared" si="1"/>
        <v>8.3193381499306815E-3</v>
      </c>
      <c r="K37" s="95">
        <f t="shared" si="2"/>
        <v>7381</v>
      </c>
      <c r="L37" s="99">
        <f t="shared" si="4"/>
        <v>5.1426222426598667E-2</v>
      </c>
      <c r="M37" s="96">
        <f t="shared" si="3"/>
        <v>32128</v>
      </c>
      <c r="N37" s="96">
        <f t="shared" si="5"/>
        <v>0</v>
      </c>
    </row>
    <row r="38" spans="1:14">
      <c r="A38" s="40">
        <v>36</v>
      </c>
      <c r="B38" s="101" t="s">
        <v>127</v>
      </c>
      <c r="C38" s="96">
        <v>26829</v>
      </c>
      <c r="D38" s="96">
        <v>24691</v>
      </c>
      <c r="E38" s="96">
        <v>26292</v>
      </c>
      <c r="F38" s="96"/>
      <c r="G38" s="95"/>
      <c r="H38" s="96"/>
      <c r="I38" s="98">
        <f t="shared" si="0"/>
        <v>1.8218943723961245E-3</v>
      </c>
      <c r="J38" s="98">
        <f t="shared" si="1"/>
        <v>-2.0015654702001565E-2</v>
      </c>
      <c r="K38" s="95">
        <f t="shared" si="2"/>
        <v>-537</v>
      </c>
      <c r="L38" s="99">
        <f t="shared" si="4"/>
        <v>-3.7414823794991846E-3</v>
      </c>
      <c r="M38" s="96">
        <f t="shared" si="3"/>
        <v>1601</v>
      </c>
      <c r="N38" s="96">
        <f t="shared" si="5"/>
        <v>0</v>
      </c>
    </row>
    <row r="39" spans="1:14">
      <c r="A39" s="40">
        <v>37</v>
      </c>
      <c r="B39" s="101" t="s">
        <v>128</v>
      </c>
      <c r="C39" s="96">
        <v>47750</v>
      </c>
      <c r="D39" s="96">
        <v>48396</v>
      </c>
      <c r="E39" s="96">
        <v>49936</v>
      </c>
      <c r="F39" s="96"/>
      <c r="G39" s="95"/>
      <c r="H39" s="96"/>
      <c r="I39" s="98">
        <f t="shared" si="0"/>
        <v>3.4602965685369266E-3</v>
      </c>
      <c r="J39" s="98">
        <f t="shared" si="1"/>
        <v>4.5780104712041886E-2</v>
      </c>
      <c r="K39" s="95">
        <f t="shared" si="2"/>
        <v>2186</v>
      </c>
      <c r="L39" s="99">
        <f t="shared" si="4"/>
        <v>1.5230689909842119E-2</v>
      </c>
      <c r="M39" s="96">
        <f t="shared" si="3"/>
        <v>1540</v>
      </c>
      <c r="N39" s="96">
        <f t="shared" si="5"/>
        <v>0</v>
      </c>
    </row>
    <row r="40" spans="1:14">
      <c r="A40" s="40">
        <v>38</v>
      </c>
      <c r="B40" s="101" t="s">
        <v>129</v>
      </c>
      <c r="C40" s="96">
        <v>216291</v>
      </c>
      <c r="D40" s="96">
        <v>214827</v>
      </c>
      <c r="E40" s="96">
        <v>223916</v>
      </c>
      <c r="F40" s="96"/>
      <c r="G40" s="95"/>
      <c r="H40" s="96"/>
      <c r="I40" s="98">
        <f t="shared" si="0"/>
        <v>1.551617603413398E-2</v>
      </c>
      <c r="J40" s="98">
        <f t="shared" si="1"/>
        <v>3.5253431719304083E-2</v>
      </c>
      <c r="K40" s="95">
        <f t="shared" si="2"/>
        <v>7625</v>
      </c>
      <c r="L40" s="99">
        <f t="shared" si="4"/>
        <v>5.3126262837395313E-2</v>
      </c>
      <c r="M40" s="96">
        <f t="shared" si="3"/>
        <v>9089</v>
      </c>
      <c r="N40" s="96">
        <f t="shared" si="5"/>
        <v>0</v>
      </c>
    </row>
    <row r="41" spans="1:14">
      <c r="A41" s="40">
        <v>39</v>
      </c>
      <c r="B41" s="101" t="s">
        <v>130</v>
      </c>
      <c r="C41" s="96">
        <v>66415</v>
      </c>
      <c r="D41" s="96">
        <v>66031</v>
      </c>
      <c r="E41" s="96">
        <v>68474</v>
      </c>
      <c r="F41" s="96"/>
      <c r="G41" s="95"/>
      <c r="H41" s="96"/>
      <c r="I41" s="98">
        <f t="shared" si="0"/>
        <v>4.7448803915811737E-3</v>
      </c>
      <c r="J41" s="98">
        <f t="shared" si="1"/>
        <v>3.1002032673341867E-2</v>
      </c>
      <c r="K41" s="95">
        <f t="shared" si="2"/>
        <v>2059</v>
      </c>
      <c r="L41" s="99">
        <f t="shared" si="4"/>
        <v>1.4345832810779929E-2</v>
      </c>
      <c r="M41" s="96">
        <f t="shared" si="3"/>
        <v>2443</v>
      </c>
      <c r="N41" s="96">
        <f t="shared" si="5"/>
        <v>0</v>
      </c>
    </row>
    <row r="42" spans="1:14">
      <c r="A42" s="40">
        <v>40</v>
      </c>
      <c r="B42" s="101" t="s">
        <v>131</v>
      </c>
      <c r="C42" s="96">
        <v>25707</v>
      </c>
      <c r="D42" s="96">
        <v>24329</v>
      </c>
      <c r="E42" s="96">
        <v>25370</v>
      </c>
      <c r="F42" s="96"/>
      <c r="G42" s="95"/>
      <c r="H42" s="96"/>
      <c r="I42" s="98">
        <f t="shared" si="0"/>
        <v>1.7580047249235386E-3</v>
      </c>
      <c r="J42" s="98">
        <f t="shared" si="1"/>
        <v>-1.3109269848679349E-2</v>
      </c>
      <c r="K42" s="95">
        <f t="shared" si="2"/>
        <v>-337</v>
      </c>
      <c r="L42" s="99">
        <f t="shared" si="4"/>
        <v>-2.3480066329445537E-3</v>
      </c>
      <c r="M42" s="96">
        <f t="shared" si="3"/>
        <v>1041</v>
      </c>
      <c r="N42" s="96">
        <f t="shared" si="5"/>
        <v>0</v>
      </c>
    </row>
    <row r="43" spans="1:14">
      <c r="A43" s="40">
        <v>41</v>
      </c>
      <c r="B43" s="101" t="s">
        <v>132</v>
      </c>
      <c r="C43" s="96">
        <v>491264</v>
      </c>
      <c r="D43" s="96">
        <v>495257</v>
      </c>
      <c r="E43" s="96">
        <v>513491</v>
      </c>
      <c r="F43" s="96"/>
      <c r="G43" s="95"/>
      <c r="H43" s="96"/>
      <c r="I43" s="98">
        <f t="shared" si="0"/>
        <v>3.5582168080635107E-2</v>
      </c>
      <c r="J43" s="98">
        <f t="shared" si="1"/>
        <v>4.5244512115685254E-2</v>
      </c>
      <c r="K43" s="95">
        <f t="shared" si="2"/>
        <v>22227</v>
      </c>
      <c r="L43" s="99">
        <f t="shared" si="4"/>
        <v>0.15486392709334895</v>
      </c>
      <c r="M43" s="96">
        <f t="shared" si="3"/>
        <v>18234</v>
      </c>
      <c r="N43" s="96">
        <f t="shared" si="5"/>
        <v>0</v>
      </c>
    </row>
    <row r="44" spans="1:14">
      <c r="A44" s="40">
        <v>42</v>
      </c>
      <c r="B44" s="101" t="s">
        <v>133</v>
      </c>
      <c r="C44" s="96">
        <v>295925</v>
      </c>
      <c r="D44" s="96">
        <v>301627</v>
      </c>
      <c r="E44" s="96">
        <v>314659</v>
      </c>
      <c r="F44" s="96"/>
      <c r="G44" s="95"/>
      <c r="H44" s="96"/>
      <c r="I44" s="98">
        <f t="shared" si="0"/>
        <v>2.1804178507675038E-2</v>
      </c>
      <c r="J44" s="98">
        <f t="shared" si="1"/>
        <v>6.3306581059390049E-2</v>
      </c>
      <c r="K44" s="95">
        <f t="shared" si="2"/>
        <v>18734</v>
      </c>
      <c r="L44" s="99">
        <f t="shared" si="4"/>
        <v>0.1305268731797723</v>
      </c>
      <c r="M44" s="96">
        <f t="shared" si="3"/>
        <v>13032</v>
      </c>
      <c r="N44" s="96">
        <f t="shared" si="5"/>
        <v>0</v>
      </c>
    </row>
    <row r="45" spans="1:14">
      <c r="A45" s="40">
        <v>43</v>
      </c>
      <c r="B45" s="101" t="s">
        <v>134</v>
      </c>
      <c r="C45" s="96">
        <v>80212</v>
      </c>
      <c r="D45" s="96">
        <v>80887</v>
      </c>
      <c r="E45" s="96">
        <v>83535</v>
      </c>
      <c r="F45" s="96"/>
      <c r="G45" s="95"/>
      <c r="H45" s="96"/>
      <c r="I45" s="98">
        <f t="shared" si="0"/>
        <v>5.7885267913475678E-3</v>
      </c>
      <c r="J45" s="98">
        <f t="shared" si="1"/>
        <v>4.1427716551139478E-2</v>
      </c>
      <c r="K45" s="95">
        <f t="shared" si="2"/>
        <v>3323</v>
      </c>
      <c r="L45" s="99">
        <f t="shared" si="4"/>
        <v>2.3152599529005197E-2</v>
      </c>
      <c r="M45" s="96">
        <f t="shared" si="3"/>
        <v>2648</v>
      </c>
      <c r="N45" s="96">
        <f t="shared" si="5"/>
        <v>0</v>
      </c>
    </row>
    <row r="46" spans="1:14">
      <c r="A46" s="40">
        <v>44</v>
      </c>
      <c r="B46" s="101" t="s">
        <v>135</v>
      </c>
      <c r="C46" s="96">
        <v>97170</v>
      </c>
      <c r="D46" s="96">
        <v>99772</v>
      </c>
      <c r="E46" s="96">
        <v>105251</v>
      </c>
      <c r="F46" s="96"/>
      <c r="G46" s="95"/>
      <c r="H46" s="96"/>
      <c r="I46" s="98">
        <f t="shared" si="0"/>
        <v>7.2933289437496001E-3</v>
      </c>
      <c r="J46" s="98">
        <f t="shared" si="1"/>
        <v>8.3163527837810017E-2</v>
      </c>
      <c r="K46" s="95">
        <f t="shared" si="2"/>
        <v>8081</v>
      </c>
      <c r="L46" s="99">
        <f t="shared" si="4"/>
        <v>5.6303387539539874E-2</v>
      </c>
      <c r="M46" s="96">
        <f t="shared" si="3"/>
        <v>5479</v>
      </c>
      <c r="N46" s="96">
        <f t="shared" si="5"/>
        <v>0</v>
      </c>
    </row>
    <row r="47" spans="1:14">
      <c r="A47" s="40">
        <v>45</v>
      </c>
      <c r="B47" s="101" t="s">
        <v>136</v>
      </c>
      <c r="C47" s="96">
        <v>235401</v>
      </c>
      <c r="D47" s="96">
        <v>230921</v>
      </c>
      <c r="E47" s="96">
        <v>238785</v>
      </c>
      <c r="F47" s="96"/>
      <c r="G47" s="95"/>
      <c r="H47" s="96"/>
      <c r="I47" s="98">
        <f t="shared" si="0"/>
        <v>1.6546517865229291E-2</v>
      </c>
      <c r="J47" s="98">
        <f t="shared" si="1"/>
        <v>1.4375469942778493E-2</v>
      </c>
      <c r="K47" s="95">
        <f t="shared" si="2"/>
        <v>3384</v>
      </c>
      <c r="L47" s="99">
        <f t="shared" si="4"/>
        <v>2.3577609631704362E-2</v>
      </c>
      <c r="M47" s="96">
        <f t="shared" si="3"/>
        <v>7864</v>
      </c>
      <c r="N47" s="96">
        <f t="shared" si="5"/>
        <v>0</v>
      </c>
    </row>
    <row r="48" spans="1:14">
      <c r="A48" s="40">
        <v>46</v>
      </c>
      <c r="B48" s="101" t="s">
        <v>137</v>
      </c>
      <c r="C48" s="96">
        <v>142537</v>
      </c>
      <c r="D48" s="96">
        <v>142430</v>
      </c>
      <c r="E48" s="96">
        <v>148047</v>
      </c>
      <c r="F48" s="96"/>
      <c r="G48" s="95"/>
      <c r="H48" s="96"/>
      <c r="I48" s="98">
        <f t="shared" si="0"/>
        <v>1.025886186483071E-2</v>
      </c>
      <c r="J48" s="98">
        <f t="shared" si="1"/>
        <v>3.865662950672457E-2</v>
      </c>
      <c r="K48" s="95">
        <f t="shared" si="2"/>
        <v>5510</v>
      </c>
      <c r="L48" s="99">
        <f t="shared" si="4"/>
        <v>3.8390256817580092E-2</v>
      </c>
      <c r="M48" s="96">
        <f t="shared" si="3"/>
        <v>5617</v>
      </c>
      <c r="N48" s="96">
        <f t="shared" si="5"/>
        <v>0</v>
      </c>
    </row>
    <row r="49" spans="1:14">
      <c r="A49" s="40">
        <v>47</v>
      </c>
      <c r="B49" s="101" t="s">
        <v>138</v>
      </c>
      <c r="C49" s="96">
        <v>78908</v>
      </c>
      <c r="D49" s="96">
        <v>83455</v>
      </c>
      <c r="E49" s="96">
        <v>87424</v>
      </c>
      <c r="F49" s="96"/>
      <c r="G49" s="95"/>
      <c r="H49" s="96"/>
      <c r="I49" s="98">
        <f t="shared" si="0"/>
        <v>6.0580136015654486E-3</v>
      </c>
      <c r="J49" s="98">
        <f t="shared" si="1"/>
        <v>0.1079231510113043</v>
      </c>
      <c r="K49" s="95">
        <f t="shared" si="2"/>
        <v>8516</v>
      </c>
      <c r="L49" s="99">
        <f t="shared" si="4"/>
        <v>5.9334197288296198E-2</v>
      </c>
      <c r="M49" s="96">
        <f t="shared" si="3"/>
        <v>3969</v>
      </c>
      <c r="N49" s="96">
        <f t="shared" si="5"/>
        <v>0</v>
      </c>
    </row>
    <row r="50" spans="1:14">
      <c r="A50" s="40">
        <v>48</v>
      </c>
      <c r="B50" s="101" t="s">
        <v>139</v>
      </c>
      <c r="C50" s="96">
        <v>253093</v>
      </c>
      <c r="D50" s="96">
        <v>183556</v>
      </c>
      <c r="E50" s="96">
        <v>203164</v>
      </c>
      <c r="F50" s="96"/>
      <c r="G50" s="95"/>
      <c r="H50" s="96"/>
      <c r="I50" s="98">
        <f t="shared" si="0"/>
        <v>1.4078173903601332E-2</v>
      </c>
      <c r="J50" s="98">
        <f t="shared" si="1"/>
        <v>-0.19727530986633371</v>
      </c>
      <c r="K50" s="95">
        <f t="shared" si="2"/>
        <v>-49929</v>
      </c>
      <c r="L50" s="99">
        <f t="shared" si="4"/>
        <v>-0.34787425274863093</v>
      </c>
      <c r="M50" s="96">
        <f t="shared" si="3"/>
        <v>19608</v>
      </c>
      <c r="N50" s="96">
        <f t="shared" si="5"/>
        <v>0</v>
      </c>
    </row>
    <row r="51" spans="1:14">
      <c r="A51" s="40">
        <v>49</v>
      </c>
      <c r="B51" s="101" t="s">
        <v>140</v>
      </c>
      <c r="C51" s="96">
        <v>29721</v>
      </c>
      <c r="D51" s="96">
        <v>29640</v>
      </c>
      <c r="E51" s="96">
        <v>31733</v>
      </c>
      <c r="F51" s="96"/>
      <c r="G51" s="95"/>
      <c r="H51" s="96"/>
      <c r="I51" s="98">
        <f t="shared" si="0"/>
        <v>2.1989264460385749E-3</v>
      </c>
      <c r="J51" s="98">
        <f t="shared" si="1"/>
        <v>6.7696241714612568E-2</v>
      </c>
      <c r="K51" s="95">
        <f t="shared" si="2"/>
        <v>2012</v>
      </c>
      <c r="L51" s="99">
        <f t="shared" si="4"/>
        <v>1.4018366010339589E-2</v>
      </c>
      <c r="M51" s="96">
        <f t="shared" si="3"/>
        <v>2093</v>
      </c>
      <c r="N51" s="96">
        <f t="shared" si="5"/>
        <v>0</v>
      </c>
    </row>
    <row r="52" spans="1:14">
      <c r="A52" s="40">
        <v>50</v>
      </c>
      <c r="B52" s="101" t="s">
        <v>141</v>
      </c>
      <c r="C52" s="96">
        <v>40909</v>
      </c>
      <c r="D52" s="96">
        <v>42108</v>
      </c>
      <c r="E52" s="96">
        <v>43157</v>
      </c>
      <c r="F52" s="96"/>
      <c r="G52" s="95"/>
      <c r="H52" s="96"/>
      <c r="I52" s="98">
        <f t="shared" si="0"/>
        <v>2.9905482819678813E-3</v>
      </c>
      <c r="J52" s="98">
        <f t="shared" si="1"/>
        <v>5.4951233224962724E-2</v>
      </c>
      <c r="K52" s="95">
        <f t="shared" si="2"/>
        <v>2248</v>
      </c>
      <c r="L52" s="99">
        <f t="shared" si="4"/>
        <v>1.5662667391274056E-2</v>
      </c>
      <c r="M52" s="96">
        <f t="shared" si="3"/>
        <v>1049</v>
      </c>
      <c r="N52" s="96">
        <f t="shared" si="5"/>
        <v>0</v>
      </c>
    </row>
    <row r="53" spans="1:14">
      <c r="A53" s="40">
        <v>51</v>
      </c>
      <c r="B53" s="101" t="s">
        <v>142</v>
      </c>
      <c r="C53" s="96">
        <v>36938</v>
      </c>
      <c r="D53" s="96">
        <v>35309</v>
      </c>
      <c r="E53" s="96">
        <v>37092</v>
      </c>
      <c r="F53" s="96"/>
      <c r="G53" s="95"/>
      <c r="H53" s="96"/>
      <c r="I53" s="98">
        <f t="shared" si="0"/>
        <v>2.5702763601444184E-3</v>
      </c>
      <c r="J53" s="98">
        <f t="shared" si="1"/>
        <v>4.1691483025610484E-3</v>
      </c>
      <c r="K53" s="95">
        <f t="shared" si="2"/>
        <v>154</v>
      </c>
      <c r="L53" s="99">
        <f t="shared" si="4"/>
        <v>1.0729763248470661E-3</v>
      </c>
      <c r="M53" s="96">
        <f t="shared" si="3"/>
        <v>1783</v>
      </c>
      <c r="N53" s="96">
        <f t="shared" si="5"/>
        <v>0</v>
      </c>
    </row>
    <row r="54" spans="1:14">
      <c r="A54" s="40">
        <v>52</v>
      </c>
      <c r="B54" s="101" t="s">
        <v>143</v>
      </c>
      <c r="C54" s="96">
        <v>84066</v>
      </c>
      <c r="D54" s="96">
        <v>82559</v>
      </c>
      <c r="E54" s="96">
        <v>85161</v>
      </c>
      <c r="F54" s="96"/>
      <c r="G54" s="95"/>
      <c r="H54" s="96"/>
      <c r="I54" s="98">
        <f t="shared" si="0"/>
        <v>5.901199857280783E-3</v>
      </c>
      <c r="J54" s="98">
        <f t="shared" si="1"/>
        <v>1.3025479980015702E-2</v>
      </c>
      <c r="K54" s="95">
        <f t="shared" si="2"/>
        <v>1095</v>
      </c>
      <c r="L54" s="99">
        <f t="shared" si="4"/>
        <v>7.6292797123866055E-3</v>
      </c>
      <c r="M54" s="96">
        <f t="shared" si="3"/>
        <v>2602</v>
      </c>
      <c r="N54" s="96">
        <f t="shared" si="5"/>
        <v>0</v>
      </c>
    </row>
    <row r="55" spans="1:14">
      <c r="A55" s="40">
        <v>53</v>
      </c>
      <c r="B55" s="101" t="s">
        <v>144</v>
      </c>
      <c r="C55" s="96">
        <v>54787</v>
      </c>
      <c r="D55" s="96">
        <v>53378</v>
      </c>
      <c r="E55" s="96">
        <v>55406</v>
      </c>
      <c r="F55" s="96"/>
      <c r="G55" s="95"/>
      <c r="H55" s="96"/>
      <c r="I55" s="98">
        <f t="shared" si="0"/>
        <v>3.8393381864057384E-3</v>
      </c>
      <c r="J55" s="98">
        <f t="shared" si="1"/>
        <v>1.1298300691769946E-2</v>
      </c>
      <c r="K55" s="95">
        <f t="shared" si="2"/>
        <v>619</v>
      </c>
      <c r="L55" s="99">
        <f t="shared" si="4"/>
        <v>4.3128074355865834E-3</v>
      </c>
      <c r="M55" s="96">
        <f t="shared" si="3"/>
        <v>2028</v>
      </c>
      <c r="N55" s="96">
        <f t="shared" si="5"/>
        <v>0</v>
      </c>
    </row>
    <row r="56" spans="1:14">
      <c r="A56" s="40">
        <v>54</v>
      </c>
      <c r="B56" s="101" t="s">
        <v>145</v>
      </c>
      <c r="C56" s="96">
        <v>174204</v>
      </c>
      <c r="D56" s="96">
        <v>175544</v>
      </c>
      <c r="E56" s="96">
        <v>180409</v>
      </c>
      <c r="F56" s="96"/>
      <c r="G56" s="95"/>
      <c r="H56" s="96"/>
      <c r="I56" s="98">
        <f t="shared" si="0"/>
        <v>1.2501374632192773E-2</v>
      </c>
      <c r="J56" s="98">
        <f t="shared" si="1"/>
        <v>3.5619159146747494E-2</v>
      </c>
      <c r="K56" s="95">
        <f t="shared" si="2"/>
        <v>6205</v>
      </c>
      <c r="L56" s="99">
        <f t="shared" si="4"/>
        <v>4.3232585036857431E-2</v>
      </c>
      <c r="M56" s="96">
        <f t="shared" si="3"/>
        <v>4865</v>
      </c>
      <c r="N56" s="96">
        <f t="shared" si="5"/>
        <v>0</v>
      </c>
    </row>
    <row r="57" spans="1:14">
      <c r="A57" s="40">
        <v>55</v>
      </c>
      <c r="B57" s="101" t="s">
        <v>146</v>
      </c>
      <c r="C57" s="96">
        <v>161620</v>
      </c>
      <c r="D57" s="96">
        <v>162038</v>
      </c>
      <c r="E57" s="96">
        <v>167198</v>
      </c>
      <c r="F57" s="96"/>
      <c r="G57" s="95"/>
      <c r="H57" s="96"/>
      <c r="I57" s="98">
        <f t="shared" si="0"/>
        <v>1.1585923295142523E-2</v>
      </c>
      <c r="J57" s="98">
        <f t="shared" si="1"/>
        <v>3.4513055314936272E-2</v>
      </c>
      <c r="K57" s="95">
        <f t="shared" si="2"/>
        <v>5578</v>
      </c>
      <c r="L57" s="99">
        <f t="shared" si="4"/>
        <v>3.8864038571408667E-2</v>
      </c>
      <c r="M57" s="96">
        <f t="shared" si="3"/>
        <v>5160</v>
      </c>
      <c r="N57" s="96">
        <f t="shared" si="5"/>
        <v>0</v>
      </c>
    </row>
    <row r="58" spans="1:14">
      <c r="A58" s="40">
        <v>56</v>
      </c>
      <c r="B58" s="101" t="s">
        <v>147</v>
      </c>
      <c r="C58" s="96">
        <v>31300</v>
      </c>
      <c r="D58" s="96">
        <v>29249</v>
      </c>
      <c r="E58" s="96">
        <v>30306</v>
      </c>
      <c r="F58" s="96"/>
      <c r="G58" s="95"/>
      <c r="H58" s="96"/>
      <c r="I58" s="98">
        <f t="shared" si="0"/>
        <v>2.1000430111759068E-3</v>
      </c>
      <c r="J58" s="98">
        <f t="shared" si="1"/>
        <v>-3.1757188498402554E-2</v>
      </c>
      <c r="K58" s="95">
        <f t="shared" si="2"/>
        <v>-994</v>
      </c>
      <c r="L58" s="99">
        <f t="shared" si="4"/>
        <v>-6.9255744603765167E-3</v>
      </c>
      <c r="M58" s="96">
        <f t="shared" si="3"/>
        <v>1057</v>
      </c>
      <c r="N58" s="96">
        <f t="shared" si="5"/>
        <v>0</v>
      </c>
    </row>
    <row r="59" spans="1:14">
      <c r="A59" s="40">
        <v>57</v>
      </c>
      <c r="B59" s="101" t="s">
        <v>148</v>
      </c>
      <c r="C59" s="96">
        <v>24716</v>
      </c>
      <c r="D59" s="96">
        <v>24050</v>
      </c>
      <c r="E59" s="96">
        <v>24815</v>
      </c>
      <c r="F59" s="96"/>
      <c r="G59" s="95"/>
      <c r="H59" s="96"/>
      <c r="I59" s="98">
        <f t="shared" si="0"/>
        <v>1.7195462061086956E-3</v>
      </c>
      <c r="J59" s="98">
        <f t="shared" si="1"/>
        <v>4.0055025084965203E-3</v>
      </c>
      <c r="K59" s="95">
        <f t="shared" si="2"/>
        <v>99</v>
      </c>
      <c r="L59" s="99">
        <f t="shared" si="4"/>
        <v>6.897704945445425E-4</v>
      </c>
      <c r="M59" s="96">
        <f t="shared" si="3"/>
        <v>765</v>
      </c>
      <c r="N59" s="96">
        <f t="shared" si="5"/>
        <v>0</v>
      </c>
    </row>
    <row r="60" spans="1:14">
      <c r="A60" s="40">
        <v>58</v>
      </c>
      <c r="B60" s="101" t="s">
        <v>149</v>
      </c>
      <c r="C60" s="96">
        <v>76652</v>
      </c>
      <c r="D60" s="96">
        <v>71602</v>
      </c>
      <c r="E60" s="96">
        <v>75529</v>
      </c>
      <c r="F60" s="96"/>
      <c r="G60" s="95"/>
      <c r="H60" s="96"/>
      <c r="I60" s="98">
        <f t="shared" si="0"/>
        <v>5.2337539956148977E-3</v>
      </c>
      <c r="J60" s="98">
        <f t="shared" si="1"/>
        <v>-1.4650628815947399E-2</v>
      </c>
      <c r="K60" s="95">
        <f t="shared" si="2"/>
        <v>-1123</v>
      </c>
      <c r="L60" s="99">
        <f t="shared" si="4"/>
        <v>-7.8243663169042538E-3</v>
      </c>
      <c r="M60" s="96">
        <f t="shared" si="3"/>
        <v>3927</v>
      </c>
      <c r="N60" s="96">
        <f t="shared" si="5"/>
        <v>0</v>
      </c>
    </row>
    <row r="61" spans="1:14">
      <c r="A61" s="40">
        <v>59</v>
      </c>
      <c r="B61" s="101" t="s">
        <v>150</v>
      </c>
      <c r="C61" s="96">
        <v>262656</v>
      </c>
      <c r="D61" s="96">
        <v>265225</v>
      </c>
      <c r="E61" s="96">
        <v>274146</v>
      </c>
      <c r="F61" s="96"/>
      <c r="G61" s="95"/>
      <c r="H61" s="96"/>
      <c r="I61" s="98">
        <f t="shared" si="0"/>
        <v>1.8996845223448498E-2</v>
      </c>
      <c r="J61" s="98">
        <f t="shared" si="1"/>
        <v>4.3745431286549709E-2</v>
      </c>
      <c r="K61" s="95">
        <f t="shared" si="2"/>
        <v>11490</v>
      </c>
      <c r="L61" s="99">
        <f t="shared" si="4"/>
        <v>8.0055181639563558E-2</v>
      </c>
      <c r="M61" s="96">
        <f t="shared" si="3"/>
        <v>8921</v>
      </c>
      <c r="N61" s="96">
        <f t="shared" si="5"/>
        <v>0</v>
      </c>
    </row>
    <row r="62" spans="1:14">
      <c r="A62" s="40">
        <v>60</v>
      </c>
      <c r="B62" s="101" t="s">
        <v>151</v>
      </c>
      <c r="C62" s="96">
        <v>58190</v>
      </c>
      <c r="D62" s="96">
        <v>57265</v>
      </c>
      <c r="E62" s="96">
        <v>59529</v>
      </c>
      <c r="F62" s="96"/>
      <c r="G62" s="95"/>
      <c r="H62" s="96"/>
      <c r="I62" s="98">
        <f t="shared" si="0"/>
        <v>4.1250399396914987E-3</v>
      </c>
      <c r="J62" s="98">
        <f t="shared" si="1"/>
        <v>2.3010826602509023E-2</v>
      </c>
      <c r="K62" s="95">
        <f t="shared" si="2"/>
        <v>1339</v>
      </c>
      <c r="L62" s="99">
        <f t="shared" si="4"/>
        <v>9.3293201231832556E-3</v>
      </c>
      <c r="M62" s="96">
        <f t="shared" si="3"/>
        <v>2264</v>
      </c>
      <c r="N62" s="96">
        <f t="shared" si="5"/>
        <v>0</v>
      </c>
    </row>
    <row r="63" spans="1:14">
      <c r="A63" s="40">
        <v>61</v>
      </c>
      <c r="B63" s="101" t="s">
        <v>152</v>
      </c>
      <c r="C63" s="96">
        <v>118312</v>
      </c>
      <c r="D63" s="96">
        <v>111764</v>
      </c>
      <c r="E63" s="96">
        <v>115031</v>
      </c>
      <c r="F63" s="96"/>
      <c r="G63" s="95"/>
      <c r="H63" s="96"/>
      <c r="I63" s="98">
        <f t="shared" si="0"/>
        <v>7.9710304104327768E-3</v>
      </c>
      <c r="J63" s="98">
        <f t="shared" si="1"/>
        <v>-2.7731760091960239E-2</v>
      </c>
      <c r="K63" s="95">
        <f t="shared" si="2"/>
        <v>-3281</v>
      </c>
      <c r="L63" s="99">
        <f t="shared" si="4"/>
        <v>-2.2859969622228724E-2</v>
      </c>
      <c r="M63" s="96">
        <f t="shared" si="3"/>
        <v>3267</v>
      </c>
      <c r="N63" s="96">
        <f t="shared" si="5"/>
        <v>0</v>
      </c>
    </row>
    <row r="64" spans="1:14">
      <c r="A64" s="40">
        <v>62</v>
      </c>
      <c r="B64" s="101" t="s">
        <v>153</v>
      </c>
      <c r="C64" s="96">
        <v>10169</v>
      </c>
      <c r="D64" s="96">
        <v>8982</v>
      </c>
      <c r="E64" s="96">
        <v>9888</v>
      </c>
      <c r="F64" s="96"/>
      <c r="G64" s="95"/>
      <c r="H64" s="96"/>
      <c r="I64" s="98">
        <f t="shared" si="0"/>
        <v>6.8518528656066023E-4</v>
      </c>
      <c r="J64" s="98">
        <f t="shared" si="1"/>
        <v>-2.7633002261775987E-2</v>
      </c>
      <c r="K64" s="95">
        <f t="shared" si="2"/>
        <v>-281</v>
      </c>
      <c r="L64" s="99">
        <f t="shared" si="4"/>
        <v>-1.9578334239092571E-3</v>
      </c>
      <c r="M64" s="96">
        <f t="shared" si="3"/>
        <v>906</v>
      </c>
      <c r="N64" s="96">
        <f t="shared" si="5"/>
        <v>0</v>
      </c>
    </row>
    <row r="65" spans="1:14">
      <c r="A65" s="40">
        <v>63</v>
      </c>
      <c r="B65" s="101" t="s">
        <v>154</v>
      </c>
      <c r="C65" s="96">
        <v>139953</v>
      </c>
      <c r="D65" s="96">
        <v>144849</v>
      </c>
      <c r="E65" s="96">
        <v>149599</v>
      </c>
      <c r="F65" s="96"/>
      <c r="G65" s="95"/>
      <c r="H65" s="96"/>
      <c r="I65" s="98">
        <f t="shared" si="0"/>
        <v>1.0366407128255279E-2</v>
      </c>
      <c r="J65" s="98">
        <f t="shared" si="1"/>
        <v>6.8923138482204743E-2</v>
      </c>
      <c r="K65" s="95">
        <f t="shared" si="2"/>
        <v>9646</v>
      </c>
      <c r="L65" s="99">
        <f t="shared" si="4"/>
        <v>6.7207335256329867E-2</v>
      </c>
      <c r="M65" s="96">
        <f t="shared" si="3"/>
        <v>4750</v>
      </c>
      <c r="N65" s="96">
        <f t="shared" si="5"/>
        <v>0</v>
      </c>
    </row>
    <row r="66" spans="1:14">
      <c r="A66" s="40">
        <v>64</v>
      </c>
      <c r="B66" s="101" t="s">
        <v>155</v>
      </c>
      <c r="C66" s="96">
        <v>61484</v>
      </c>
      <c r="D66" s="96">
        <v>61019</v>
      </c>
      <c r="E66" s="96">
        <v>62879</v>
      </c>
      <c r="F66" s="96"/>
      <c r="G66" s="95"/>
      <c r="H66" s="96"/>
      <c r="I66" s="98">
        <f t="shared" si="0"/>
        <v>4.3571769451504604E-3</v>
      </c>
      <c r="J66" s="98">
        <f t="shared" si="1"/>
        <v>2.2688829614208574E-2</v>
      </c>
      <c r="K66" s="95">
        <f t="shared" si="2"/>
        <v>1395</v>
      </c>
      <c r="L66" s="99">
        <f t="shared" si="4"/>
        <v>9.7194933322185522E-3</v>
      </c>
      <c r="M66" s="96">
        <f t="shared" si="3"/>
        <v>1860</v>
      </c>
      <c r="N66" s="96">
        <f t="shared" si="5"/>
        <v>0</v>
      </c>
    </row>
    <row r="67" spans="1:14">
      <c r="A67" s="40">
        <v>65</v>
      </c>
      <c r="B67" s="101" t="s">
        <v>156</v>
      </c>
      <c r="C67" s="96">
        <v>95555</v>
      </c>
      <c r="D67" s="96">
        <v>91575</v>
      </c>
      <c r="E67" s="96">
        <v>96028</v>
      </c>
      <c r="F67" s="96"/>
      <c r="G67" s="95"/>
      <c r="H67" s="96"/>
      <c r="I67" s="98">
        <f t="shared" ref="I67:I84" si="6">E67/$E$84</f>
        <v>6.6542245851382567E-3</v>
      </c>
      <c r="J67" s="98">
        <f t="shared" ref="J67:J84" si="7">(E67-C67)/C67</f>
        <v>4.9500287792370885E-3</v>
      </c>
      <c r="K67" s="95">
        <f t="shared" ref="K67:K84" si="8">E67-C67</f>
        <v>473</v>
      </c>
      <c r="L67" s="99">
        <f t="shared" si="4"/>
        <v>3.2955701406017029E-3</v>
      </c>
      <c r="M67" s="96">
        <f t="shared" ref="M67:M84" si="9">E67-D67</f>
        <v>4453</v>
      </c>
      <c r="N67" s="96">
        <f t="shared" si="5"/>
        <v>0</v>
      </c>
    </row>
    <row r="68" spans="1:14">
      <c r="A68" s="40">
        <v>66</v>
      </c>
      <c r="B68" s="101" t="s">
        <v>157</v>
      </c>
      <c r="C68" s="96">
        <v>40967</v>
      </c>
      <c r="D68" s="96">
        <v>40117</v>
      </c>
      <c r="E68" s="96">
        <v>42078</v>
      </c>
      <c r="F68" s="96"/>
      <c r="G68" s="95"/>
      <c r="H68" s="96"/>
      <c r="I68" s="98">
        <f t="shared" si="6"/>
        <v>2.9157793778215473E-3</v>
      </c>
      <c r="J68" s="98">
        <f t="shared" si="7"/>
        <v>2.711938877633217E-2</v>
      </c>
      <c r="K68" s="95">
        <f t="shared" si="8"/>
        <v>1111</v>
      </c>
      <c r="L68" s="99">
        <f t="shared" ref="L68:L84" si="10">K68/$K$84</f>
        <v>7.7407577721109767E-3</v>
      </c>
      <c r="M68" s="96">
        <f t="shared" si="9"/>
        <v>1961</v>
      </c>
      <c r="N68" s="96">
        <f t="shared" ref="N68:N84" si="11">H68-G68</f>
        <v>0</v>
      </c>
    </row>
    <row r="69" spans="1:14">
      <c r="A69" s="40">
        <v>67</v>
      </c>
      <c r="B69" s="101" t="s">
        <v>158</v>
      </c>
      <c r="C69" s="96">
        <v>86138</v>
      </c>
      <c r="D69" s="96">
        <v>84961</v>
      </c>
      <c r="E69" s="96">
        <v>87272</v>
      </c>
      <c r="F69" s="96"/>
      <c r="G69" s="95"/>
      <c r="H69" s="96"/>
      <c r="I69" s="98">
        <f t="shared" si="6"/>
        <v>6.0474808180341769E-3</v>
      </c>
      <c r="J69" s="98">
        <f t="shared" si="7"/>
        <v>1.3164921405187026E-2</v>
      </c>
      <c r="K69" s="95">
        <f t="shared" si="8"/>
        <v>1134</v>
      </c>
      <c r="L69" s="99">
        <f t="shared" si="10"/>
        <v>7.9010074829647583E-3</v>
      </c>
      <c r="M69" s="96">
        <f t="shared" si="9"/>
        <v>2311</v>
      </c>
      <c r="N69" s="96">
        <f t="shared" si="11"/>
        <v>0</v>
      </c>
    </row>
    <row r="70" spans="1:14">
      <c r="A70" s="40">
        <v>68</v>
      </c>
      <c r="B70" s="101" t="s">
        <v>159</v>
      </c>
      <c r="C70" s="96">
        <v>51621</v>
      </c>
      <c r="D70" s="96">
        <v>51323</v>
      </c>
      <c r="E70" s="96">
        <v>53892</v>
      </c>
      <c r="F70" s="96"/>
      <c r="G70" s="95"/>
      <c r="H70" s="96"/>
      <c r="I70" s="98">
        <f t="shared" si="6"/>
        <v>3.7344261188639867E-3</v>
      </c>
      <c r="J70" s="98">
        <f t="shared" si="7"/>
        <v>4.399372348462835E-2</v>
      </c>
      <c r="K70" s="95">
        <f t="shared" si="8"/>
        <v>2271</v>
      </c>
      <c r="L70" s="99">
        <f t="shared" si="10"/>
        <v>1.5822917102127836E-2</v>
      </c>
      <c r="M70" s="96">
        <f t="shared" si="9"/>
        <v>2569</v>
      </c>
      <c r="N70" s="96">
        <f t="shared" si="11"/>
        <v>0</v>
      </c>
    </row>
    <row r="71" spans="1:14">
      <c r="A71" s="40">
        <v>69</v>
      </c>
      <c r="B71" s="101" t="s">
        <v>160</v>
      </c>
      <c r="C71" s="96">
        <v>10303</v>
      </c>
      <c r="D71" s="96">
        <v>8405</v>
      </c>
      <c r="E71" s="96">
        <v>9126</v>
      </c>
      <c r="F71" s="96"/>
      <c r="G71" s="95"/>
      <c r="H71" s="96"/>
      <c r="I71" s="98">
        <f t="shared" si="6"/>
        <v>6.3238277964730832E-4</v>
      </c>
      <c r="J71" s="98">
        <f t="shared" si="7"/>
        <v>-0.11423857128991556</v>
      </c>
      <c r="K71" s="95">
        <f t="shared" si="8"/>
        <v>-1177</v>
      </c>
      <c r="L71" s="99">
        <f t="shared" si="10"/>
        <v>-8.2006047684740051E-3</v>
      </c>
      <c r="M71" s="96">
        <f t="shared" si="9"/>
        <v>721</v>
      </c>
      <c r="N71" s="96">
        <f t="shared" si="11"/>
        <v>0</v>
      </c>
    </row>
    <row r="72" spans="1:14">
      <c r="A72" s="40">
        <v>70</v>
      </c>
      <c r="B72" s="101" t="s">
        <v>161</v>
      </c>
      <c r="C72" s="96">
        <v>38898</v>
      </c>
      <c r="D72" s="96">
        <v>39114</v>
      </c>
      <c r="E72" s="96">
        <v>41036</v>
      </c>
      <c r="F72" s="96"/>
      <c r="G72" s="95"/>
      <c r="H72" s="96"/>
      <c r="I72" s="98">
        <f t="shared" si="6"/>
        <v>2.843574374929536E-3</v>
      </c>
      <c r="J72" s="98">
        <f t="shared" si="7"/>
        <v>5.4964265514936501E-2</v>
      </c>
      <c r="K72" s="95">
        <f t="shared" si="8"/>
        <v>2138</v>
      </c>
      <c r="L72" s="99">
        <f t="shared" si="10"/>
        <v>1.4896255730669009E-2</v>
      </c>
      <c r="M72" s="96">
        <f t="shared" si="9"/>
        <v>1922</v>
      </c>
      <c r="N72" s="96">
        <f t="shared" si="11"/>
        <v>0</v>
      </c>
    </row>
    <row r="73" spans="1:14">
      <c r="A73" s="40">
        <v>71</v>
      </c>
      <c r="B73" s="101" t="s">
        <v>162</v>
      </c>
      <c r="C73" s="96">
        <v>34668</v>
      </c>
      <c r="D73" s="96">
        <v>32875</v>
      </c>
      <c r="E73" s="96">
        <v>33915</v>
      </c>
      <c r="F73" s="96"/>
      <c r="G73" s="95"/>
      <c r="H73" s="96"/>
      <c r="I73" s="98">
        <f t="shared" si="6"/>
        <v>2.3501273254151285E-3</v>
      </c>
      <c r="J73" s="98">
        <f t="shared" si="7"/>
        <v>-2.1720318449290413E-2</v>
      </c>
      <c r="K73" s="95">
        <f t="shared" si="8"/>
        <v>-753</v>
      </c>
      <c r="L73" s="99">
        <f t="shared" si="10"/>
        <v>-5.2464361857781864E-3</v>
      </c>
      <c r="M73" s="96">
        <f t="shared" si="9"/>
        <v>1040</v>
      </c>
      <c r="N73" s="96">
        <f t="shared" si="11"/>
        <v>0</v>
      </c>
    </row>
    <row r="74" spans="1:14">
      <c r="A74" s="40">
        <v>72</v>
      </c>
      <c r="B74" s="101" t="s">
        <v>163</v>
      </c>
      <c r="C74" s="96">
        <v>67232</v>
      </c>
      <c r="D74" s="96">
        <v>70192</v>
      </c>
      <c r="E74" s="96">
        <v>73384</v>
      </c>
      <c r="F74" s="96"/>
      <c r="G74" s="95"/>
      <c r="H74" s="96"/>
      <c r="I74" s="98">
        <f t="shared" si="6"/>
        <v>5.0851170174926671E-3</v>
      </c>
      <c r="J74" s="98">
        <f t="shared" si="7"/>
        <v>9.1504045692527375E-2</v>
      </c>
      <c r="K74" s="95">
        <f t="shared" si="8"/>
        <v>6152</v>
      </c>
      <c r="L74" s="99">
        <f t="shared" si="10"/>
        <v>4.2863313964020454E-2</v>
      </c>
      <c r="M74" s="96">
        <f t="shared" si="9"/>
        <v>3192</v>
      </c>
      <c r="N74" s="96">
        <f t="shared" si="11"/>
        <v>0</v>
      </c>
    </row>
    <row r="75" spans="1:14">
      <c r="A75" s="40">
        <v>73</v>
      </c>
      <c r="B75" s="101" t="s">
        <v>164</v>
      </c>
      <c r="C75" s="96">
        <v>48765</v>
      </c>
      <c r="D75" s="96">
        <v>47298</v>
      </c>
      <c r="E75" s="96">
        <v>49736</v>
      </c>
      <c r="F75" s="96"/>
      <c r="G75" s="95"/>
      <c r="H75" s="96"/>
      <c r="I75" s="98">
        <f t="shared" si="6"/>
        <v>3.4464376428378837E-3</v>
      </c>
      <c r="J75" s="98">
        <f t="shared" si="7"/>
        <v>1.9911822003486106E-2</v>
      </c>
      <c r="K75" s="95">
        <f t="shared" si="8"/>
        <v>971</v>
      </c>
      <c r="L75" s="99">
        <f t="shared" si="10"/>
        <v>6.7653247495227343E-3</v>
      </c>
      <c r="M75" s="96">
        <f t="shared" si="9"/>
        <v>2438</v>
      </c>
      <c r="N75" s="96">
        <f t="shared" si="11"/>
        <v>0</v>
      </c>
    </row>
    <row r="76" spans="1:14">
      <c r="A76" s="40">
        <v>74</v>
      </c>
      <c r="B76" s="101" t="s">
        <v>165</v>
      </c>
      <c r="C76" s="96">
        <v>26425</v>
      </c>
      <c r="D76" s="96">
        <v>26611</v>
      </c>
      <c r="E76" s="96">
        <v>27649</v>
      </c>
      <c r="F76" s="96"/>
      <c r="G76" s="95"/>
      <c r="H76" s="96"/>
      <c r="I76" s="98">
        <f t="shared" si="6"/>
        <v>1.9159271832641276E-3</v>
      </c>
      <c r="J76" s="98">
        <f t="shared" si="7"/>
        <v>4.6319772942289499E-2</v>
      </c>
      <c r="K76" s="95">
        <f t="shared" si="8"/>
        <v>1224</v>
      </c>
      <c r="L76" s="99">
        <f t="shared" si="10"/>
        <v>8.5280715689143426E-3</v>
      </c>
      <c r="M76" s="96">
        <f t="shared" si="9"/>
        <v>1038</v>
      </c>
      <c r="N76" s="96">
        <f t="shared" si="11"/>
        <v>0</v>
      </c>
    </row>
    <row r="77" spans="1:14">
      <c r="A77" s="40">
        <v>75</v>
      </c>
      <c r="B77" s="101" t="s">
        <v>166</v>
      </c>
      <c r="C77" s="96">
        <v>10856</v>
      </c>
      <c r="D77" s="96">
        <v>8711</v>
      </c>
      <c r="E77" s="96">
        <v>9304</v>
      </c>
      <c r="F77" s="96"/>
      <c r="G77" s="95"/>
      <c r="H77" s="96"/>
      <c r="I77" s="98">
        <f t="shared" si="6"/>
        <v>6.4471722351945615E-4</v>
      </c>
      <c r="J77" s="98">
        <f t="shared" si="7"/>
        <v>-0.14296241709653648</v>
      </c>
      <c r="K77" s="95">
        <f t="shared" si="8"/>
        <v>-1552</v>
      </c>
      <c r="L77" s="99">
        <f t="shared" si="10"/>
        <v>-1.0813371793263938E-2</v>
      </c>
      <c r="M77" s="96">
        <f t="shared" si="9"/>
        <v>593</v>
      </c>
      <c r="N77" s="96">
        <f t="shared" si="11"/>
        <v>0</v>
      </c>
    </row>
    <row r="78" spans="1:14">
      <c r="A78" s="40">
        <v>76</v>
      </c>
      <c r="B78" s="101" t="s">
        <v>167</v>
      </c>
      <c r="C78" s="96">
        <v>16968</v>
      </c>
      <c r="D78" s="96">
        <v>16661</v>
      </c>
      <c r="E78" s="96">
        <v>17432</v>
      </c>
      <c r="F78" s="96"/>
      <c r="G78" s="95"/>
      <c r="H78" s="96"/>
      <c r="I78" s="98">
        <f t="shared" si="6"/>
        <v>1.2079439639285426E-3</v>
      </c>
      <c r="J78" s="98">
        <f t="shared" si="7"/>
        <v>2.7345591702027345E-2</v>
      </c>
      <c r="K78" s="95">
        <f t="shared" si="8"/>
        <v>464</v>
      </c>
      <c r="L78" s="99">
        <f t="shared" si="10"/>
        <v>3.2328637320067446E-3</v>
      </c>
      <c r="M78" s="96">
        <f t="shared" si="9"/>
        <v>771</v>
      </c>
      <c r="N78" s="96">
        <f t="shared" si="11"/>
        <v>0</v>
      </c>
    </row>
    <row r="79" spans="1:14">
      <c r="A79" s="40">
        <v>77</v>
      </c>
      <c r="B79" s="101" t="s">
        <v>168</v>
      </c>
      <c r="C79" s="96">
        <v>60729</v>
      </c>
      <c r="D79" s="96">
        <v>57894</v>
      </c>
      <c r="E79" s="96">
        <v>61479</v>
      </c>
      <c r="F79" s="96"/>
      <c r="G79" s="95"/>
      <c r="H79" s="96"/>
      <c r="I79" s="98">
        <f t="shared" si="6"/>
        <v>4.260164465257163E-3</v>
      </c>
      <c r="J79" s="98">
        <f t="shared" si="7"/>
        <v>1.2349948130217853E-2</v>
      </c>
      <c r="K79" s="95">
        <f t="shared" si="8"/>
        <v>750</v>
      </c>
      <c r="L79" s="99">
        <f t="shared" si="10"/>
        <v>5.2255340495798667E-3</v>
      </c>
      <c r="M79" s="96">
        <f t="shared" si="9"/>
        <v>3585</v>
      </c>
      <c r="N79" s="96">
        <f t="shared" si="11"/>
        <v>0</v>
      </c>
    </row>
    <row r="80" spans="1:14">
      <c r="A80" s="40">
        <v>78</v>
      </c>
      <c r="B80" s="101" t="s">
        <v>169</v>
      </c>
      <c r="C80" s="96">
        <v>36936</v>
      </c>
      <c r="D80" s="96">
        <v>35250</v>
      </c>
      <c r="E80" s="96">
        <v>36058</v>
      </c>
      <c r="F80" s="96"/>
      <c r="G80" s="95"/>
      <c r="H80" s="96"/>
      <c r="I80" s="98">
        <f t="shared" si="6"/>
        <v>2.4986257142803688E-3</v>
      </c>
      <c r="J80" s="98">
        <f t="shared" si="7"/>
        <v>-2.3770846870262076E-2</v>
      </c>
      <c r="K80" s="95">
        <f t="shared" si="8"/>
        <v>-878</v>
      </c>
      <c r="L80" s="99">
        <f t="shared" si="10"/>
        <v>-6.1173585273748311E-3</v>
      </c>
      <c r="M80" s="96">
        <f t="shared" si="9"/>
        <v>808</v>
      </c>
      <c r="N80" s="96">
        <f t="shared" si="11"/>
        <v>0</v>
      </c>
    </row>
    <row r="81" spans="1:14">
      <c r="A81" s="40">
        <v>79</v>
      </c>
      <c r="B81" s="101" t="s">
        <v>170</v>
      </c>
      <c r="C81" s="96">
        <v>18104</v>
      </c>
      <c r="D81" s="96">
        <v>15464</v>
      </c>
      <c r="E81" s="96">
        <v>15885</v>
      </c>
      <c r="F81" s="96"/>
      <c r="G81" s="95"/>
      <c r="H81" s="96"/>
      <c r="I81" s="98">
        <f t="shared" si="6"/>
        <v>1.100745173646449E-3</v>
      </c>
      <c r="J81" s="98">
        <f t="shared" si="7"/>
        <v>-0.12256959787892178</v>
      </c>
      <c r="K81" s="95">
        <f t="shared" si="8"/>
        <v>-2219</v>
      </c>
      <c r="L81" s="99">
        <f t="shared" si="10"/>
        <v>-1.5460613408023634E-2</v>
      </c>
      <c r="M81" s="96">
        <f t="shared" si="9"/>
        <v>421</v>
      </c>
      <c r="N81" s="96">
        <f t="shared" si="11"/>
        <v>0</v>
      </c>
    </row>
    <row r="82" spans="1:14">
      <c r="A82" s="40">
        <v>80</v>
      </c>
      <c r="B82" s="101" t="s">
        <v>171</v>
      </c>
      <c r="C82" s="96">
        <v>51164</v>
      </c>
      <c r="D82" s="96">
        <v>50075</v>
      </c>
      <c r="E82" s="96">
        <v>51252</v>
      </c>
      <c r="F82" s="96"/>
      <c r="G82" s="95"/>
      <c r="H82" s="96"/>
      <c r="I82" s="98">
        <f t="shared" si="6"/>
        <v>3.5514882996366261E-3</v>
      </c>
      <c r="J82" s="98">
        <f t="shared" si="7"/>
        <v>1.7199593464154483E-3</v>
      </c>
      <c r="K82" s="95">
        <f t="shared" si="8"/>
        <v>88</v>
      </c>
      <c r="L82" s="99">
        <f t="shared" si="10"/>
        <v>6.1312932848403773E-4</v>
      </c>
      <c r="M82" s="96">
        <f t="shared" si="9"/>
        <v>1177</v>
      </c>
      <c r="N82" s="96">
        <f t="shared" si="11"/>
        <v>0</v>
      </c>
    </row>
    <row r="83" spans="1:14">
      <c r="A83" s="40">
        <v>81</v>
      </c>
      <c r="B83" s="101" t="s">
        <v>172</v>
      </c>
      <c r="C83" s="96">
        <v>68682</v>
      </c>
      <c r="D83" s="96">
        <v>69169</v>
      </c>
      <c r="E83" s="96">
        <v>71382</v>
      </c>
      <c r="F83" s="96"/>
      <c r="G83" s="95"/>
      <c r="H83" s="96"/>
      <c r="I83" s="98">
        <f t="shared" si="6"/>
        <v>4.9463891712452513E-3</v>
      </c>
      <c r="J83" s="98">
        <f t="shared" si="7"/>
        <v>3.9311610028828513E-2</v>
      </c>
      <c r="K83" s="95">
        <f t="shared" si="8"/>
        <v>2700</v>
      </c>
      <c r="L83" s="99">
        <f t="shared" si="10"/>
        <v>1.881192257848752E-2</v>
      </c>
      <c r="M83" s="96">
        <f t="shared" si="9"/>
        <v>2213</v>
      </c>
      <c r="N83" s="96">
        <f t="shared" si="11"/>
        <v>0</v>
      </c>
    </row>
    <row r="84" spans="1:14" s="107" customFormat="1">
      <c r="A84" s="188" t="s">
        <v>173</v>
      </c>
      <c r="B84" s="188"/>
      <c r="C84" s="61">
        <v>14287607</v>
      </c>
      <c r="D84" s="61">
        <v>13919211</v>
      </c>
      <c r="E84" s="61">
        <v>14431133</v>
      </c>
      <c r="F84" s="61"/>
      <c r="G84" s="62"/>
      <c r="H84" s="61"/>
      <c r="I84" s="67">
        <f t="shared" si="6"/>
        <v>1</v>
      </c>
      <c r="J84" s="67">
        <f t="shared" si="7"/>
        <v>1.0045489073152699E-2</v>
      </c>
      <c r="K84" s="62">
        <f t="shared" si="8"/>
        <v>143526</v>
      </c>
      <c r="L84" s="68">
        <f t="shared" si="10"/>
        <v>1</v>
      </c>
      <c r="M84" s="62">
        <f t="shared" si="9"/>
        <v>511922</v>
      </c>
      <c r="N84" s="96">
        <f t="shared" si="11"/>
        <v>0</v>
      </c>
    </row>
    <row r="85" spans="1:14">
      <c r="C85" s="128"/>
      <c r="D85" s="126"/>
      <c r="E85" s="127"/>
      <c r="F85" s="138"/>
      <c r="G85" s="138"/>
      <c r="H85" s="138"/>
      <c r="L85" s="11"/>
    </row>
    <row r="86" spans="1:14">
      <c r="C86" s="124"/>
      <c r="D86" s="124"/>
      <c r="E86" s="124"/>
      <c r="F86" s="124"/>
      <c r="G86" s="124"/>
      <c r="H86" s="124"/>
    </row>
    <row r="88" spans="1:14">
      <c r="D88" s="138"/>
    </row>
  </sheetData>
  <mergeCells count="3">
    <mergeCell ref="A84:B84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P94"/>
  <sheetViews>
    <sheetView topLeftCell="N1" zoomScale="92" zoomScaleNormal="92" workbookViewId="0">
      <pane ySplit="2" topLeftCell="A3" activePane="bottomLeft" state="frozen"/>
      <selection activeCell="W1" sqref="W1"/>
      <selection pane="bottomLeft" activeCell="U8" sqref="U8"/>
    </sheetView>
  </sheetViews>
  <sheetFormatPr defaultColWidth="9.140625" defaultRowHeight="15"/>
  <cols>
    <col min="1" max="1" width="11.85546875" style="4" customWidth="1"/>
    <col min="2" max="2" width="16.42578125" style="4" bestFit="1" customWidth="1"/>
    <col min="3" max="8" width="13.5703125" style="4" customWidth="1"/>
    <col min="9" max="9" width="18.140625" style="4" customWidth="1"/>
    <col min="10" max="10" width="30.42578125" style="4" customWidth="1"/>
    <col min="11" max="11" width="27.42578125" style="4" customWidth="1"/>
    <col min="12" max="12" width="22.28515625" style="4" customWidth="1"/>
    <col min="13" max="14" width="23.140625" style="4" customWidth="1"/>
    <col min="15" max="16384" width="9.140625" style="4"/>
  </cols>
  <sheetData>
    <row r="1" spans="1:16" ht="15.75" thickBot="1">
      <c r="C1" s="185" t="s">
        <v>281</v>
      </c>
      <c r="D1" s="185"/>
      <c r="E1" s="186"/>
      <c r="F1" s="187" t="s">
        <v>280</v>
      </c>
      <c r="G1" s="185"/>
      <c r="H1" s="186"/>
    </row>
    <row r="2" spans="1:16" ht="45">
      <c r="A2" s="16" t="s">
        <v>91</v>
      </c>
      <c r="B2" s="16" t="s">
        <v>174</v>
      </c>
      <c r="C2" s="91">
        <v>43617</v>
      </c>
      <c r="D2" s="91">
        <v>43952</v>
      </c>
      <c r="E2" s="91">
        <v>43983</v>
      </c>
      <c r="F2" s="91">
        <v>43617</v>
      </c>
      <c r="G2" s="91">
        <v>43952</v>
      </c>
      <c r="H2" s="91">
        <v>43983</v>
      </c>
      <c r="I2" s="57" t="s">
        <v>314</v>
      </c>
      <c r="J2" s="12" t="s">
        <v>315</v>
      </c>
      <c r="K2" s="90" t="s">
        <v>316</v>
      </c>
      <c r="L2" s="90" t="s">
        <v>313</v>
      </c>
      <c r="M2" s="94" t="s">
        <v>317</v>
      </c>
      <c r="N2" s="158" t="s">
        <v>318</v>
      </c>
    </row>
    <row r="3" spans="1:16">
      <c r="A3" s="40">
        <v>1</v>
      </c>
      <c r="B3" s="101" t="s">
        <v>92</v>
      </c>
      <c r="C3" s="52">
        <v>52773</v>
      </c>
      <c r="D3" s="52">
        <v>53471</v>
      </c>
      <c r="E3" s="52">
        <v>53768</v>
      </c>
      <c r="F3" s="52"/>
      <c r="G3" s="52"/>
      <c r="H3" s="52"/>
      <c r="I3" s="98">
        <f t="shared" ref="I3:I66" si="0">E3/$E$84</f>
        <v>2.4042017189988635E-2</v>
      </c>
      <c r="J3" s="98">
        <f t="shared" ref="J3:J66" si="1">(E3-C3)/C3</f>
        <v>1.8854338392738711E-2</v>
      </c>
      <c r="K3" s="95">
        <f t="shared" ref="K3:K66" si="2">E3-C3</f>
        <v>995</v>
      </c>
      <c r="L3" s="99">
        <f>K3/$K$84</f>
        <v>2.0160473315232807E-2</v>
      </c>
      <c r="M3" s="96">
        <f t="shared" ref="M3:M66" si="3">E3-D3</f>
        <v>297</v>
      </c>
      <c r="N3" s="96">
        <f>H3-G3</f>
        <v>0</v>
      </c>
      <c r="O3" s="22"/>
      <c r="P3" s="7"/>
    </row>
    <row r="4" spans="1:16">
      <c r="A4" s="40">
        <v>2</v>
      </c>
      <c r="B4" s="101" t="s">
        <v>93</v>
      </c>
      <c r="C4" s="52">
        <v>12677</v>
      </c>
      <c r="D4" s="52">
        <v>13013</v>
      </c>
      <c r="E4" s="52">
        <v>12997</v>
      </c>
      <c r="F4" s="52"/>
      <c r="G4" s="52"/>
      <c r="H4" s="52"/>
      <c r="I4" s="98">
        <f t="shared" si="0"/>
        <v>5.8115253946265863E-3</v>
      </c>
      <c r="J4" s="98">
        <f t="shared" si="1"/>
        <v>2.5242565275696141E-2</v>
      </c>
      <c r="K4" s="95">
        <f t="shared" si="2"/>
        <v>320</v>
      </c>
      <c r="L4" s="99">
        <f t="shared" ref="L4:L67" si="4">K4/$K$84</f>
        <v>6.4837703124366822E-3</v>
      </c>
      <c r="M4" s="96">
        <f t="shared" si="3"/>
        <v>-16</v>
      </c>
      <c r="N4" s="96">
        <f t="shared" ref="N4:N67" si="5">H4-G4</f>
        <v>0</v>
      </c>
      <c r="O4" s="22"/>
      <c r="P4" s="7"/>
    </row>
    <row r="5" spans="1:16">
      <c r="A5" s="40">
        <v>3</v>
      </c>
      <c r="B5" s="101" t="s">
        <v>94</v>
      </c>
      <c r="C5" s="52">
        <v>19323</v>
      </c>
      <c r="D5" s="52">
        <v>19204</v>
      </c>
      <c r="E5" s="52">
        <v>19394</v>
      </c>
      <c r="F5" s="52"/>
      <c r="G5" s="52"/>
      <c r="H5" s="52"/>
      <c r="I5" s="98">
        <f t="shared" si="0"/>
        <v>8.6719030163413102E-3</v>
      </c>
      <c r="J5" s="98">
        <f t="shared" si="1"/>
        <v>3.6743776846245406E-3</v>
      </c>
      <c r="K5" s="95">
        <f t="shared" si="2"/>
        <v>71</v>
      </c>
      <c r="L5" s="99">
        <f t="shared" si="4"/>
        <v>1.4385865380718889E-3</v>
      </c>
      <c r="M5" s="96">
        <f t="shared" si="3"/>
        <v>190</v>
      </c>
      <c r="N5" s="96">
        <f t="shared" si="5"/>
        <v>0</v>
      </c>
      <c r="O5" s="22"/>
      <c r="P5" s="7"/>
    </row>
    <row r="6" spans="1:16">
      <c r="A6" s="40">
        <v>4</v>
      </c>
      <c r="B6" s="101" t="s">
        <v>95</v>
      </c>
      <c r="C6" s="52">
        <v>7853</v>
      </c>
      <c r="D6" s="52">
        <v>8126</v>
      </c>
      <c r="E6" s="52">
        <v>8183</v>
      </c>
      <c r="F6" s="52"/>
      <c r="G6" s="52"/>
      <c r="H6" s="52"/>
      <c r="I6" s="98">
        <f t="shared" si="0"/>
        <v>3.6589760948087524E-3</v>
      </c>
      <c r="J6" s="98">
        <f t="shared" si="1"/>
        <v>4.2022157137399721E-2</v>
      </c>
      <c r="K6" s="95">
        <f t="shared" si="2"/>
        <v>330</v>
      </c>
      <c r="L6" s="99">
        <f t="shared" si="4"/>
        <v>6.6863881347003279E-3</v>
      </c>
      <c r="M6" s="96">
        <f t="shared" si="3"/>
        <v>57</v>
      </c>
      <c r="N6" s="96">
        <f t="shared" si="5"/>
        <v>0</v>
      </c>
      <c r="O6" s="22"/>
      <c r="P6" s="7"/>
    </row>
    <row r="7" spans="1:16">
      <c r="A7" s="40">
        <v>5</v>
      </c>
      <c r="B7" s="101" t="s">
        <v>96</v>
      </c>
      <c r="C7" s="52">
        <v>8265</v>
      </c>
      <c r="D7" s="52">
        <v>8323</v>
      </c>
      <c r="E7" s="52">
        <v>8374</v>
      </c>
      <c r="F7" s="52"/>
      <c r="G7" s="52"/>
      <c r="H7" s="52"/>
      <c r="I7" s="98">
        <f t="shared" si="0"/>
        <v>3.7443805227824136E-3</v>
      </c>
      <c r="J7" s="98">
        <f t="shared" si="1"/>
        <v>1.3188142770719903E-2</v>
      </c>
      <c r="K7" s="95">
        <f t="shared" si="2"/>
        <v>109</v>
      </c>
      <c r="L7" s="99">
        <f t="shared" si="4"/>
        <v>2.2085342626737446E-3</v>
      </c>
      <c r="M7" s="96">
        <f t="shared" si="3"/>
        <v>51</v>
      </c>
      <c r="N7" s="96">
        <f t="shared" si="5"/>
        <v>0</v>
      </c>
      <c r="O7" s="22"/>
      <c r="P7" s="7"/>
    </row>
    <row r="8" spans="1:16">
      <c r="A8" s="40">
        <v>6</v>
      </c>
      <c r="B8" s="101" t="s">
        <v>97</v>
      </c>
      <c r="C8" s="52">
        <v>138618</v>
      </c>
      <c r="D8" s="52">
        <v>140455</v>
      </c>
      <c r="E8" s="52">
        <v>141453</v>
      </c>
      <c r="F8" s="52"/>
      <c r="G8" s="52"/>
      <c r="H8" s="52"/>
      <c r="I8" s="98">
        <f t="shared" si="0"/>
        <v>6.3249803927530546E-2</v>
      </c>
      <c r="J8" s="98">
        <f t="shared" si="1"/>
        <v>2.0451889365017531E-2</v>
      </c>
      <c r="K8" s="95">
        <f t="shared" si="2"/>
        <v>2835</v>
      </c>
      <c r="L8" s="99">
        <f t="shared" si="4"/>
        <v>5.7442152611743728E-2</v>
      </c>
      <c r="M8" s="96">
        <f t="shared" si="3"/>
        <v>998</v>
      </c>
      <c r="N8" s="96">
        <f t="shared" si="5"/>
        <v>0</v>
      </c>
      <c r="O8" s="22"/>
      <c r="P8" s="7"/>
    </row>
    <row r="9" spans="1:16">
      <c r="A9" s="40">
        <v>7</v>
      </c>
      <c r="B9" s="101" t="s">
        <v>98</v>
      </c>
      <c r="C9" s="52">
        <v>95050</v>
      </c>
      <c r="D9" s="52">
        <v>97759</v>
      </c>
      <c r="E9" s="52">
        <v>98563</v>
      </c>
      <c r="F9" s="52"/>
      <c r="G9" s="52"/>
      <c r="H9" s="52"/>
      <c r="I9" s="98">
        <f t="shared" si="0"/>
        <v>4.4071814839623004E-2</v>
      </c>
      <c r="J9" s="98">
        <f t="shared" si="1"/>
        <v>3.6959495002630197E-2</v>
      </c>
      <c r="K9" s="95">
        <f t="shared" si="2"/>
        <v>3513</v>
      </c>
      <c r="L9" s="99">
        <f t="shared" si="4"/>
        <v>7.1179640961218954E-2</v>
      </c>
      <c r="M9" s="96">
        <f t="shared" si="3"/>
        <v>804</v>
      </c>
      <c r="N9" s="96">
        <f t="shared" si="5"/>
        <v>0</v>
      </c>
      <c r="O9" s="22"/>
      <c r="P9" s="7"/>
    </row>
    <row r="10" spans="1:16">
      <c r="A10" s="40">
        <v>8</v>
      </c>
      <c r="B10" s="101" t="s">
        <v>99</v>
      </c>
      <c r="C10" s="52">
        <v>4529</v>
      </c>
      <c r="D10" s="52">
        <v>4448</v>
      </c>
      <c r="E10" s="52">
        <v>4438</v>
      </c>
      <c r="F10" s="52"/>
      <c r="G10" s="52"/>
      <c r="H10" s="52"/>
      <c r="I10" s="98">
        <f t="shared" si="0"/>
        <v>1.9844233054822488E-3</v>
      </c>
      <c r="J10" s="98">
        <f t="shared" si="1"/>
        <v>-2.009273570324575E-2</v>
      </c>
      <c r="K10" s="95">
        <f t="shared" si="2"/>
        <v>-91</v>
      </c>
      <c r="L10" s="99">
        <f t="shared" si="4"/>
        <v>-1.8438221825991814E-3</v>
      </c>
      <c r="M10" s="96">
        <f t="shared" si="3"/>
        <v>-10</v>
      </c>
      <c r="N10" s="96">
        <f t="shared" si="5"/>
        <v>0</v>
      </c>
      <c r="O10" s="22"/>
      <c r="P10" s="7"/>
    </row>
    <row r="11" spans="1:16">
      <c r="A11" s="40">
        <v>9</v>
      </c>
      <c r="B11" s="101" t="s">
        <v>100</v>
      </c>
      <c r="C11" s="52">
        <v>37189</v>
      </c>
      <c r="D11" s="52">
        <v>37827</v>
      </c>
      <c r="E11" s="52">
        <v>38064</v>
      </c>
      <c r="F11" s="52"/>
      <c r="G11" s="52"/>
      <c r="H11" s="52"/>
      <c r="I11" s="98">
        <f t="shared" si="0"/>
        <v>1.7020074064866227E-2</v>
      </c>
      <c r="J11" s="98">
        <f t="shared" si="1"/>
        <v>2.3528462717470219E-2</v>
      </c>
      <c r="K11" s="95">
        <f t="shared" si="2"/>
        <v>875</v>
      </c>
      <c r="L11" s="99">
        <f t="shared" si="4"/>
        <v>1.7729059448069052E-2</v>
      </c>
      <c r="M11" s="96">
        <f t="shared" si="3"/>
        <v>237</v>
      </c>
      <c r="N11" s="96">
        <f t="shared" si="5"/>
        <v>0</v>
      </c>
      <c r="O11" s="22"/>
      <c r="P11" s="7"/>
    </row>
    <row r="12" spans="1:16">
      <c r="A12" s="40">
        <v>10</v>
      </c>
      <c r="B12" s="101" t="s">
        <v>101</v>
      </c>
      <c r="C12" s="52">
        <v>36636</v>
      </c>
      <c r="D12" s="52">
        <v>36825</v>
      </c>
      <c r="E12" s="52">
        <v>36980</v>
      </c>
      <c r="F12" s="52"/>
      <c r="G12" s="52"/>
      <c r="H12" s="52"/>
      <c r="I12" s="98">
        <f t="shared" si="0"/>
        <v>1.6535370400345552E-2</v>
      </c>
      <c r="J12" s="98">
        <f t="shared" si="1"/>
        <v>9.3896713615023476E-3</v>
      </c>
      <c r="K12" s="95">
        <f t="shared" si="2"/>
        <v>344</v>
      </c>
      <c r="L12" s="99">
        <f t="shared" si="4"/>
        <v>6.9700530858694335E-3</v>
      </c>
      <c r="M12" s="96">
        <f t="shared" si="3"/>
        <v>155</v>
      </c>
      <c r="N12" s="96">
        <f t="shared" si="5"/>
        <v>0</v>
      </c>
      <c r="O12" s="22"/>
      <c r="P12" s="7"/>
    </row>
    <row r="13" spans="1:16">
      <c r="A13" s="40">
        <v>11</v>
      </c>
      <c r="B13" s="101" t="s">
        <v>102</v>
      </c>
      <c r="C13" s="52">
        <v>4379</v>
      </c>
      <c r="D13" s="52">
        <v>4381</v>
      </c>
      <c r="E13" s="52">
        <v>4442</v>
      </c>
      <c r="F13" s="52"/>
      <c r="G13" s="52"/>
      <c r="H13" s="52"/>
      <c r="I13" s="98">
        <f t="shared" si="0"/>
        <v>1.9862118798900743E-3</v>
      </c>
      <c r="J13" s="98">
        <f t="shared" si="1"/>
        <v>1.4386846311943365E-2</v>
      </c>
      <c r="K13" s="95">
        <f t="shared" si="2"/>
        <v>63</v>
      </c>
      <c r="L13" s="99">
        <f t="shared" si="4"/>
        <v>1.2764922802609717E-3</v>
      </c>
      <c r="M13" s="96">
        <f t="shared" si="3"/>
        <v>61</v>
      </c>
      <c r="N13" s="96">
        <f t="shared" si="5"/>
        <v>0</v>
      </c>
      <c r="O13" s="22"/>
      <c r="P13" s="7"/>
    </row>
    <row r="14" spans="1:16">
      <c r="A14" s="40">
        <v>12</v>
      </c>
      <c r="B14" s="101" t="s">
        <v>103</v>
      </c>
      <c r="C14" s="52">
        <v>4266</v>
      </c>
      <c r="D14" s="52">
        <v>4312</v>
      </c>
      <c r="E14" s="52">
        <v>4296</v>
      </c>
      <c r="F14" s="52"/>
      <c r="G14" s="52"/>
      <c r="H14" s="52"/>
      <c r="I14" s="98">
        <f t="shared" si="0"/>
        <v>1.9209289140044482E-3</v>
      </c>
      <c r="J14" s="98">
        <f t="shared" si="1"/>
        <v>7.0323488045007029E-3</v>
      </c>
      <c r="K14" s="95">
        <f t="shared" si="2"/>
        <v>30</v>
      </c>
      <c r="L14" s="99">
        <f t="shared" si="4"/>
        <v>6.0785346679093891E-4</v>
      </c>
      <c r="M14" s="96">
        <f t="shared" si="3"/>
        <v>-16</v>
      </c>
      <c r="N14" s="96">
        <f t="shared" si="5"/>
        <v>0</v>
      </c>
      <c r="O14" s="22"/>
      <c r="P14" s="7"/>
    </row>
    <row r="15" spans="1:16">
      <c r="A15" s="40">
        <v>13</v>
      </c>
      <c r="B15" s="101" t="s">
        <v>104</v>
      </c>
      <c r="C15" s="52">
        <v>5621</v>
      </c>
      <c r="D15" s="52">
        <v>5557</v>
      </c>
      <c r="E15" s="52">
        <v>5671</v>
      </c>
      <c r="F15" s="52"/>
      <c r="G15" s="52"/>
      <c r="H15" s="52"/>
      <c r="I15" s="98">
        <f t="shared" si="0"/>
        <v>2.5357513666944193E-3</v>
      </c>
      <c r="J15" s="98">
        <f t="shared" si="1"/>
        <v>8.8952143746664301E-3</v>
      </c>
      <c r="K15" s="95">
        <f t="shared" si="2"/>
        <v>50</v>
      </c>
      <c r="L15" s="99">
        <f t="shared" si="4"/>
        <v>1.0130891113182315E-3</v>
      </c>
      <c r="M15" s="96">
        <f t="shared" si="3"/>
        <v>114</v>
      </c>
      <c r="N15" s="96">
        <f t="shared" si="5"/>
        <v>0</v>
      </c>
      <c r="O15" s="22"/>
      <c r="P15" s="7"/>
    </row>
    <row r="16" spans="1:16">
      <c r="A16" s="40">
        <v>14</v>
      </c>
      <c r="B16" s="101" t="s">
        <v>105</v>
      </c>
      <c r="C16" s="52">
        <v>7081</v>
      </c>
      <c r="D16" s="52">
        <v>7071</v>
      </c>
      <c r="E16" s="52">
        <v>7151</v>
      </c>
      <c r="F16" s="52"/>
      <c r="G16" s="52"/>
      <c r="H16" s="52"/>
      <c r="I16" s="98">
        <f t="shared" si="0"/>
        <v>3.1975238975898066E-3</v>
      </c>
      <c r="J16" s="98">
        <f t="shared" si="1"/>
        <v>9.8856093772066098E-3</v>
      </c>
      <c r="K16" s="95">
        <f t="shared" si="2"/>
        <v>70</v>
      </c>
      <c r="L16" s="99">
        <f t="shared" si="4"/>
        <v>1.4183247558455241E-3</v>
      </c>
      <c r="M16" s="96">
        <f t="shared" si="3"/>
        <v>80</v>
      </c>
      <c r="N16" s="96">
        <f t="shared" si="5"/>
        <v>0</v>
      </c>
      <c r="O16" s="22"/>
      <c r="P16" s="7"/>
    </row>
    <row r="17" spans="1:16">
      <c r="A17" s="40">
        <v>15</v>
      </c>
      <c r="B17" s="101" t="s">
        <v>106</v>
      </c>
      <c r="C17" s="52">
        <v>9089</v>
      </c>
      <c r="D17" s="52">
        <v>9332</v>
      </c>
      <c r="E17" s="52">
        <v>9335</v>
      </c>
      <c r="F17" s="52"/>
      <c r="G17" s="52"/>
      <c r="H17" s="52"/>
      <c r="I17" s="98">
        <f t="shared" si="0"/>
        <v>4.1740855242624591E-3</v>
      </c>
      <c r="J17" s="98">
        <f t="shared" si="1"/>
        <v>2.7065683793596654E-2</v>
      </c>
      <c r="K17" s="95">
        <f t="shared" si="2"/>
        <v>246</v>
      </c>
      <c r="L17" s="99">
        <f t="shared" si="4"/>
        <v>4.9843984276856995E-3</v>
      </c>
      <c r="M17" s="96">
        <f t="shared" si="3"/>
        <v>3</v>
      </c>
      <c r="N17" s="96">
        <f t="shared" si="5"/>
        <v>0</v>
      </c>
      <c r="O17" s="22"/>
      <c r="P17" s="7"/>
    </row>
    <row r="18" spans="1:16">
      <c r="A18" s="40">
        <v>16</v>
      </c>
      <c r="B18" s="101" t="s">
        <v>107</v>
      </c>
      <c r="C18" s="52">
        <v>86042</v>
      </c>
      <c r="D18" s="52">
        <v>87916</v>
      </c>
      <c r="E18" s="52">
        <v>88351</v>
      </c>
      <c r="F18" s="52"/>
      <c r="G18" s="52"/>
      <c r="H18" s="52"/>
      <c r="I18" s="98">
        <f t="shared" si="0"/>
        <v>3.950558437644483E-2</v>
      </c>
      <c r="J18" s="98">
        <f t="shared" si="1"/>
        <v>2.6835731386997047E-2</v>
      </c>
      <c r="K18" s="95">
        <f t="shared" si="2"/>
        <v>2309</v>
      </c>
      <c r="L18" s="99">
        <f t="shared" si="4"/>
        <v>4.6784455160675933E-2</v>
      </c>
      <c r="M18" s="96">
        <f t="shared" si="3"/>
        <v>435</v>
      </c>
      <c r="N18" s="96">
        <f t="shared" si="5"/>
        <v>0</v>
      </c>
    </row>
    <row r="19" spans="1:16">
      <c r="A19" s="40">
        <v>17</v>
      </c>
      <c r="B19" s="101" t="s">
        <v>108</v>
      </c>
      <c r="C19" s="52">
        <v>16863</v>
      </c>
      <c r="D19" s="52">
        <v>17224</v>
      </c>
      <c r="E19" s="52">
        <v>17376</v>
      </c>
      <c r="F19" s="52"/>
      <c r="G19" s="52"/>
      <c r="H19" s="52"/>
      <c r="I19" s="98">
        <f t="shared" si="0"/>
        <v>7.7695672275934109E-3</v>
      </c>
      <c r="J19" s="98">
        <f t="shared" si="1"/>
        <v>3.042163316135919E-2</v>
      </c>
      <c r="K19" s="95">
        <f t="shared" si="2"/>
        <v>513</v>
      </c>
      <c r="L19" s="99">
        <f t="shared" si="4"/>
        <v>1.0394294282125056E-2</v>
      </c>
      <c r="M19" s="96">
        <f t="shared" si="3"/>
        <v>152</v>
      </c>
      <c r="N19" s="96">
        <f t="shared" si="5"/>
        <v>0</v>
      </c>
    </row>
    <row r="20" spans="1:16">
      <c r="A20" s="40">
        <v>18</v>
      </c>
      <c r="B20" s="101" t="s">
        <v>109</v>
      </c>
      <c r="C20" s="52">
        <v>3177</v>
      </c>
      <c r="D20" s="52">
        <v>3231</v>
      </c>
      <c r="E20" s="52">
        <v>3289</v>
      </c>
      <c r="F20" s="52"/>
      <c r="G20" s="52"/>
      <c r="H20" s="52"/>
      <c r="I20" s="98">
        <f t="shared" si="0"/>
        <v>1.4706553068344111E-3</v>
      </c>
      <c r="J20" s="98">
        <f t="shared" si="1"/>
        <v>3.5253383695310038E-2</v>
      </c>
      <c r="K20" s="95">
        <f t="shared" si="2"/>
        <v>112</v>
      </c>
      <c r="L20" s="99">
        <f t="shared" si="4"/>
        <v>2.2693196093528387E-3</v>
      </c>
      <c r="M20" s="96">
        <f t="shared" si="3"/>
        <v>58</v>
      </c>
      <c r="N20" s="96">
        <f t="shared" si="5"/>
        <v>0</v>
      </c>
    </row>
    <row r="21" spans="1:16">
      <c r="A21" s="40">
        <v>19</v>
      </c>
      <c r="B21" s="101" t="s">
        <v>110</v>
      </c>
      <c r="C21" s="52">
        <v>12805</v>
      </c>
      <c r="D21" s="52">
        <v>12981</v>
      </c>
      <c r="E21" s="52">
        <v>13169</v>
      </c>
      <c r="F21" s="52"/>
      <c r="G21" s="52"/>
      <c r="H21" s="52"/>
      <c r="I21" s="98">
        <f t="shared" si="0"/>
        <v>5.8884340941630772E-3</v>
      </c>
      <c r="J21" s="98">
        <f t="shared" si="1"/>
        <v>2.8426395939086295E-2</v>
      </c>
      <c r="K21" s="95">
        <f t="shared" si="2"/>
        <v>364</v>
      </c>
      <c r="L21" s="99">
        <f t="shared" si="4"/>
        <v>7.3752887303967255E-3</v>
      </c>
      <c r="M21" s="96">
        <f t="shared" si="3"/>
        <v>188</v>
      </c>
      <c r="N21" s="96">
        <f t="shared" si="5"/>
        <v>0</v>
      </c>
    </row>
    <row r="22" spans="1:16">
      <c r="A22" s="40">
        <v>20</v>
      </c>
      <c r="B22" s="101" t="s">
        <v>111</v>
      </c>
      <c r="C22" s="52">
        <v>36388</v>
      </c>
      <c r="D22" s="52">
        <v>37420</v>
      </c>
      <c r="E22" s="52">
        <v>37955</v>
      </c>
      <c r="F22" s="52"/>
      <c r="G22" s="52"/>
      <c r="H22" s="52"/>
      <c r="I22" s="98">
        <f t="shared" si="0"/>
        <v>1.6971335412252986E-2</v>
      </c>
      <c r="J22" s="98">
        <f t="shared" si="1"/>
        <v>4.3063647356271301E-2</v>
      </c>
      <c r="K22" s="95">
        <f t="shared" si="2"/>
        <v>1567</v>
      </c>
      <c r="L22" s="99">
        <f t="shared" si="4"/>
        <v>3.1750212748713376E-2</v>
      </c>
      <c r="M22" s="96">
        <f t="shared" si="3"/>
        <v>535</v>
      </c>
      <c r="N22" s="96">
        <f t="shared" si="5"/>
        <v>0</v>
      </c>
    </row>
    <row r="23" spans="1:16">
      <c r="A23" s="40">
        <v>21</v>
      </c>
      <c r="B23" s="101" t="s">
        <v>112</v>
      </c>
      <c r="C23" s="52">
        <v>23110</v>
      </c>
      <c r="D23" s="52">
        <v>22766</v>
      </c>
      <c r="E23" s="52">
        <v>23312</v>
      </c>
      <c r="F23" s="52"/>
      <c r="G23" s="52"/>
      <c r="H23" s="52"/>
      <c r="I23" s="98">
        <f t="shared" si="0"/>
        <v>1.042381164880626E-2</v>
      </c>
      <c r="J23" s="98">
        <f t="shared" si="1"/>
        <v>8.7408048463868456E-3</v>
      </c>
      <c r="K23" s="95">
        <f t="shared" si="2"/>
        <v>202</v>
      </c>
      <c r="L23" s="99">
        <f t="shared" si="4"/>
        <v>4.0928800097256553E-3</v>
      </c>
      <c r="M23" s="96">
        <f t="shared" si="3"/>
        <v>546</v>
      </c>
      <c r="N23" s="96">
        <f t="shared" si="5"/>
        <v>0</v>
      </c>
    </row>
    <row r="24" spans="1:16">
      <c r="A24" s="40">
        <v>22</v>
      </c>
      <c r="B24" s="101" t="s">
        <v>113</v>
      </c>
      <c r="C24" s="52">
        <v>11760</v>
      </c>
      <c r="D24" s="52">
        <v>11936</v>
      </c>
      <c r="E24" s="52">
        <v>12054</v>
      </c>
      <c r="F24" s="52"/>
      <c r="G24" s="52"/>
      <c r="H24" s="52"/>
      <c r="I24" s="98">
        <f t="shared" si="0"/>
        <v>5.3898689779817545E-3</v>
      </c>
      <c r="J24" s="98">
        <f t="shared" si="1"/>
        <v>2.5000000000000001E-2</v>
      </c>
      <c r="K24" s="95">
        <f t="shared" si="2"/>
        <v>294</v>
      </c>
      <c r="L24" s="99">
        <f t="shared" si="4"/>
        <v>5.9569639745512019E-3</v>
      </c>
      <c r="M24" s="96">
        <f t="shared" si="3"/>
        <v>118</v>
      </c>
      <c r="N24" s="96">
        <f t="shared" si="5"/>
        <v>0</v>
      </c>
    </row>
    <row r="25" spans="1:16">
      <c r="A25" s="40">
        <v>23</v>
      </c>
      <c r="B25" s="101" t="s">
        <v>114</v>
      </c>
      <c r="C25" s="52">
        <v>10544</v>
      </c>
      <c r="D25" s="52">
        <v>10662</v>
      </c>
      <c r="E25" s="52">
        <v>10760</v>
      </c>
      <c r="F25" s="52"/>
      <c r="G25" s="52"/>
      <c r="H25" s="52"/>
      <c r="I25" s="98">
        <f t="shared" si="0"/>
        <v>4.8112651570502473E-3</v>
      </c>
      <c r="J25" s="98">
        <f t="shared" si="1"/>
        <v>2.04855842185129E-2</v>
      </c>
      <c r="K25" s="95">
        <f t="shared" si="2"/>
        <v>216</v>
      </c>
      <c r="L25" s="99">
        <f t="shared" si="4"/>
        <v>4.37654496089476E-3</v>
      </c>
      <c r="M25" s="96">
        <f t="shared" si="3"/>
        <v>98</v>
      </c>
      <c r="N25" s="96">
        <f t="shared" si="5"/>
        <v>0</v>
      </c>
    </row>
    <row r="26" spans="1:16">
      <c r="A26" s="40">
        <v>24</v>
      </c>
      <c r="B26" s="101" t="s">
        <v>115</v>
      </c>
      <c r="C26" s="52">
        <v>5046</v>
      </c>
      <c r="D26" s="52">
        <v>4906</v>
      </c>
      <c r="E26" s="52">
        <v>4963</v>
      </c>
      <c r="F26" s="52"/>
      <c r="G26" s="52"/>
      <c r="H26" s="52"/>
      <c r="I26" s="98">
        <f t="shared" si="0"/>
        <v>2.2191736965093286E-3</v>
      </c>
      <c r="J26" s="98">
        <f t="shared" si="1"/>
        <v>-1.6448672215616331E-2</v>
      </c>
      <c r="K26" s="95">
        <f t="shared" si="2"/>
        <v>-83</v>
      </c>
      <c r="L26" s="99">
        <f t="shared" si="4"/>
        <v>-1.6817279247882645E-3</v>
      </c>
      <c r="M26" s="96">
        <f t="shared" si="3"/>
        <v>57</v>
      </c>
      <c r="N26" s="96">
        <f t="shared" si="5"/>
        <v>0</v>
      </c>
    </row>
    <row r="27" spans="1:16">
      <c r="A27" s="40">
        <v>25</v>
      </c>
      <c r="B27" s="101" t="s">
        <v>116</v>
      </c>
      <c r="C27" s="52">
        <v>14035</v>
      </c>
      <c r="D27" s="52">
        <v>13639</v>
      </c>
      <c r="E27" s="52">
        <v>13940</v>
      </c>
      <c r="F27" s="52"/>
      <c r="G27" s="52"/>
      <c r="H27" s="52"/>
      <c r="I27" s="98">
        <f t="shared" si="0"/>
        <v>6.2331818112714172E-3</v>
      </c>
      <c r="J27" s="98">
        <f t="shared" si="1"/>
        <v>-6.7687923049519058E-3</v>
      </c>
      <c r="K27" s="95">
        <f t="shared" si="2"/>
        <v>-95</v>
      </c>
      <c r="L27" s="99">
        <f t="shared" si="4"/>
        <v>-1.9248693115046399E-3</v>
      </c>
      <c r="M27" s="96">
        <f t="shared" si="3"/>
        <v>301</v>
      </c>
      <c r="N27" s="96">
        <f t="shared" si="5"/>
        <v>0</v>
      </c>
    </row>
    <row r="28" spans="1:16">
      <c r="A28" s="40">
        <v>26</v>
      </c>
      <c r="B28" s="101" t="s">
        <v>117</v>
      </c>
      <c r="C28" s="52">
        <v>18730</v>
      </c>
      <c r="D28" s="52">
        <v>19092</v>
      </c>
      <c r="E28" s="52">
        <v>19385</v>
      </c>
      <c r="F28" s="52"/>
      <c r="G28" s="52"/>
      <c r="H28" s="52"/>
      <c r="I28" s="98">
        <f t="shared" si="0"/>
        <v>8.6678787239237026E-3</v>
      </c>
      <c r="J28" s="98">
        <f t="shared" si="1"/>
        <v>3.4970635344367326E-2</v>
      </c>
      <c r="K28" s="95">
        <f t="shared" si="2"/>
        <v>655</v>
      </c>
      <c r="L28" s="99">
        <f t="shared" si="4"/>
        <v>1.3271467358268833E-2</v>
      </c>
      <c r="M28" s="96">
        <f t="shared" si="3"/>
        <v>293</v>
      </c>
      <c r="N28" s="96">
        <f t="shared" si="5"/>
        <v>0</v>
      </c>
    </row>
    <row r="29" spans="1:16">
      <c r="A29" s="40">
        <v>27</v>
      </c>
      <c r="B29" s="101" t="s">
        <v>118</v>
      </c>
      <c r="C29" s="52">
        <v>50709</v>
      </c>
      <c r="D29" s="52">
        <v>52602</v>
      </c>
      <c r="E29" s="52">
        <v>52912</v>
      </c>
      <c r="F29" s="52"/>
      <c r="G29" s="52"/>
      <c r="H29" s="52"/>
      <c r="I29" s="98">
        <f t="shared" si="0"/>
        <v>2.3659262266714005E-2</v>
      </c>
      <c r="J29" s="98">
        <f t="shared" si="1"/>
        <v>4.3443964582224062E-2</v>
      </c>
      <c r="K29" s="95">
        <f t="shared" si="2"/>
        <v>2203</v>
      </c>
      <c r="L29" s="99">
        <f t="shared" si="4"/>
        <v>4.463670624468128E-2</v>
      </c>
      <c r="M29" s="96">
        <f t="shared" si="3"/>
        <v>310</v>
      </c>
      <c r="N29" s="96">
        <f t="shared" si="5"/>
        <v>0</v>
      </c>
    </row>
    <row r="30" spans="1:16">
      <c r="A30" s="40">
        <v>28</v>
      </c>
      <c r="B30" s="101" t="s">
        <v>119</v>
      </c>
      <c r="C30" s="52">
        <v>10689</v>
      </c>
      <c r="D30" s="52">
        <v>10568</v>
      </c>
      <c r="E30" s="52">
        <v>10875</v>
      </c>
      <c r="F30" s="52"/>
      <c r="G30" s="52"/>
      <c r="H30" s="52"/>
      <c r="I30" s="98">
        <f t="shared" si="0"/>
        <v>4.862686671275227E-3</v>
      </c>
      <c r="J30" s="98">
        <f t="shared" si="1"/>
        <v>1.7401066516980073E-2</v>
      </c>
      <c r="K30" s="95">
        <f t="shared" si="2"/>
        <v>186</v>
      </c>
      <c r="L30" s="99">
        <f t="shared" si="4"/>
        <v>3.7686914941038215E-3</v>
      </c>
      <c r="M30" s="96">
        <f t="shared" si="3"/>
        <v>307</v>
      </c>
      <c r="N30" s="96">
        <f t="shared" si="5"/>
        <v>0</v>
      </c>
    </row>
    <row r="31" spans="1:16">
      <c r="A31" s="40">
        <v>29</v>
      </c>
      <c r="B31" s="101" t="s">
        <v>120</v>
      </c>
      <c r="C31" s="52">
        <v>2498</v>
      </c>
      <c r="D31" s="52">
        <v>2625</v>
      </c>
      <c r="E31" s="52">
        <v>2637</v>
      </c>
      <c r="F31" s="52"/>
      <c r="G31" s="52"/>
      <c r="H31" s="52"/>
      <c r="I31" s="98">
        <f t="shared" si="0"/>
        <v>1.1791176783588757E-3</v>
      </c>
      <c r="J31" s="98">
        <f t="shared" si="1"/>
        <v>5.5644515612489995E-2</v>
      </c>
      <c r="K31" s="95">
        <f t="shared" si="2"/>
        <v>139</v>
      </c>
      <c r="L31" s="99">
        <f t="shared" si="4"/>
        <v>2.8163877294646836E-3</v>
      </c>
      <c r="M31" s="96">
        <f t="shared" si="3"/>
        <v>12</v>
      </c>
      <c r="N31" s="96">
        <f t="shared" si="5"/>
        <v>0</v>
      </c>
    </row>
    <row r="32" spans="1:16">
      <c r="A32" s="40">
        <v>30</v>
      </c>
      <c r="B32" s="101" t="s">
        <v>121</v>
      </c>
      <c r="C32" s="52">
        <v>4283</v>
      </c>
      <c r="D32" s="52">
        <v>4128</v>
      </c>
      <c r="E32" s="52">
        <v>4258</v>
      </c>
      <c r="F32" s="52"/>
      <c r="G32" s="52"/>
      <c r="H32" s="52"/>
      <c r="I32" s="98">
        <f t="shared" si="0"/>
        <v>1.9039374571301071E-3</v>
      </c>
      <c r="J32" s="98">
        <f t="shared" si="1"/>
        <v>-5.8370301190754145E-3</v>
      </c>
      <c r="K32" s="95">
        <f t="shared" si="2"/>
        <v>-25</v>
      </c>
      <c r="L32" s="99">
        <f t="shared" si="4"/>
        <v>-5.0654455565911577E-4</v>
      </c>
      <c r="M32" s="96">
        <f t="shared" si="3"/>
        <v>130</v>
      </c>
      <c r="N32" s="96">
        <f t="shared" si="5"/>
        <v>0</v>
      </c>
    </row>
    <row r="33" spans="1:14">
      <c r="A33" s="40">
        <v>31</v>
      </c>
      <c r="B33" s="101" t="s">
        <v>122</v>
      </c>
      <c r="C33" s="52">
        <v>42107</v>
      </c>
      <c r="D33" s="52">
        <v>42905</v>
      </c>
      <c r="E33" s="52">
        <v>43221</v>
      </c>
      <c r="F33" s="52"/>
      <c r="G33" s="52"/>
      <c r="H33" s="52"/>
      <c r="I33" s="98">
        <f t="shared" si="0"/>
        <v>1.9325993620155087E-2</v>
      </c>
      <c r="J33" s="98">
        <f t="shared" si="1"/>
        <v>2.6456408673142234E-2</v>
      </c>
      <c r="K33" s="95">
        <f t="shared" si="2"/>
        <v>1114</v>
      </c>
      <c r="L33" s="99">
        <f t="shared" si="4"/>
        <v>2.25716254001702E-2</v>
      </c>
      <c r="M33" s="96">
        <f t="shared" si="3"/>
        <v>316</v>
      </c>
      <c r="N33" s="96">
        <f t="shared" si="5"/>
        <v>0</v>
      </c>
    </row>
    <row r="34" spans="1:14">
      <c r="A34" s="40">
        <v>32</v>
      </c>
      <c r="B34" s="101" t="s">
        <v>123</v>
      </c>
      <c r="C34" s="52">
        <v>11570</v>
      </c>
      <c r="D34" s="52">
        <v>11544</v>
      </c>
      <c r="E34" s="52">
        <v>11606</v>
      </c>
      <c r="F34" s="52"/>
      <c r="G34" s="52"/>
      <c r="H34" s="52"/>
      <c r="I34" s="98">
        <f t="shared" si="0"/>
        <v>5.1895486443053135E-3</v>
      </c>
      <c r="J34" s="98">
        <f t="shared" si="1"/>
        <v>3.111495246326707E-3</v>
      </c>
      <c r="K34" s="95">
        <f t="shared" si="2"/>
        <v>36</v>
      </c>
      <c r="L34" s="99">
        <f t="shared" si="4"/>
        <v>7.2942416014912671E-4</v>
      </c>
      <c r="M34" s="96">
        <f t="shared" si="3"/>
        <v>62</v>
      </c>
      <c r="N34" s="96">
        <f t="shared" si="5"/>
        <v>0</v>
      </c>
    </row>
    <row r="35" spans="1:14">
      <c r="A35" s="40">
        <v>33</v>
      </c>
      <c r="B35" s="101" t="s">
        <v>124</v>
      </c>
      <c r="C35" s="52">
        <v>52804</v>
      </c>
      <c r="D35" s="52">
        <v>53355</v>
      </c>
      <c r="E35" s="52">
        <v>53667</v>
      </c>
      <c r="F35" s="52"/>
      <c r="G35" s="52"/>
      <c r="H35" s="52"/>
      <c r="I35" s="98">
        <f t="shared" si="0"/>
        <v>2.3996855686191042E-2</v>
      </c>
      <c r="J35" s="98">
        <f t="shared" si="1"/>
        <v>1.6343458828876601E-2</v>
      </c>
      <c r="K35" s="95">
        <f t="shared" si="2"/>
        <v>863</v>
      </c>
      <c r="L35" s="99">
        <f t="shared" si="4"/>
        <v>1.7485918061352676E-2</v>
      </c>
      <c r="M35" s="96">
        <f t="shared" si="3"/>
        <v>312</v>
      </c>
      <c r="N35" s="96">
        <f t="shared" si="5"/>
        <v>0</v>
      </c>
    </row>
    <row r="36" spans="1:14">
      <c r="A36" s="40">
        <v>34</v>
      </c>
      <c r="B36" s="101" t="s">
        <v>125</v>
      </c>
      <c r="C36" s="52">
        <v>513339</v>
      </c>
      <c r="D36" s="52">
        <v>525201</v>
      </c>
      <c r="E36" s="52">
        <v>528507</v>
      </c>
      <c r="F36" s="52"/>
      <c r="G36" s="52"/>
      <c r="H36" s="52"/>
      <c r="I36" s="98">
        <f t="shared" si="0"/>
        <v>0.2363185236391408</v>
      </c>
      <c r="J36" s="98">
        <f t="shared" si="1"/>
        <v>2.9547725771858362E-2</v>
      </c>
      <c r="K36" s="95">
        <f t="shared" si="2"/>
        <v>15168</v>
      </c>
      <c r="L36" s="99">
        <f t="shared" si="4"/>
        <v>0.3073307128094987</v>
      </c>
      <c r="M36" s="96">
        <f t="shared" si="3"/>
        <v>3306</v>
      </c>
      <c r="N36" s="96">
        <f t="shared" si="5"/>
        <v>0</v>
      </c>
    </row>
    <row r="37" spans="1:14">
      <c r="A37" s="40">
        <v>35</v>
      </c>
      <c r="B37" s="101" t="s">
        <v>126</v>
      </c>
      <c r="C37" s="52">
        <v>128563</v>
      </c>
      <c r="D37" s="52">
        <v>130024</v>
      </c>
      <c r="E37" s="52">
        <v>130698</v>
      </c>
      <c r="F37" s="52"/>
      <c r="G37" s="52"/>
      <c r="H37" s="52"/>
      <c r="I37" s="98">
        <f t="shared" si="0"/>
        <v>5.8440774488490076E-2</v>
      </c>
      <c r="J37" s="98">
        <f t="shared" si="1"/>
        <v>1.6606644213342875E-2</v>
      </c>
      <c r="K37" s="95">
        <f t="shared" si="2"/>
        <v>2135</v>
      </c>
      <c r="L37" s="99">
        <f t="shared" si="4"/>
        <v>4.3258905053288485E-2</v>
      </c>
      <c r="M37" s="96">
        <f t="shared" si="3"/>
        <v>674</v>
      </c>
      <c r="N37" s="96">
        <f t="shared" si="5"/>
        <v>0</v>
      </c>
    </row>
    <row r="38" spans="1:14">
      <c r="A38" s="40">
        <v>36</v>
      </c>
      <c r="B38" s="101" t="s">
        <v>127</v>
      </c>
      <c r="C38" s="52">
        <v>5008</v>
      </c>
      <c r="D38" s="52">
        <v>4953</v>
      </c>
      <c r="E38" s="52">
        <v>5116</v>
      </c>
      <c r="F38" s="52"/>
      <c r="G38" s="52"/>
      <c r="H38" s="52"/>
      <c r="I38" s="98">
        <f t="shared" si="0"/>
        <v>2.2875866676086492E-3</v>
      </c>
      <c r="J38" s="98">
        <f t="shared" si="1"/>
        <v>2.1565495207667731E-2</v>
      </c>
      <c r="K38" s="95">
        <f t="shared" si="2"/>
        <v>108</v>
      </c>
      <c r="L38" s="99">
        <f t="shared" si="4"/>
        <v>2.18827248044738E-3</v>
      </c>
      <c r="M38" s="96">
        <f t="shared" si="3"/>
        <v>163</v>
      </c>
      <c r="N38" s="96">
        <f t="shared" si="5"/>
        <v>0</v>
      </c>
    </row>
    <row r="39" spans="1:14">
      <c r="A39" s="40">
        <v>37</v>
      </c>
      <c r="B39" s="101" t="s">
        <v>128</v>
      </c>
      <c r="C39" s="52">
        <v>9799</v>
      </c>
      <c r="D39" s="52">
        <v>9947</v>
      </c>
      <c r="E39" s="52">
        <v>10068</v>
      </c>
      <c r="F39" s="52"/>
      <c r="G39" s="52"/>
      <c r="H39" s="52"/>
      <c r="I39" s="98">
        <f t="shared" si="0"/>
        <v>4.5018417844964586E-3</v>
      </c>
      <c r="J39" s="98">
        <f t="shared" si="1"/>
        <v>2.7451780793958568E-2</v>
      </c>
      <c r="K39" s="95">
        <f t="shared" si="2"/>
        <v>269</v>
      </c>
      <c r="L39" s="99">
        <f t="shared" si="4"/>
        <v>5.4504194188920857E-3</v>
      </c>
      <c r="M39" s="96">
        <f t="shared" si="3"/>
        <v>121</v>
      </c>
      <c r="N39" s="96">
        <f t="shared" si="5"/>
        <v>0</v>
      </c>
    </row>
    <row r="40" spans="1:14">
      <c r="A40" s="40">
        <v>38</v>
      </c>
      <c r="B40" s="101" t="s">
        <v>129</v>
      </c>
      <c r="C40" s="52">
        <v>33491</v>
      </c>
      <c r="D40" s="52">
        <v>34282</v>
      </c>
      <c r="E40" s="52">
        <v>34559</v>
      </c>
      <c r="F40" s="52"/>
      <c r="G40" s="52"/>
      <c r="H40" s="52"/>
      <c r="I40" s="98">
        <f t="shared" si="0"/>
        <v>1.5452835740009246E-2</v>
      </c>
      <c r="J40" s="98">
        <f t="shared" si="1"/>
        <v>3.188916425308292E-2</v>
      </c>
      <c r="K40" s="95">
        <f t="shared" si="2"/>
        <v>1068</v>
      </c>
      <c r="L40" s="99">
        <f t="shared" si="4"/>
        <v>2.1639583417757426E-2</v>
      </c>
      <c r="M40" s="96">
        <f t="shared" si="3"/>
        <v>277</v>
      </c>
      <c r="N40" s="96">
        <f t="shared" si="5"/>
        <v>0</v>
      </c>
    </row>
    <row r="41" spans="1:14">
      <c r="A41" s="40">
        <v>39</v>
      </c>
      <c r="B41" s="101" t="s">
        <v>130</v>
      </c>
      <c r="C41" s="52">
        <v>9977</v>
      </c>
      <c r="D41" s="52">
        <v>10006</v>
      </c>
      <c r="E41" s="52">
        <v>10079</v>
      </c>
      <c r="F41" s="52"/>
      <c r="G41" s="52"/>
      <c r="H41" s="52"/>
      <c r="I41" s="98">
        <f t="shared" si="0"/>
        <v>4.5067603641179782E-3</v>
      </c>
      <c r="J41" s="98">
        <f t="shared" si="1"/>
        <v>1.0223514082389496E-2</v>
      </c>
      <c r="K41" s="95">
        <f t="shared" si="2"/>
        <v>102</v>
      </c>
      <c r="L41" s="99">
        <f t="shared" si="4"/>
        <v>2.0667017870891922E-3</v>
      </c>
      <c r="M41" s="96">
        <f t="shared" si="3"/>
        <v>73</v>
      </c>
      <c r="N41" s="96">
        <f t="shared" si="5"/>
        <v>0</v>
      </c>
    </row>
    <row r="42" spans="1:14">
      <c r="A42" s="40">
        <v>40</v>
      </c>
      <c r="B42" s="101" t="s">
        <v>131</v>
      </c>
      <c r="C42" s="52">
        <v>5468</v>
      </c>
      <c r="D42" s="52">
        <v>5465</v>
      </c>
      <c r="E42" s="52">
        <v>5495</v>
      </c>
      <c r="F42" s="52"/>
      <c r="G42" s="52"/>
      <c r="H42" s="52"/>
      <c r="I42" s="98">
        <f t="shared" si="0"/>
        <v>2.4570540927501029E-3</v>
      </c>
      <c r="J42" s="98">
        <f t="shared" si="1"/>
        <v>4.9378200438917339E-3</v>
      </c>
      <c r="K42" s="95">
        <f t="shared" si="2"/>
        <v>27</v>
      </c>
      <c r="L42" s="99">
        <f t="shared" si="4"/>
        <v>5.47068120111845E-4</v>
      </c>
      <c r="M42" s="96">
        <f t="shared" si="3"/>
        <v>30</v>
      </c>
      <c r="N42" s="96">
        <f t="shared" si="5"/>
        <v>0</v>
      </c>
    </row>
    <row r="43" spans="1:14">
      <c r="A43" s="40">
        <v>41</v>
      </c>
      <c r="B43" s="101" t="s">
        <v>132</v>
      </c>
      <c r="C43" s="52">
        <v>40759</v>
      </c>
      <c r="D43" s="52">
        <v>41769</v>
      </c>
      <c r="E43" s="52">
        <v>42057</v>
      </c>
      <c r="F43" s="52"/>
      <c r="G43" s="52"/>
      <c r="H43" s="52"/>
      <c r="I43" s="98">
        <f t="shared" si="0"/>
        <v>1.8805518467477904E-2</v>
      </c>
      <c r="J43" s="98">
        <f t="shared" si="1"/>
        <v>3.1845727324026595E-2</v>
      </c>
      <c r="K43" s="95">
        <f t="shared" si="2"/>
        <v>1298</v>
      </c>
      <c r="L43" s="99">
        <f t="shared" si="4"/>
        <v>2.629979332982129E-2</v>
      </c>
      <c r="M43" s="96">
        <f t="shared" si="3"/>
        <v>288</v>
      </c>
      <c r="N43" s="96">
        <f t="shared" si="5"/>
        <v>0</v>
      </c>
    </row>
    <row r="44" spans="1:14">
      <c r="A44" s="40">
        <v>42</v>
      </c>
      <c r="B44" s="101" t="s">
        <v>133</v>
      </c>
      <c r="C44" s="52">
        <v>66079</v>
      </c>
      <c r="D44" s="52">
        <v>67137</v>
      </c>
      <c r="E44" s="52">
        <v>67701</v>
      </c>
      <c r="F44" s="52"/>
      <c r="G44" s="52"/>
      <c r="H44" s="52"/>
      <c r="I44" s="98">
        <f t="shared" si="0"/>
        <v>3.0272068996046356E-2</v>
      </c>
      <c r="J44" s="98">
        <f t="shared" si="1"/>
        <v>2.4546376307147504E-2</v>
      </c>
      <c r="K44" s="95">
        <f t="shared" si="2"/>
        <v>1622</v>
      </c>
      <c r="L44" s="99">
        <f t="shared" si="4"/>
        <v>3.2864610771163434E-2</v>
      </c>
      <c r="M44" s="96">
        <f t="shared" si="3"/>
        <v>564</v>
      </c>
      <c r="N44" s="96">
        <f t="shared" si="5"/>
        <v>0</v>
      </c>
    </row>
    <row r="45" spans="1:14">
      <c r="A45" s="40">
        <v>43</v>
      </c>
      <c r="B45" s="101" t="s">
        <v>134</v>
      </c>
      <c r="C45" s="52">
        <v>12714</v>
      </c>
      <c r="D45" s="52">
        <v>12777</v>
      </c>
      <c r="E45" s="52">
        <v>12891</v>
      </c>
      <c r="F45" s="52"/>
      <c r="G45" s="52"/>
      <c r="H45" s="52"/>
      <c r="I45" s="98">
        <f t="shared" si="0"/>
        <v>5.7641281728192132E-3</v>
      </c>
      <c r="J45" s="98">
        <f t="shared" si="1"/>
        <v>1.3921661160924964E-2</v>
      </c>
      <c r="K45" s="95">
        <f t="shared" si="2"/>
        <v>177</v>
      </c>
      <c r="L45" s="99">
        <f t="shared" si="4"/>
        <v>3.5863354540665395E-3</v>
      </c>
      <c r="M45" s="96">
        <f t="shared" si="3"/>
        <v>114</v>
      </c>
      <c r="N45" s="96">
        <f t="shared" si="5"/>
        <v>0</v>
      </c>
    </row>
    <row r="46" spans="1:14">
      <c r="A46" s="40">
        <v>44</v>
      </c>
      <c r="B46" s="101" t="s">
        <v>135</v>
      </c>
      <c r="C46" s="52">
        <v>16504</v>
      </c>
      <c r="D46" s="52">
        <v>16466</v>
      </c>
      <c r="E46" s="52">
        <v>16664</v>
      </c>
      <c r="F46" s="52"/>
      <c r="G46" s="52"/>
      <c r="H46" s="52"/>
      <c r="I46" s="98">
        <f t="shared" si="0"/>
        <v>7.4512009830004942E-3</v>
      </c>
      <c r="J46" s="98">
        <f t="shared" si="1"/>
        <v>9.6946194861851666E-3</v>
      </c>
      <c r="K46" s="95">
        <f t="shared" si="2"/>
        <v>160</v>
      </c>
      <c r="L46" s="99">
        <f t="shared" si="4"/>
        <v>3.2418851562183411E-3</v>
      </c>
      <c r="M46" s="96">
        <f t="shared" si="3"/>
        <v>198</v>
      </c>
      <c r="N46" s="96">
        <f t="shared" si="5"/>
        <v>0</v>
      </c>
    </row>
    <row r="47" spans="1:14">
      <c r="A47" s="40">
        <v>45</v>
      </c>
      <c r="B47" s="101" t="s">
        <v>136</v>
      </c>
      <c r="C47" s="52">
        <v>40744</v>
      </c>
      <c r="D47" s="52">
        <v>41767</v>
      </c>
      <c r="E47" s="52">
        <v>42039</v>
      </c>
      <c r="F47" s="52"/>
      <c r="G47" s="52"/>
      <c r="H47" s="52"/>
      <c r="I47" s="98">
        <f t="shared" si="0"/>
        <v>1.8797469882642689E-2</v>
      </c>
      <c r="J47" s="98">
        <f t="shared" si="1"/>
        <v>3.1783820930689183E-2</v>
      </c>
      <c r="K47" s="95">
        <f t="shared" si="2"/>
        <v>1295</v>
      </c>
      <c r="L47" s="99">
        <f t="shared" si="4"/>
        <v>2.6239007983142198E-2</v>
      </c>
      <c r="M47" s="96">
        <f t="shared" si="3"/>
        <v>272</v>
      </c>
      <c r="N47" s="96">
        <f t="shared" si="5"/>
        <v>0</v>
      </c>
    </row>
    <row r="48" spans="1:14">
      <c r="A48" s="40">
        <v>46</v>
      </c>
      <c r="B48" s="101" t="s">
        <v>137</v>
      </c>
      <c r="C48" s="52">
        <v>25236</v>
      </c>
      <c r="D48" s="52">
        <v>25470</v>
      </c>
      <c r="E48" s="52">
        <v>25603</v>
      </c>
      <c r="F48" s="52"/>
      <c r="G48" s="52"/>
      <c r="H48" s="52"/>
      <c r="I48" s="98">
        <f t="shared" si="0"/>
        <v>1.1448217640888242E-2</v>
      </c>
      <c r="J48" s="98">
        <f t="shared" si="1"/>
        <v>1.4542716753843716E-2</v>
      </c>
      <c r="K48" s="95">
        <f t="shared" si="2"/>
        <v>367</v>
      </c>
      <c r="L48" s="99">
        <f t="shared" si="4"/>
        <v>7.4360740770758197E-3</v>
      </c>
      <c r="M48" s="96">
        <f t="shared" si="3"/>
        <v>133</v>
      </c>
      <c r="N48" s="96">
        <f t="shared" si="5"/>
        <v>0</v>
      </c>
    </row>
    <row r="49" spans="1:14">
      <c r="A49" s="40">
        <v>47</v>
      </c>
      <c r="B49" s="101" t="s">
        <v>138</v>
      </c>
      <c r="C49" s="52">
        <v>12121</v>
      </c>
      <c r="D49" s="52">
        <v>12064</v>
      </c>
      <c r="E49" s="52">
        <v>12117</v>
      </c>
      <c r="F49" s="52"/>
      <c r="G49" s="52"/>
      <c r="H49" s="52"/>
      <c r="I49" s="98">
        <f t="shared" si="0"/>
        <v>5.4180390249050046E-3</v>
      </c>
      <c r="J49" s="98">
        <f t="shared" si="1"/>
        <v>-3.3000577510106425E-4</v>
      </c>
      <c r="K49" s="95">
        <f t="shared" si="2"/>
        <v>-4</v>
      </c>
      <c r="L49" s="99">
        <f t="shared" si="4"/>
        <v>-8.1047128905458531E-5</v>
      </c>
      <c r="M49" s="96">
        <f t="shared" si="3"/>
        <v>53</v>
      </c>
      <c r="N49" s="96">
        <f t="shared" si="5"/>
        <v>0</v>
      </c>
    </row>
    <row r="50" spans="1:14">
      <c r="A50" s="40">
        <v>48</v>
      </c>
      <c r="B50" s="101" t="s">
        <v>139</v>
      </c>
      <c r="C50" s="52">
        <v>39780</v>
      </c>
      <c r="D50" s="52">
        <v>40629</v>
      </c>
      <c r="E50" s="52">
        <v>40911</v>
      </c>
      <c r="F50" s="52"/>
      <c r="G50" s="52"/>
      <c r="H50" s="52"/>
      <c r="I50" s="98">
        <f t="shared" si="0"/>
        <v>1.8293091899635936E-2</v>
      </c>
      <c r="J50" s="98">
        <f t="shared" si="1"/>
        <v>2.8431372549019607E-2</v>
      </c>
      <c r="K50" s="95">
        <f t="shared" si="2"/>
        <v>1131</v>
      </c>
      <c r="L50" s="99">
        <f t="shared" si="4"/>
        <v>2.2916075698018398E-2</v>
      </c>
      <c r="M50" s="96">
        <f t="shared" si="3"/>
        <v>282</v>
      </c>
      <c r="N50" s="96">
        <f t="shared" si="5"/>
        <v>0</v>
      </c>
    </row>
    <row r="51" spans="1:14">
      <c r="A51" s="40">
        <v>49</v>
      </c>
      <c r="B51" s="101" t="s">
        <v>140</v>
      </c>
      <c r="C51" s="52">
        <v>5626</v>
      </c>
      <c r="D51" s="52">
        <v>5233</v>
      </c>
      <c r="E51" s="52">
        <v>5362</v>
      </c>
      <c r="F51" s="52"/>
      <c r="G51" s="52"/>
      <c r="H51" s="52"/>
      <c r="I51" s="98">
        <f t="shared" si="0"/>
        <v>2.3975839936899094E-3</v>
      </c>
      <c r="J51" s="98">
        <f t="shared" si="1"/>
        <v>-4.6924991112691078E-2</v>
      </c>
      <c r="K51" s="95">
        <f t="shared" si="2"/>
        <v>-264</v>
      </c>
      <c r="L51" s="99">
        <f t="shared" si="4"/>
        <v>-5.3491105077602625E-3</v>
      </c>
      <c r="M51" s="96">
        <f t="shared" si="3"/>
        <v>129</v>
      </c>
      <c r="N51" s="96">
        <f t="shared" si="5"/>
        <v>0</v>
      </c>
    </row>
    <row r="52" spans="1:14">
      <c r="A52" s="40">
        <v>50</v>
      </c>
      <c r="B52" s="101" t="s">
        <v>141</v>
      </c>
      <c r="C52" s="52">
        <v>9838</v>
      </c>
      <c r="D52" s="52">
        <v>10191</v>
      </c>
      <c r="E52" s="52">
        <v>10240</v>
      </c>
      <c r="F52" s="52"/>
      <c r="G52" s="52"/>
      <c r="H52" s="52"/>
      <c r="I52" s="98">
        <f t="shared" si="0"/>
        <v>4.5787504840329495E-3</v>
      </c>
      <c r="J52" s="98">
        <f t="shared" si="1"/>
        <v>4.0861963813783292E-2</v>
      </c>
      <c r="K52" s="95">
        <f t="shared" si="2"/>
        <v>402</v>
      </c>
      <c r="L52" s="99">
        <f t="shared" si="4"/>
        <v>8.1452364549985824E-3</v>
      </c>
      <c r="M52" s="96">
        <f t="shared" si="3"/>
        <v>49</v>
      </c>
      <c r="N52" s="96">
        <f t="shared" si="5"/>
        <v>0</v>
      </c>
    </row>
    <row r="53" spans="1:14">
      <c r="A53" s="40">
        <v>51</v>
      </c>
      <c r="B53" s="101" t="s">
        <v>142</v>
      </c>
      <c r="C53" s="52">
        <v>9302</v>
      </c>
      <c r="D53" s="52">
        <v>9669</v>
      </c>
      <c r="E53" s="52">
        <v>9744</v>
      </c>
      <c r="F53" s="52"/>
      <c r="G53" s="52"/>
      <c r="H53" s="52"/>
      <c r="I53" s="98">
        <f t="shared" si="0"/>
        <v>4.3569672574626031E-3</v>
      </c>
      <c r="J53" s="98">
        <f t="shared" si="1"/>
        <v>4.7516663083207913E-2</v>
      </c>
      <c r="K53" s="95">
        <f t="shared" si="2"/>
        <v>442</v>
      </c>
      <c r="L53" s="99">
        <f t="shared" si="4"/>
        <v>8.9557077440531666E-3</v>
      </c>
      <c r="M53" s="96">
        <f t="shared" si="3"/>
        <v>75</v>
      </c>
      <c r="N53" s="96">
        <f t="shared" si="5"/>
        <v>0</v>
      </c>
    </row>
    <row r="54" spans="1:14">
      <c r="A54" s="40">
        <v>52</v>
      </c>
      <c r="B54" s="101" t="s">
        <v>143</v>
      </c>
      <c r="C54" s="52">
        <v>18188</v>
      </c>
      <c r="D54" s="52">
        <v>17732</v>
      </c>
      <c r="E54" s="52">
        <v>18250</v>
      </c>
      <c r="F54" s="52"/>
      <c r="G54" s="52"/>
      <c r="H54" s="52"/>
      <c r="I54" s="98">
        <f t="shared" si="0"/>
        <v>8.1603707357032537E-3</v>
      </c>
      <c r="J54" s="98">
        <f t="shared" si="1"/>
        <v>3.4088409940620191E-3</v>
      </c>
      <c r="K54" s="95">
        <f t="shared" si="2"/>
        <v>62</v>
      </c>
      <c r="L54" s="99">
        <f t="shared" si="4"/>
        <v>1.2562304980346072E-3</v>
      </c>
      <c r="M54" s="96">
        <f t="shared" si="3"/>
        <v>518</v>
      </c>
      <c r="N54" s="96">
        <f t="shared" si="5"/>
        <v>0</v>
      </c>
    </row>
    <row r="55" spans="1:14">
      <c r="A55" s="40">
        <v>53</v>
      </c>
      <c r="B55" s="101" t="s">
        <v>144</v>
      </c>
      <c r="C55" s="52">
        <v>7406</v>
      </c>
      <c r="D55" s="52">
        <v>7634</v>
      </c>
      <c r="E55" s="52">
        <v>7301</v>
      </c>
      <c r="F55" s="52"/>
      <c r="G55" s="52"/>
      <c r="H55" s="52"/>
      <c r="I55" s="98">
        <f t="shared" si="0"/>
        <v>3.2645954378832578E-3</v>
      </c>
      <c r="J55" s="98">
        <f t="shared" si="1"/>
        <v>-1.4177693761814745E-2</v>
      </c>
      <c r="K55" s="95">
        <f t="shared" si="2"/>
        <v>-105</v>
      </c>
      <c r="L55" s="99">
        <f t="shared" si="4"/>
        <v>-2.1274871337682863E-3</v>
      </c>
      <c r="M55" s="96">
        <f t="shared" si="3"/>
        <v>-333</v>
      </c>
      <c r="N55" s="96">
        <f t="shared" si="5"/>
        <v>0</v>
      </c>
    </row>
    <row r="56" spans="1:14">
      <c r="A56" s="40">
        <v>54</v>
      </c>
      <c r="B56" s="101" t="s">
        <v>145</v>
      </c>
      <c r="C56" s="52">
        <v>27470</v>
      </c>
      <c r="D56" s="52">
        <v>28126</v>
      </c>
      <c r="E56" s="52">
        <v>28424</v>
      </c>
      <c r="F56" s="52"/>
      <c r="G56" s="52"/>
      <c r="H56" s="52"/>
      <c r="I56" s="98">
        <f t="shared" si="0"/>
        <v>1.2709609742007084E-2</v>
      </c>
      <c r="J56" s="98">
        <f t="shared" si="1"/>
        <v>3.4728795049144522E-2</v>
      </c>
      <c r="K56" s="95">
        <f t="shared" si="2"/>
        <v>954</v>
      </c>
      <c r="L56" s="99">
        <f t="shared" si="4"/>
        <v>1.9329740243951857E-2</v>
      </c>
      <c r="M56" s="96">
        <f t="shared" si="3"/>
        <v>298</v>
      </c>
      <c r="N56" s="96">
        <f t="shared" si="5"/>
        <v>0</v>
      </c>
    </row>
    <row r="57" spans="1:14">
      <c r="A57" s="40">
        <v>55</v>
      </c>
      <c r="B57" s="101" t="s">
        <v>146</v>
      </c>
      <c r="C57" s="52">
        <v>31782</v>
      </c>
      <c r="D57" s="52">
        <v>32003</v>
      </c>
      <c r="E57" s="52">
        <v>32347</v>
      </c>
      <c r="F57" s="52"/>
      <c r="G57" s="52"/>
      <c r="H57" s="52"/>
      <c r="I57" s="98">
        <f t="shared" si="0"/>
        <v>1.4463754092481816E-2</v>
      </c>
      <c r="J57" s="98">
        <f t="shared" si="1"/>
        <v>1.777735825309924E-2</v>
      </c>
      <c r="K57" s="95">
        <f t="shared" si="2"/>
        <v>565</v>
      </c>
      <c r="L57" s="99">
        <f t="shared" si="4"/>
        <v>1.1447906957896017E-2</v>
      </c>
      <c r="M57" s="96">
        <f t="shared" si="3"/>
        <v>344</v>
      </c>
      <c r="N57" s="96">
        <f t="shared" si="5"/>
        <v>0</v>
      </c>
    </row>
    <row r="58" spans="1:14">
      <c r="A58" s="40">
        <v>56</v>
      </c>
      <c r="B58" s="101" t="s">
        <v>147</v>
      </c>
      <c r="C58" s="52">
        <v>4048</v>
      </c>
      <c r="D58" s="52">
        <v>3846</v>
      </c>
      <c r="E58" s="52">
        <v>3917</v>
      </c>
      <c r="F58" s="52"/>
      <c r="G58" s="52"/>
      <c r="H58" s="52"/>
      <c r="I58" s="98">
        <f t="shared" si="0"/>
        <v>1.7514614888629943E-3</v>
      </c>
      <c r="J58" s="98">
        <f t="shared" si="1"/>
        <v>-3.2361660079051384E-2</v>
      </c>
      <c r="K58" s="95">
        <f t="shared" si="2"/>
        <v>-131</v>
      </c>
      <c r="L58" s="99">
        <f t="shared" si="4"/>
        <v>-2.6542934716537667E-3</v>
      </c>
      <c r="M58" s="96">
        <f t="shared" si="3"/>
        <v>71</v>
      </c>
      <c r="N58" s="96">
        <f t="shared" si="5"/>
        <v>0</v>
      </c>
    </row>
    <row r="59" spans="1:14">
      <c r="A59" s="40">
        <v>57</v>
      </c>
      <c r="B59" s="101" t="s">
        <v>148</v>
      </c>
      <c r="C59" s="52">
        <v>4816</v>
      </c>
      <c r="D59" s="52">
        <v>4873</v>
      </c>
      <c r="E59" s="52">
        <v>4905</v>
      </c>
      <c r="F59" s="52"/>
      <c r="G59" s="52"/>
      <c r="H59" s="52"/>
      <c r="I59" s="98">
        <f t="shared" si="0"/>
        <v>2.1932393675958609E-3</v>
      </c>
      <c r="J59" s="98">
        <f t="shared" si="1"/>
        <v>1.8480066445182724E-2</v>
      </c>
      <c r="K59" s="95">
        <f t="shared" si="2"/>
        <v>89</v>
      </c>
      <c r="L59" s="99">
        <f t="shared" si="4"/>
        <v>1.8032986181464523E-3</v>
      </c>
      <c r="M59" s="96">
        <f t="shared" si="3"/>
        <v>32</v>
      </c>
      <c r="N59" s="96">
        <f t="shared" si="5"/>
        <v>0</v>
      </c>
    </row>
    <row r="60" spans="1:14">
      <c r="A60" s="40">
        <v>58</v>
      </c>
      <c r="B60" s="101" t="s">
        <v>149</v>
      </c>
      <c r="C60" s="52">
        <v>13277</v>
      </c>
      <c r="D60" s="52">
        <v>13158</v>
      </c>
      <c r="E60" s="52">
        <v>13304</v>
      </c>
      <c r="F60" s="52"/>
      <c r="G60" s="52"/>
      <c r="H60" s="52"/>
      <c r="I60" s="98">
        <f t="shared" si="0"/>
        <v>5.9487984804271832E-3</v>
      </c>
      <c r="J60" s="98">
        <f t="shared" si="1"/>
        <v>2.0335919258868719E-3</v>
      </c>
      <c r="K60" s="95">
        <f t="shared" si="2"/>
        <v>27</v>
      </c>
      <c r="L60" s="99">
        <f t="shared" si="4"/>
        <v>5.47068120111845E-4</v>
      </c>
      <c r="M60" s="96">
        <f t="shared" si="3"/>
        <v>146</v>
      </c>
      <c r="N60" s="96">
        <f t="shared" si="5"/>
        <v>0</v>
      </c>
    </row>
    <row r="61" spans="1:14">
      <c r="A61" s="40">
        <v>59</v>
      </c>
      <c r="B61" s="101" t="s">
        <v>150</v>
      </c>
      <c r="C61" s="52">
        <v>26530</v>
      </c>
      <c r="D61" s="52">
        <v>27106</v>
      </c>
      <c r="E61" s="52">
        <v>27418</v>
      </c>
      <c r="F61" s="52"/>
      <c r="G61" s="52"/>
      <c r="H61" s="52"/>
      <c r="I61" s="98">
        <f t="shared" si="0"/>
        <v>1.2259783278439004E-2</v>
      </c>
      <c r="J61" s="98">
        <f t="shared" si="1"/>
        <v>3.3471541650961174E-2</v>
      </c>
      <c r="K61" s="95">
        <f t="shared" si="2"/>
        <v>888</v>
      </c>
      <c r="L61" s="99">
        <f t="shared" si="4"/>
        <v>1.7992462617011793E-2</v>
      </c>
      <c r="M61" s="96">
        <f t="shared" si="3"/>
        <v>312</v>
      </c>
      <c r="N61" s="96">
        <f t="shared" si="5"/>
        <v>0</v>
      </c>
    </row>
    <row r="62" spans="1:14">
      <c r="A62" s="40">
        <v>60</v>
      </c>
      <c r="B62" s="101" t="s">
        <v>151</v>
      </c>
      <c r="C62" s="52">
        <v>13463</v>
      </c>
      <c r="D62" s="52">
        <v>13350</v>
      </c>
      <c r="E62" s="52">
        <v>13473</v>
      </c>
      <c r="F62" s="52"/>
      <c r="G62" s="52"/>
      <c r="H62" s="52"/>
      <c r="I62" s="98">
        <f t="shared" si="0"/>
        <v>6.0243657491578046E-3</v>
      </c>
      <c r="J62" s="98">
        <f t="shared" si="1"/>
        <v>7.4277649855158587E-4</v>
      </c>
      <c r="K62" s="95">
        <f t="shared" si="2"/>
        <v>10</v>
      </c>
      <c r="L62" s="99">
        <f t="shared" si="4"/>
        <v>2.0261782226364632E-4</v>
      </c>
      <c r="M62" s="96">
        <f t="shared" si="3"/>
        <v>123</v>
      </c>
      <c r="N62" s="96">
        <f t="shared" si="5"/>
        <v>0</v>
      </c>
    </row>
    <row r="63" spans="1:14">
      <c r="A63" s="40">
        <v>61</v>
      </c>
      <c r="B63" s="101" t="s">
        <v>152</v>
      </c>
      <c r="C63" s="52">
        <v>19282</v>
      </c>
      <c r="D63" s="52">
        <v>19263</v>
      </c>
      <c r="E63" s="52">
        <v>19425</v>
      </c>
      <c r="F63" s="52"/>
      <c r="G63" s="52"/>
      <c r="H63" s="52"/>
      <c r="I63" s="98">
        <f t="shared" si="0"/>
        <v>8.685764468001957E-3</v>
      </c>
      <c r="J63" s="98">
        <f t="shared" si="1"/>
        <v>7.4162431283061924E-3</v>
      </c>
      <c r="K63" s="95">
        <f t="shared" si="2"/>
        <v>143</v>
      </c>
      <c r="L63" s="99">
        <f t="shared" si="4"/>
        <v>2.8974348583701423E-3</v>
      </c>
      <c r="M63" s="96">
        <f t="shared" si="3"/>
        <v>162</v>
      </c>
      <c r="N63" s="96">
        <f t="shared" si="5"/>
        <v>0</v>
      </c>
    </row>
    <row r="64" spans="1:14">
      <c r="A64" s="40">
        <v>62</v>
      </c>
      <c r="B64" s="101" t="s">
        <v>153</v>
      </c>
      <c r="C64" s="52">
        <v>2099</v>
      </c>
      <c r="D64" s="52">
        <v>2003</v>
      </c>
      <c r="E64" s="52">
        <v>2034</v>
      </c>
      <c r="F64" s="52"/>
      <c r="G64" s="52"/>
      <c r="H64" s="52"/>
      <c r="I64" s="98">
        <f t="shared" si="0"/>
        <v>9.0949008637920099E-4</v>
      </c>
      <c r="J64" s="98">
        <f t="shared" si="1"/>
        <v>-3.0967127203430204E-2</v>
      </c>
      <c r="K64" s="95">
        <f t="shared" si="2"/>
        <v>-65</v>
      </c>
      <c r="L64" s="99">
        <f t="shared" si="4"/>
        <v>-1.3170158447137011E-3</v>
      </c>
      <c r="M64" s="96">
        <f t="shared" si="3"/>
        <v>31</v>
      </c>
      <c r="N64" s="96">
        <f t="shared" si="5"/>
        <v>0</v>
      </c>
    </row>
    <row r="65" spans="1:14">
      <c r="A65" s="40">
        <v>63</v>
      </c>
      <c r="B65" s="101" t="s">
        <v>154</v>
      </c>
      <c r="C65" s="52">
        <v>37548</v>
      </c>
      <c r="D65" s="52">
        <v>37340</v>
      </c>
      <c r="E65" s="52">
        <v>37643</v>
      </c>
      <c r="F65" s="52"/>
      <c r="G65" s="52"/>
      <c r="H65" s="52"/>
      <c r="I65" s="98">
        <f t="shared" si="0"/>
        <v>1.6831826608442606E-2</v>
      </c>
      <c r="J65" s="98">
        <f t="shared" si="1"/>
        <v>2.5300948119740068E-3</v>
      </c>
      <c r="K65" s="95">
        <f t="shared" si="2"/>
        <v>95</v>
      </c>
      <c r="L65" s="99">
        <f t="shared" si="4"/>
        <v>1.9248693115046399E-3</v>
      </c>
      <c r="M65" s="96">
        <f t="shared" si="3"/>
        <v>303</v>
      </c>
      <c r="N65" s="96">
        <f t="shared" si="5"/>
        <v>0</v>
      </c>
    </row>
    <row r="66" spans="1:14">
      <c r="A66" s="40">
        <v>64</v>
      </c>
      <c r="B66" s="101" t="s">
        <v>155</v>
      </c>
      <c r="C66" s="52">
        <v>11956</v>
      </c>
      <c r="D66" s="52">
        <v>12031</v>
      </c>
      <c r="E66" s="52">
        <v>12125</v>
      </c>
      <c r="F66" s="52"/>
      <c r="G66" s="52"/>
      <c r="H66" s="52"/>
      <c r="I66" s="98">
        <f t="shared" si="0"/>
        <v>5.4216161737206548E-3</v>
      </c>
      <c r="J66" s="98">
        <f t="shared" si="1"/>
        <v>1.4135162261625962E-2</v>
      </c>
      <c r="K66" s="95">
        <f t="shared" si="2"/>
        <v>169</v>
      </c>
      <c r="L66" s="99">
        <f t="shared" si="4"/>
        <v>3.4242411962556226E-3</v>
      </c>
      <c r="M66" s="96">
        <f t="shared" si="3"/>
        <v>94</v>
      </c>
      <c r="N66" s="96">
        <f t="shared" si="5"/>
        <v>0</v>
      </c>
    </row>
    <row r="67" spans="1:14">
      <c r="A67" s="40">
        <v>65</v>
      </c>
      <c r="B67" s="101" t="s">
        <v>156</v>
      </c>
      <c r="C67" s="52">
        <v>17577</v>
      </c>
      <c r="D67" s="52">
        <v>16903</v>
      </c>
      <c r="E67" s="52">
        <v>17310</v>
      </c>
      <c r="F67" s="52"/>
      <c r="G67" s="52"/>
      <c r="H67" s="52"/>
      <c r="I67" s="98">
        <f t="shared" ref="I67:I84" si="6">E67/$E$84</f>
        <v>7.7400557498642922E-3</v>
      </c>
      <c r="J67" s="98">
        <f t="shared" ref="J67:J84" si="7">(E67-C67)/C67</f>
        <v>-1.5190305512886158E-2</v>
      </c>
      <c r="K67" s="95">
        <f t="shared" ref="K67:K84" si="8">E67-C67</f>
        <v>-267</v>
      </c>
      <c r="L67" s="99">
        <f t="shared" si="4"/>
        <v>-5.4098958544393566E-3</v>
      </c>
      <c r="M67" s="96">
        <f t="shared" ref="M67:M84" si="9">E67-D67</f>
        <v>407</v>
      </c>
      <c r="N67" s="96">
        <f t="shared" si="5"/>
        <v>0</v>
      </c>
    </row>
    <row r="68" spans="1:14">
      <c r="A68" s="40">
        <v>66</v>
      </c>
      <c r="B68" s="101" t="s">
        <v>157</v>
      </c>
      <c r="C68" s="52">
        <v>10964</v>
      </c>
      <c r="D68" s="52">
        <v>10899</v>
      </c>
      <c r="E68" s="52">
        <v>10961</v>
      </c>
      <c r="F68" s="52"/>
      <c r="G68" s="52"/>
      <c r="H68" s="52"/>
      <c r="I68" s="98">
        <f t="shared" si="6"/>
        <v>4.901141021043472E-3</v>
      </c>
      <c r="J68" s="98">
        <f t="shared" si="7"/>
        <v>-2.7362276541408243E-4</v>
      </c>
      <c r="K68" s="95">
        <f t="shared" si="8"/>
        <v>-3</v>
      </c>
      <c r="L68" s="99">
        <f t="shared" ref="L68:L84" si="10">K68/$K$84</f>
        <v>-6.0785346679093895E-5</v>
      </c>
      <c r="M68" s="96">
        <f t="shared" si="9"/>
        <v>62</v>
      </c>
      <c r="N68" s="96">
        <f t="shared" ref="N68:N84" si="11">H68-G68</f>
        <v>0</v>
      </c>
    </row>
    <row r="69" spans="1:14">
      <c r="A69" s="40">
        <v>67</v>
      </c>
      <c r="B69" s="101" t="s">
        <v>158</v>
      </c>
      <c r="C69" s="52">
        <v>10772</v>
      </c>
      <c r="D69" s="52">
        <v>10597</v>
      </c>
      <c r="E69" s="52">
        <v>10730</v>
      </c>
      <c r="F69" s="52"/>
      <c r="G69" s="52"/>
      <c r="H69" s="52"/>
      <c r="I69" s="98">
        <f t="shared" si="6"/>
        <v>4.7978508489915569E-3</v>
      </c>
      <c r="J69" s="98">
        <f t="shared" si="7"/>
        <v>-3.8989974006683995E-3</v>
      </c>
      <c r="K69" s="95">
        <f t="shared" si="8"/>
        <v>-42</v>
      </c>
      <c r="L69" s="99">
        <f t="shared" si="10"/>
        <v>-8.5099485350731451E-4</v>
      </c>
      <c r="M69" s="96">
        <f t="shared" si="9"/>
        <v>133</v>
      </c>
      <c r="N69" s="96">
        <f t="shared" si="11"/>
        <v>0</v>
      </c>
    </row>
    <row r="70" spans="1:14">
      <c r="A70" s="40">
        <v>68</v>
      </c>
      <c r="B70" s="101" t="s">
        <v>159</v>
      </c>
      <c r="C70" s="52">
        <v>11713</v>
      </c>
      <c r="D70" s="52">
        <v>12061</v>
      </c>
      <c r="E70" s="52">
        <v>12176</v>
      </c>
      <c r="F70" s="52"/>
      <c r="G70" s="52"/>
      <c r="H70" s="52"/>
      <c r="I70" s="98">
        <f t="shared" si="6"/>
        <v>5.4444204974204288E-3</v>
      </c>
      <c r="J70" s="98">
        <f t="shared" si="7"/>
        <v>3.9528728762913003E-2</v>
      </c>
      <c r="K70" s="95">
        <f t="shared" si="8"/>
        <v>463</v>
      </c>
      <c r="L70" s="99">
        <f t="shared" si="10"/>
        <v>9.3812051708068236E-3</v>
      </c>
      <c r="M70" s="96">
        <f t="shared" si="9"/>
        <v>115</v>
      </c>
      <c r="N70" s="96">
        <f t="shared" si="11"/>
        <v>0</v>
      </c>
    </row>
    <row r="71" spans="1:14">
      <c r="A71" s="40">
        <v>69</v>
      </c>
      <c r="B71" s="101" t="s">
        <v>160</v>
      </c>
      <c r="C71" s="52">
        <v>1631</v>
      </c>
      <c r="D71" s="52">
        <v>1671</v>
      </c>
      <c r="E71" s="52">
        <v>1677</v>
      </c>
      <c r="F71" s="52"/>
      <c r="G71" s="52"/>
      <c r="H71" s="52"/>
      <c r="I71" s="98">
        <f t="shared" si="6"/>
        <v>7.4985982048078668E-4</v>
      </c>
      <c r="J71" s="98">
        <f t="shared" si="7"/>
        <v>2.8203556100551808E-2</v>
      </c>
      <c r="K71" s="95">
        <f t="shared" si="8"/>
        <v>46</v>
      </c>
      <c r="L71" s="99">
        <f t="shared" si="10"/>
        <v>9.3204198241277297E-4</v>
      </c>
      <c r="M71" s="96">
        <f t="shared" si="9"/>
        <v>6</v>
      </c>
      <c r="N71" s="96">
        <f t="shared" si="11"/>
        <v>0</v>
      </c>
    </row>
    <row r="72" spans="1:14">
      <c r="A72" s="40">
        <v>70</v>
      </c>
      <c r="B72" s="101" t="s">
        <v>161</v>
      </c>
      <c r="C72" s="52">
        <v>7102</v>
      </c>
      <c r="D72" s="52">
        <v>7156</v>
      </c>
      <c r="E72" s="52">
        <v>7228</v>
      </c>
      <c r="F72" s="52"/>
      <c r="G72" s="52"/>
      <c r="H72" s="52"/>
      <c r="I72" s="98">
        <f t="shared" si="6"/>
        <v>3.2319539549404449E-3</v>
      </c>
      <c r="J72" s="98">
        <f t="shared" si="7"/>
        <v>1.7741481272880878E-2</v>
      </c>
      <c r="K72" s="95">
        <f t="shared" si="8"/>
        <v>126</v>
      </c>
      <c r="L72" s="99">
        <f t="shared" si="10"/>
        <v>2.5529845605219434E-3</v>
      </c>
      <c r="M72" s="96">
        <f t="shared" si="9"/>
        <v>72</v>
      </c>
      <c r="N72" s="96">
        <f t="shared" si="11"/>
        <v>0</v>
      </c>
    </row>
    <row r="73" spans="1:14">
      <c r="A73" s="40">
        <v>71</v>
      </c>
      <c r="B73" s="101" t="s">
        <v>162</v>
      </c>
      <c r="C73" s="52">
        <v>5730</v>
      </c>
      <c r="D73" s="52">
        <v>5628</v>
      </c>
      <c r="E73" s="52">
        <v>5681</v>
      </c>
      <c r="F73" s="52"/>
      <c r="G73" s="52"/>
      <c r="H73" s="52"/>
      <c r="I73" s="98">
        <f t="shared" si="6"/>
        <v>2.5402228027139829E-3</v>
      </c>
      <c r="J73" s="98">
        <f t="shared" si="7"/>
        <v>-8.5514834205933678E-3</v>
      </c>
      <c r="K73" s="95">
        <f t="shared" si="8"/>
        <v>-49</v>
      </c>
      <c r="L73" s="99">
        <f t="shared" si="10"/>
        <v>-9.9282732909186698E-4</v>
      </c>
      <c r="M73" s="96">
        <f t="shared" si="9"/>
        <v>53</v>
      </c>
      <c r="N73" s="96">
        <f t="shared" si="11"/>
        <v>0</v>
      </c>
    </row>
    <row r="74" spans="1:14">
      <c r="A74" s="40">
        <v>72</v>
      </c>
      <c r="B74" s="101" t="s">
        <v>163</v>
      </c>
      <c r="C74" s="52">
        <v>7017</v>
      </c>
      <c r="D74" s="52">
        <v>6961</v>
      </c>
      <c r="E74" s="52">
        <v>7119</v>
      </c>
      <c r="F74" s="52"/>
      <c r="G74" s="52"/>
      <c r="H74" s="52"/>
      <c r="I74" s="98">
        <f t="shared" si="6"/>
        <v>3.1832153023272037E-3</v>
      </c>
      <c r="J74" s="98">
        <f t="shared" si="7"/>
        <v>1.4536126549807611E-2</v>
      </c>
      <c r="K74" s="95">
        <f t="shared" si="8"/>
        <v>102</v>
      </c>
      <c r="L74" s="99">
        <f t="shared" si="10"/>
        <v>2.0667017870891922E-3</v>
      </c>
      <c r="M74" s="96">
        <f t="shared" si="9"/>
        <v>158</v>
      </c>
      <c r="N74" s="96">
        <f t="shared" si="11"/>
        <v>0</v>
      </c>
    </row>
    <row r="75" spans="1:14">
      <c r="A75" s="40">
        <v>73</v>
      </c>
      <c r="B75" s="101" t="s">
        <v>164</v>
      </c>
      <c r="C75" s="52">
        <v>5730</v>
      </c>
      <c r="D75" s="52">
        <v>5459</v>
      </c>
      <c r="E75" s="52">
        <v>5618</v>
      </c>
      <c r="F75" s="52"/>
      <c r="G75" s="52"/>
      <c r="H75" s="52"/>
      <c r="I75" s="98">
        <f t="shared" si="6"/>
        <v>2.5120527557907332E-3</v>
      </c>
      <c r="J75" s="98">
        <f t="shared" si="7"/>
        <v>-1.9546247818499129E-2</v>
      </c>
      <c r="K75" s="95">
        <f t="shared" si="8"/>
        <v>-112</v>
      </c>
      <c r="L75" s="99">
        <f t="shared" si="10"/>
        <v>-2.2693196093528387E-3</v>
      </c>
      <c r="M75" s="96">
        <f t="shared" si="9"/>
        <v>159</v>
      </c>
      <c r="N75" s="96">
        <f t="shared" si="11"/>
        <v>0</v>
      </c>
    </row>
    <row r="76" spans="1:14">
      <c r="A76" s="40">
        <v>74</v>
      </c>
      <c r="B76" s="101" t="s">
        <v>165</v>
      </c>
      <c r="C76" s="52">
        <v>4297</v>
      </c>
      <c r="D76" s="52">
        <v>4277</v>
      </c>
      <c r="E76" s="52">
        <v>4271</v>
      </c>
      <c r="F76" s="52"/>
      <c r="G76" s="52"/>
      <c r="H76" s="52"/>
      <c r="I76" s="98">
        <f t="shared" si="6"/>
        <v>1.9097503239555397E-3</v>
      </c>
      <c r="J76" s="98">
        <f t="shared" si="7"/>
        <v>-6.0507330695834301E-3</v>
      </c>
      <c r="K76" s="95">
        <f t="shared" si="8"/>
        <v>-26</v>
      </c>
      <c r="L76" s="99">
        <f t="shared" si="10"/>
        <v>-5.2680633788548044E-4</v>
      </c>
      <c r="M76" s="96">
        <f t="shared" si="9"/>
        <v>-6</v>
      </c>
      <c r="N76" s="96">
        <f t="shared" si="11"/>
        <v>0</v>
      </c>
    </row>
    <row r="77" spans="1:14">
      <c r="A77" s="40">
        <v>75</v>
      </c>
      <c r="B77" s="101" t="s">
        <v>166</v>
      </c>
      <c r="C77" s="52">
        <v>2373</v>
      </c>
      <c r="D77" s="52">
        <v>2195</v>
      </c>
      <c r="E77" s="52">
        <v>2231</v>
      </c>
      <c r="F77" s="52"/>
      <c r="G77" s="52"/>
      <c r="H77" s="52"/>
      <c r="I77" s="98">
        <f t="shared" si="6"/>
        <v>9.9757737596460052E-4</v>
      </c>
      <c r="J77" s="98">
        <f t="shared" si="7"/>
        <v>-5.9839865149599665E-2</v>
      </c>
      <c r="K77" s="95">
        <f t="shared" si="8"/>
        <v>-142</v>
      </c>
      <c r="L77" s="99">
        <f t="shared" si="10"/>
        <v>-2.8771730761437777E-3</v>
      </c>
      <c r="M77" s="96">
        <f t="shared" si="9"/>
        <v>36</v>
      </c>
      <c r="N77" s="96">
        <f t="shared" si="11"/>
        <v>0</v>
      </c>
    </row>
    <row r="78" spans="1:14">
      <c r="A78" s="40">
        <v>76</v>
      </c>
      <c r="B78" s="101" t="s">
        <v>167</v>
      </c>
      <c r="C78" s="52">
        <v>4248</v>
      </c>
      <c r="D78" s="52">
        <v>4336</v>
      </c>
      <c r="E78" s="52">
        <v>4397</v>
      </c>
      <c r="F78" s="52"/>
      <c r="G78" s="52"/>
      <c r="H78" s="52"/>
      <c r="I78" s="98">
        <f t="shared" si="6"/>
        <v>1.9660904178020388E-3</v>
      </c>
      <c r="J78" s="98">
        <f t="shared" si="7"/>
        <v>3.5075329566854989E-2</v>
      </c>
      <c r="K78" s="95">
        <f t="shared" si="8"/>
        <v>149</v>
      </c>
      <c r="L78" s="99">
        <f t="shared" si="10"/>
        <v>3.0190055517283301E-3</v>
      </c>
      <c r="M78" s="96">
        <f t="shared" si="9"/>
        <v>61</v>
      </c>
      <c r="N78" s="96">
        <f t="shared" si="11"/>
        <v>0</v>
      </c>
    </row>
    <row r="79" spans="1:14">
      <c r="A79" s="40">
        <v>77</v>
      </c>
      <c r="B79" s="101" t="s">
        <v>168</v>
      </c>
      <c r="C79" s="52">
        <v>7562</v>
      </c>
      <c r="D79" s="52">
        <v>7696</v>
      </c>
      <c r="E79" s="52">
        <v>7749</v>
      </c>
      <c r="F79" s="52"/>
      <c r="G79" s="52"/>
      <c r="H79" s="52"/>
      <c r="I79" s="98">
        <f t="shared" si="6"/>
        <v>3.4649157715596996E-3</v>
      </c>
      <c r="J79" s="98">
        <f t="shared" si="7"/>
        <v>2.4728907696376621E-2</v>
      </c>
      <c r="K79" s="95">
        <f t="shared" si="8"/>
        <v>187</v>
      </c>
      <c r="L79" s="99">
        <f t="shared" si="10"/>
        <v>3.788953276330186E-3</v>
      </c>
      <c r="M79" s="96">
        <f t="shared" si="9"/>
        <v>53</v>
      </c>
      <c r="N79" s="96">
        <f t="shared" si="11"/>
        <v>0</v>
      </c>
    </row>
    <row r="80" spans="1:14">
      <c r="A80" s="40">
        <v>78</v>
      </c>
      <c r="B80" s="101" t="s">
        <v>169</v>
      </c>
      <c r="C80" s="52">
        <v>4977</v>
      </c>
      <c r="D80" s="52">
        <v>4888</v>
      </c>
      <c r="E80" s="52">
        <v>4926</v>
      </c>
      <c r="F80" s="52"/>
      <c r="G80" s="52"/>
      <c r="H80" s="52"/>
      <c r="I80" s="98">
        <f t="shared" si="6"/>
        <v>2.2026293832369441E-3</v>
      </c>
      <c r="J80" s="98">
        <f t="shared" si="7"/>
        <v>-1.0247136829415311E-2</v>
      </c>
      <c r="K80" s="95">
        <f t="shared" si="8"/>
        <v>-51</v>
      </c>
      <c r="L80" s="99">
        <f t="shared" si="10"/>
        <v>-1.0333508935445961E-3</v>
      </c>
      <c r="M80" s="96">
        <f t="shared" si="9"/>
        <v>38</v>
      </c>
      <c r="N80" s="96">
        <f t="shared" si="11"/>
        <v>0</v>
      </c>
    </row>
    <row r="81" spans="1:14">
      <c r="A81" s="40">
        <v>79</v>
      </c>
      <c r="B81" s="101" t="s">
        <v>170</v>
      </c>
      <c r="C81" s="52">
        <v>4347</v>
      </c>
      <c r="D81" s="52">
        <v>4393</v>
      </c>
      <c r="E81" s="52">
        <v>4430</v>
      </c>
      <c r="F81" s="52"/>
      <c r="G81" s="52"/>
      <c r="H81" s="52"/>
      <c r="I81" s="98">
        <f t="shared" si="6"/>
        <v>1.9808461566665982E-3</v>
      </c>
      <c r="J81" s="98">
        <f t="shared" si="7"/>
        <v>1.9093627789279963E-2</v>
      </c>
      <c r="K81" s="95">
        <f t="shared" si="8"/>
        <v>83</v>
      </c>
      <c r="L81" s="99">
        <f t="shared" si="10"/>
        <v>1.6817279247882645E-3</v>
      </c>
      <c r="M81" s="96">
        <f t="shared" si="9"/>
        <v>37</v>
      </c>
      <c r="N81" s="96">
        <f t="shared" si="11"/>
        <v>0</v>
      </c>
    </row>
    <row r="82" spans="1:14">
      <c r="A82" s="40">
        <v>80</v>
      </c>
      <c r="B82" s="101" t="s">
        <v>171</v>
      </c>
      <c r="C82" s="52">
        <v>12202</v>
      </c>
      <c r="D82" s="52">
        <v>12389</v>
      </c>
      <c r="E82" s="52">
        <v>12503</v>
      </c>
      <c r="F82" s="52"/>
      <c r="G82" s="52"/>
      <c r="H82" s="52"/>
      <c r="I82" s="98">
        <f t="shared" si="6"/>
        <v>5.5906364552601529E-3</v>
      </c>
      <c r="J82" s="98">
        <f t="shared" si="7"/>
        <v>2.4668087198819865E-2</v>
      </c>
      <c r="K82" s="95">
        <f t="shared" si="8"/>
        <v>301</v>
      </c>
      <c r="L82" s="99">
        <f t="shared" si="10"/>
        <v>6.0987964501357543E-3</v>
      </c>
      <c r="M82" s="96">
        <f t="shared" si="9"/>
        <v>114</v>
      </c>
      <c r="N82" s="96">
        <f t="shared" si="11"/>
        <v>0</v>
      </c>
    </row>
    <row r="83" spans="1:14">
      <c r="A83" s="40">
        <v>81</v>
      </c>
      <c r="B83" s="101" t="s">
        <v>172</v>
      </c>
      <c r="C83" s="52">
        <v>10100</v>
      </c>
      <c r="D83" s="52">
        <v>9889</v>
      </c>
      <c r="E83" s="52">
        <v>10155</v>
      </c>
      <c r="F83" s="52"/>
      <c r="G83" s="52"/>
      <c r="H83" s="52"/>
      <c r="I83" s="98">
        <f t="shared" si="6"/>
        <v>4.5407432778666601E-3</v>
      </c>
      <c r="J83" s="98">
        <f t="shared" si="7"/>
        <v>5.4455445544554452E-3</v>
      </c>
      <c r="K83" s="95">
        <f t="shared" si="8"/>
        <v>55</v>
      </c>
      <c r="L83" s="99">
        <f t="shared" si="10"/>
        <v>1.1143980224500548E-3</v>
      </c>
      <c r="M83" s="96">
        <f t="shared" si="9"/>
        <v>266</v>
      </c>
      <c r="N83" s="96">
        <f t="shared" si="11"/>
        <v>0</v>
      </c>
    </row>
    <row r="84" spans="1:14" s="107" customFormat="1">
      <c r="A84" s="189" t="s">
        <v>173</v>
      </c>
      <c r="B84" s="189"/>
      <c r="C84" s="61">
        <v>2187064</v>
      </c>
      <c r="D84" s="61">
        <v>2218517</v>
      </c>
      <c r="E84" s="61">
        <v>2236418</v>
      </c>
      <c r="F84" s="61"/>
      <c r="G84" s="61"/>
      <c r="H84" s="61"/>
      <c r="I84" s="98">
        <f t="shared" si="6"/>
        <v>1</v>
      </c>
      <c r="J84" s="98">
        <f t="shared" si="7"/>
        <v>2.2566326362648739E-2</v>
      </c>
      <c r="K84" s="95">
        <f t="shared" si="8"/>
        <v>49354</v>
      </c>
      <c r="L84" s="99">
        <f t="shared" si="10"/>
        <v>1</v>
      </c>
      <c r="M84" s="95">
        <f t="shared" si="9"/>
        <v>17901</v>
      </c>
      <c r="N84" s="96">
        <f t="shared" si="11"/>
        <v>0</v>
      </c>
    </row>
    <row r="85" spans="1:14">
      <c r="C85" s="130"/>
      <c r="D85" s="128"/>
      <c r="E85" s="129"/>
      <c r="F85" s="138"/>
      <c r="G85" s="138"/>
      <c r="H85" s="138"/>
      <c r="L85" s="11"/>
    </row>
    <row r="86" spans="1:14">
      <c r="C86" s="130"/>
      <c r="D86" s="128"/>
      <c r="E86" s="129"/>
      <c r="F86" s="138"/>
      <c r="G86" s="138"/>
      <c r="H86" s="138"/>
    </row>
    <row r="87" spans="1:14">
      <c r="C87" s="138">
        <f>C84+C90</f>
        <v>2912226</v>
      </c>
      <c r="E87" s="138">
        <f>E84+E90</f>
        <v>2857638</v>
      </c>
      <c r="F87" s="138"/>
      <c r="G87" s="138"/>
      <c r="H87" s="21"/>
    </row>
    <row r="88" spans="1:14">
      <c r="C88" s="138"/>
      <c r="D88" s="138"/>
      <c r="E88" s="138"/>
      <c r="G88" s="21"/>
    </row>
    <row r="90" spans="1:14">
      <c r="C90" s="4">
        <v>725162</v>
      </c>
      <c r="E90" s="4">
        <v>621220</v>
      </c>
    </row>
    <row r="93" spans="1:14">
      <c r="C93" s="138"/>
      <c r="E93" s="138"/>
      <c r="F93" s="138"/>
    </row>
    <row r="94" spans="1:14">
      <c r="F94" s="21"/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O88"/>
  <sheetViews>
    <sheetView topLeftCell="K1" zoomScale="82" zoomScaleNormal="82" workbookViewId="0">
      <pane ySplit="2" topLeftCell="A3" activePane="bottomLeft" state="frozen"/>
      <selection activeCell="W1" sqref="W1"/>
      <selection pane="bottomLeft" activeCell="T8" sqref="T8"/>
    </sheetView>
  </sheetViews>
  <sheetFormatPr defaultColWidth="9.140625" defaultRowHeight="15"/>
  <cols>
    <col min="1" max="1" width="11.85546875" style="4" customWidth="1"/>
    <col min="2" max="2" width="16.42578125" style="4" bestFit="1" customWidth="1"/>
    <col min="3" max="8" width="12" style="4" customWidth="1"/>
    <col min="9" max="9" width="18.140625" style="4" customWidth="1"/>
    <col min="10" max="10" width="30.42578125" style="4" customWidth="1"/>
    <col min="11" max="11" width="27.42578125" style="4" customWidth="1"/>
    <col min="12" max="12" width="22.28515625" style="4" customWidth="1"/>
    <col min="13" max="14" width="25.140625" style="4" customWidth="1"/>
    <col min="15" max="16384" width="9.140625" style="4"/>
  </cols>
  <sheetData>
    <row r="1" spans="1:15" ht="15.75" thickBot="1">
      <c r="C1" s="185" t="s">
        <v>281</v>
      </c>
      <c r="D1" s="185"/>
      <c r="E1" s="186"/>
      <c r="F1" s="187" t="s">
        <v>280</v>
      </c>
      <c r="G1" s="185"/>
      <c r="H1" s="186"/>
    </row>
    <row r="2" spans="1:15" ht="30">
      <c r="A2" s="91" t="s">
        <v>91</v>
      </c>
      <c r="B2" s="91" t="s">
        <v>174</v>
      </c>
      <c r="C2" s="91">
        <v>43617</v>
      </c>
      <c r="D2" s="91">
        <v>43952</v>
      </c>
      <c r="E2" s="91">
        <v>43983</v>
      </c>
      <c r="F2" s="91">
        <v>43617</v>
      </c>
      <c r="G2" s="91">
        <v>43952</v>
      </c>
      <c r="H2" s="91">
        <v>43983</v>
      </c>
      <c r="I2" s="90" t="s">
        <v>314</v>
      </c>
      <c r="J2" s="90" t="s">
        <v>319</v>
      </c>
      <c r="K2" s="90" t="s">
        <v>320</v>
      </c>
      <c r="L2" s="90" t="s">
        <v>313</v>
      </c>
      <c r="M2" s="41" t="s">
        <v>321</v>
      </c>
      <c r="N2" s="159" t="s">
        <v>322</v>
      </c>
    </row>
    <row r="3" spans="1:15">
      <c r="A3" s="40">
        <v>1</v>
      </c>
      <c r="B3" s="101" t="s">
        <v>92</v>
      </c>
      <c r="C3" s="53">
        <v>14996</v>
      </c>
      <c r="D3" s="53">
        <v>13081</v>
      </c>
      <c r="E3" s="53">
        <v>13045</v>
      </c>
      <c r="F3" s="53"/>
      <c r="G3" s="53"/>
      <c r="H3" s="53"/>
      <c r="I3" s="98">
        <f>E3/$E$84</f>
        <v>2.2247652442040133E-2</v>
      </c>
      <c r="J3" s="98">
        <f t="shared" ref="J3:J66" si="0">(E3-C3)/C3</f>
        <v>-0.1301013603627634</v>
      </c>
      <c r="K3" s="95">
        <f t="shared" ref="K3:K66" si="1">E3-C3</f>
        <v>-1951</v>
      </c>
      <c r="L3" s="99">
        <f>K3/$K$84</f>
        <v>1.9217130924707459E-2</v>
      </c>
      <c r="M3" s="96">
        <f t="shared" ref="M3:M66" si="2">E3-D3</f>
        <v>-36</v>
      </c>
      <c r="N3" s="96">
        <f>H3-G3</f>
        <v>0</v>
      </c>
      <c r="O3" s="7"/>
    </row>
    <row r="4" spans="1:15">
      <c r="A4" s="40">
        <v>2</v>
      </c>
      <c r="B4" s="101" t="s">
        <v>93</v>
      </c>
      <c r="C4" s="53">
        <v>4902</v>
      </c>
      <c r="D4" s="53">
        <v>3737</v>
      </c>
      <c r="E4" s="53">
        <v>3679</v>
      </c>
      <c r="F4" s="53"/>
      <c r="G4" s="53"/>
      <c r="H4" s="53"/>
      <c r="I4" s="98">
        <f t="shared" ref="I4:I67" si="3">E4/$E$84</f>
        <v>6.274366679514423E-3</v>
      </c>
      <c r="J4" s="98">
        <f t="shared" si="0"/>
        <v>-0.24949000407996735</v>
      </c>
      <c r="K4" s="95">
        <f t="shared" si="1"/>
        <v>-1223</v>
      </c>
      <c r="L4" s="99">
        <f t="shared" ref="L4:L67" si="4">K4/$K$84</f>
        <v>1.2046412670895552E-2</v>
      </c>
      <c r="M4" s="96">
        <f t="shared" si="2"/>
        <v>-58</v>
      </c>
      <c r="N4" s="96">
        <f t="shared" ref="N4:N67" si="5">H4-G4</f>
        <v>0</v>
      </c>
      <c r="O4" s="7"/>
    </row>
    <row r="5" spans="1:15">
      <c r="A5" s="40">
        <v>3</v>
      </c>
      <c r="B5" s="101" t="s">
        <v>94</v>
      </c>
      <c r="C5" s="53">
        <v>18930</v>
      </c>
      <c r="D5" s="53">
        <v>17017</v>
      </c>
      <c r="E5" s="53">
        <v>16974</v>
      </c>
      <c r="F5" s="53"/>
      <c r="G5" s="53"/>
      <c r="H5" s="53"/>
      <c r="I5" s="98">
        <f t="shared" si="3"/>
        <v>2.8948382717607451E-2</v>
      </c>
      <c r="J5" s="98">
        <f t="shared" si="0"/>
        <v>-0.10332805071315372</v>
      </c>
      <c r="K5" s="95">
        <f t="shared" si="1"/>
        <v>-1956</v>
      </c>
      <c r="L5" s="99">
        <f t="shared" si="4"/>
        <v>1.926638036326386E-2</v>
      </c>
      <c r="M5" s="96">
        <f t="shared" si="2"/>
        <v>-43</v>
      </c>
      <c r="N5" s="96">
        <f t="shared" si="5"/>
        <v>0</v>
      </c>
      <c r="O5" s="7"/>
    </row>
    <row r="6" spans="1:15">
      <c r="A6" s="40">
        <v>4</v>
      </c>
      <c r="B6" s="101" t="s">
        <v>95</v>
      </c>
      <c r="C6" s="53">
        <v>3903</v>
      </c>
      <c r="D6" s="53">
        <v>2980</v>
      </c>
      <c r="E6" s="53">
        <v>3091</v>
      </c>
      <c r="F6" s="53"/>
      <c r="G6" s="53"/>
      <c r="H6" s="53"/>
      <c r="I6" s="98">
        <f t="shared" si="3"/>
        <v>5.2715595015980108E-3</v>
      </c>
      <c r="J6" s="98">
        <f t="shared" si="0"/>
        <v>-0.20804509351780681</v>
      </c>
      <c r="K6" s="95">
        <f t="shared" si="1"/>
        <v>-812</v>
      </c>
      <c r="L6" s="99">
        <f t="shared" si="4"/>
        <v>7.9981088215594336E-3</v>
      </c>
      <c r="M6" s="96">
        <f t="shared" si="2"/>
        <v>111</v>
      </c>
      <c r="N6" s="96">
        <f t="shared" si="5"/>
        <v>0</v>
      </c>
      <c r="O6" s="7"/>
    </row>
    <row r="7" spans="1:15">
      <c r="A7" s="40">
        <v>5</v>
      </c>
      <c r="B7" s="101" t="s">
        <v>96</v>
      </c>
      <c r="C7" s="53">
        <v>5218</v>
      </c>
      <c r="D7" s="53">
        <v>4300</v>
      </c>
      <c r="E7" s="53">
        <v>4313</v>
      </c>
      <c r="F7" s="53"/>
      <c r="G7" s="53"/>
      <c r="H7" s="53"/>
      <c r="I7" s="98">
        <f t="shared" si="3"/>
        <v>7.3556247591045681E-3</v>
      </c>
      <c r="J7" s="98">
        <f t="shared" si="0"/>
        <v>-0.17343809888846301</v>
      </c>
      <c r="K7" s="95">
        <f t="shared" si="1"/>
        <v>-905</v>
      </c>
      <c r="L7" s="99">
        <f t="shared" si="4"/>
        <v>8.9141483787084832E-3</v>
      </c>
      <c r="M7" s="96">
        <f t="shared" si="2"/>
        <v>13</v>
      </c>
      <c r="N7" s="96">
        <f t="shared" si="5"/>
        <v>0</v>
      </c>
      <c r="O7" s="7"/>
    </row>
    <row r="8" spans="1:15">
      <c r="A8" s="40">
        <v>6</v>
      </c>
      <c r="B8" s="101" t="s">
        <v>97</v>
      </c>
      <c r="C8" s="53">
        <v>14977</v>
      </c>
      <c r="D8" s="53">
        <v>13108</v>
      </c>
      <c r="E8" s="53">
        <v>13131</v>
      </c>
      <c r="F8" s="53"/>
      <c r="G8" s="53"/>
      <c r="H8" s="53"/>
      <c r="I8" s="98">
        <f t="shared" si="3"/>
        <v>2.2394321519082327E-2</v>
      </c>
      <c r="J8" s="98">
        <f t="shared" si="0"/>
        <v>-0.12325565867663751</v>
      </c>
      <c r="K8" s="95">
        <f t="shared" si="1"/>
        <v>-1846</v>
      </c>
      <c r="L8" s="99">
        <f t="shared" si="4"/>
        <v>1.818289271502305E-2</v>
      </c>
      <c r="M8" s="96">
        <f t="shared" si="2"/>
        <v>23</v>
      </c>
      <c r="N8" s="96">
        <f t="shared" si="5"/>
        <v>0</v>
      </c>
      <c r="O8" s="7"/>
    </row>
    <row r="9" spans="1:15">
      <c r="A9" s="40">
        <v>7</v>
      </c>
      <c r="B9" s="101" t="s">
        <v>98</v>
      </c>
      <c r="C9" s="53">
        <v>33817</v>
      </c>
      <c r="D9" s="53">
        <v>30432</v>
      </c>
      <c r="E9" s="53">
        <v>30423</v>
      </c>
      <c r="F9" s="53"/>
      <c r="G9" s="53"/>
      <c r="H9" s="53"/>
      <c r="I9" s="98">
        <f t="shared" si="3"/>
        <v>5.1885038730869068E-2</v>
      </c>
      <c r="J9" s="98">
        <f t="shared" si="0"/>
        <v>-0.10036372238814797</v>
      </c>
      <c r="K9" s="95">
        <f t="shared" si="1"/>
        <v>-3394</v>
      </c>
      <c r="L9" s="99">
        <f t="shared" si="4"/>
        <v>3.3430518892084628E-2</v>
      </c>
      <c r="M9" s="96">
        <f t="shared" si="2"/>
        <v>-9</v>
      </c>
      <c r="N9" s="96">
        <f t="shared" si="5"/>
        <v>0</v>
      </c>
      <c r="O9" s="7"/>
    </row>
    <row r="10" spans="1:15">
      <c r="A10" s="40">
        <v>8</v>
      </c>
      <c r="B10" s="101" t="s">
        <v>99</v>
      </c>
      <c r="C10" s="53">
        <v>1051</v>
      </c>
      <c r="D10" s="53">
        <v>945</v>
      </c>
      <c r="E10" s="53">
        <v>929</v>
      </c>
      <c r="F10" s="53"/>
      <c r="G10" s="53"/>
      <c r="H10" s="53"/>
      <c r="I10" s="98">
        <f t="shared" si="3"/>
        <v>1.5843671229325629E-3</v>
      </c>
      <c r="J10" s="98">
        <f t="shared" si="0"/>
        <v>-0.11607992388201713</v>
      </c>
      <c r="K10" s="95">
        <f t="shared" si="1"/>
        <v>-122</v>
      </c>
      <c r="L10" s="99">
        <f t="shared" si="4"/>
        <v>1.2016863007761711E-3</v>
      </c>
      <c r="M10" s="96">
        <f t="shared" si="2"/>
        <v>-16</v>
      </c>
      <c r="N10" s="96">
        <f t="shared" si="5"/>
        <v>0</v>
      </c>
      <c r="O10" s="7"/>
    </row>
    <row r="11" spans="1:15">
      <c r="A11" s="40">
        <v>9</v>
      </c>
      <c r="B11" s="101" t="s">
        <v>100</v>
      </c>
      <c r="C11" s="53">
        <v>18518</v>
      </c>
      <c r="D11" s="53">
        <v>16363</v>
      </c>
      <c r="E11" s="53">
        <v>16340</v>
      </c>
      <c r="F11" s="53"/>
      <c r="G11" s="53"/>
      <c r="H11" s="53"/>
      <c r="I11" s="98">
        <f t="shared" si="3"/>
        <v>2.7867124638017306E-2</v>
      </c>
      <c r="J11" s="98">
        <f t="shared" si="0"/>
        <v>-0.11761529322821039</v>
      </c>
      <c r="K11" s="95">
        <f t="shared" si="1"/>
        <v>-2178</v>
      </c>
      <c r="L11" s="99">
        <f t="shared" si="4"/>
        <v>2.1453055435168039E-2</v>
      </c>
      <c r="M11" s="96">
        <f t="shared" si="2"/>
        <v>-23</v>
      </c>
      <c r="N11" s="96">
        <f t="shared" si="5"/>
        <v>0</v>
      </c>
      <c r="O11" s="7"/>
    </row>
    <row r="12" spans="1:15">
      <c r="A12" s="40">
        <v>10</v>
      </c>
      <c r="B12" s="101" t="s">
        <v>101</v>
      </c>
      <c r="C12" s="53">
        <v>20957</v>
      </c>
      <c r="D12" s="53">
        <v>18059</v>
      </c>
      <c r="E12" s="53">
        <v>18000</v>
      </c>
      <c r="F12" s="53"/>
      <c r="G12" s="53"/>
      <c r="H12" s="53"/>
      <c r="I12" s="98">
        <f t="shared" si="3"/>
        <v>3.069817891580854E-2</v>
      </c>
      <c r="J12" s="98">
        <f t="shared" si="0"/>
        <v>-0.1410984396621654</v>
      </c>
      <c r="K12" s="95">
        <f t="shared" si="1"/>
        <v>-2957</v>
      </c>
      <c r="L12" s="99">
        <f t="shared" si="4"/>
        <v>2.912611796225523E-2</v>
      </c>
      <c r="M12" s="96">
        <f t="shared" si="2"/>
        <v>-59</v>
      </c>
      <c r="N12" s="96">
        <f t="shared" si="5"/>
        <v>0</v>
      </c>
      <c r="O12" s="7"/>
    </row>
    <row r="13" spans="1:15">
      <c r="A13" s="40">
        <v>11</v>
      </c>
      <c r="B13" s="101" t="s">
        <v>102</v>
      </c>
      <c r="C13" s="53">
        <v>1993</v>
      </c>
      <c r="D13" s="53">
        <v>1810</v>
      </c>
      <c r="E13" s="53">
        <v>1808</v>
      </c>
      <c r="F13" s="53"/>
      <c r="G13" s="53"/>
      <c r="H13" s="53"/>
      <c r="I13" s="98">
        <f t="shared" si="3"/>
        <v>3.0834615266545464E-3</v>
      </c>
      <c r="J13" s="98">
        <f t="shared" si="0"/>
        <v>-9.282488710486704E-2</v>
      </c>
      <c r="K13" s="95">
        <f t="shared" si="1"/>
        <v>-185</v>
      </c>
      <c r="L13" s="99">
        <f t="shared" si="4"/>
        <v>1.8222292265868169E-3</v>
      </c>
      <c r="M13" s="96">
        <f t="shared" si="2"/>
        <v>-2</v>
      </c>
      <c r="N13" s="96">
        <f t="shared" si="5"/>
        <v>0</v>
      </c>
      <c r="O13" s="7"/>
    </row>
    <row r="14" spans="1:15">
      <c r="A14" s="40">
        <v>12</v>
      </c>
      <c r="B14" s="101" t="s">
        <v>103</v>
      </c>
      <c r="C14" s="53">
        <v>675</v>
      </c>
      <c r="D14" s="53">
        <v>533</v>
      </c>
      <c r="E14" s="53">
        <v>533</v>
      </c>
      <c r="F14" s="53"/>
      <c r="G14" s="53"/>
      <c r="H14" s="53"/>
      <c r="I14" s="98">
        <f t="shared" si="3"/>
        <v>9.0900718678477502E-4</v>
      </c>
      <c r="J14" s="98">
        <f t="shared" si="0"/>
        <v>-0.21037037037037037</v>
      </c>
      <c r="K14" s="95">
        <f t="shared" si="1"/>
        <v>-142</v>
      </c>
      <c r="L14" s="99">
        <f t="shared" si="4"/>
        <v>1.398684055001773E-3</v>
      </c>
      <c r="M14" s="96">
        <f t="shared" si="2"/>
        <v>0</v>
      </c>
      <c r="N14" s="96">
        <f t="shared" si="5"/>
        <v>0</v>
      </c>
      <c r="O14" s="7"/>
    </row>
    <row r="15" spans="1:15">
      <c r="A15" s="40">
        <v>13</v>
      </c>
      <c r="B15" s="101" t="s">
        <v>104</v>
      </c>
      <c r="C15" s="53">
        <v>2956</v>
      </c>
      <c r="D15" s="53">
        <v>2033</v>
      </c>
      <c r="E15" s="53">
        <v>2050</v>
      </c>
      <c r="F15" s="53"/>
      <c r="G15" s="53"/>
      <c r="H15" s="53"/>
      <c r="I15" s="98">
        <f t="shared" si="3"/>
        <v>3.4961814876337503E-3</v>
      </c>
      <c r="J15" s="98">
        <f t="shared" si="0"/>
        <v>-0.30649526387009474</v>
      </c>
      <c r="K15" s="95">
        <f t="shared" si="1"/>
        <v>-906</v>
      </c>
      <c r="L15" s="99">
        <f t="shared" si="4"/>
        <v>8.9239982664197637E-3</v>
      </c>
      <c r="M15" s="96">
        <f t="shared" si="2"/>
        <v>17</v>
      </c>
      <c r="N15" s="96">
        <f t="shared" si="5"/>
        <v>0</v>
      </c>
      <c r="O15" s="7"/>
    </row>
    <row r="16" spans="1:15">
      <c r="A16" s="40">
        <v>14</v>
      </c>
      <c r="B16" s="101" t="s">
        <v>105</v>
      </c>
      <c r="C16" s="53">
        <v>3347</v>
      </c>
      <c r="D16" s="53">
        <v>2815</v>
      </c>
      <c r="E16" s="53">
        <v>2807</v>
      </c>
      <c r="F16" s="53"/>
      <c r="G16" s="53"/>
      <c r="H16" s="53"/>
      <c r="I16" s="98">
        <f t="shared" si="3"/>
        <v>4.78721045648192E-3</v>
      </c>
      <c r="J16" s="98">
        <f t="shared" si="0"/>
        <v>-0.16133851210038841</v>
      </c>
      <c r="K16" s="95">
        <f t="shared" si="1"/>
        <v>-540</v>
      </c>
      <c r="L16" s="99">
        <f t="shared" si="4"/>
        <v>5.3189393640912493E-3</v>
      </c>
      <c r="M16" s="96">
        <f t="shared" si="2"/>
        <v>-8</v>
      </c>
      <c r="N16" s="96">
        <f t="shared" si="5"/>
        <v>0</v>
      </c>
      <c r="O16" s="7"/>
    </row>
    <row r="17" spans="1:15">
      <c r="A17" s="40">
        <v>15</v>
      </c>
      <c r="B17" s="101" t="s">
        <v>106</v>
      </c>
      <c r="C17" s="53">
        <v>6903</v>
      </c>
      <c r="D17" s="53">
        <v>6013</v>
      </c>
      <c r="E17" s="53">
        <v>6058</v>
      </c>
      <c r="F17" s="53"/>
      <c r="G17" s="53"/>
      <c r="H17" s="53"/>
      <c r="I17" s="98">
        <f t="shared" si="3"/>
        <v>1.0331642659553785E-2</v>
      </c>
      <c r="J17" s="98">
        <f t="shared" si="0"/>
        <v>-0.1224105461393597</v>
      </c>
      <c r="K17" s="95">
        <f t="shared" si="1"/>
        <v>-845</v>
      </c>
      <c r="L17" s="99">
        <f t="shared" si="4"/>
        <v>8.3231551160316778E-3</v>
      </c>
      <c r="M17" s="96">
        <f t="shared" si="2"/>
        <v>45</v>
      </c>
      <c r="N17" s="96">
        <f t="shared" si="5"/>
        <v>0</v>
      </c>
      <c r="O17" s="7"/>
    </row>
    <row r="18" spans="1:15">
      <c r="A18" s="40">
        <v>16</v>
      </c>
      <c r="B18" s="101" t="s">
        <v>107</v>
      </c>
      <c r="C18" s="53">
        <v>17051</v>
      </c>
      <c r="D18" s="53">
        <v>15028</v>
      </c>
      <c r="E18" s="53">
        <v>15042</v>
      </c>
      <c r="F18" s="53"/>
      <c r="G18" s="53"/>
      <c r="H18" s="53"/>
      <c r="I18" s="98">
        <f t="shared" si="3"/>
        <v>2.565344484731067E-2</v>
      </c>
      <c r="J18" s="98">
        <f t="shared" si="0"/>
        <v>-0.11782300158348484</v>
      </c>
      <c r="K18" s="95">
        <f t="shared" si="1"/>
        <v>-2009</v>
      </c>
      <c r="L18" s="99">
        <f t="shared" si="4"/>
        <v>1.9788424411961703E-2</v>
      </c>
      <c r="M18" s="96">
        <f t="shared" si="2"/>
        <v>14</v>
      </c>
      <c r="N18" s="96">
        <f t="shared" si="5"/>
        <v>0</v>
      </c>
    </row>
    <row r="19" spans="1:15">
      <c r="A19" s="40">
        <v>17</v>
      </c>
      <c r="B19" s="101" t="s">
        <v>108</v>
      </c>
      <c r="C19" s="53">
        <v>10266</v>
      </c>
      <c r="D19" s="53">
        <v>9218</v>
      </c>
      <c r="E19" s="53">
        <v>9235</v>
      </c>
      <c r="F19" s="53"/>
      <c r="G19" s="53"/>
      <c r="H19" s="53"/>
      <c r="I19" s="98">
        <f t="shared" si="3"/>
        <v>1.5749871238193991E-2</v>
      </c>
      <c r="J19" s="98">
        <f t="shared" si="0"/>
        <v>-0.10042859925969219</v>
      </c>
      <c r="K19" s="95">
        <f t="shared" si="1"/>
        <v>-1031</v>
      </c>
      <c r="L19" s="99">
        <f t="shared" si="4"/>
        <v>1.0155234230329773E-2</v>
      </c>
      <c r="M19" s="96">
        <f t="shared" si="2"/>
        <v>17</v>
      </c>
      <c r="N19" s="96">
        <f t="shared" si="5"/>
        <v>0</v>
      </c>
    </row>
    <row r="20" spans="1:15">
      <c r="A20" s="40">
        <v>18</v>
      </c>
      <c r="B20" s="101" t="s">
        <v>109</v>
      </c>
      <c r="C20" s="53">
        <v>3486</v>
      </c>
      <c r="D20" s="53">
        <v>2926</v>
      </c>
      <c r="E20" s="53">
        <v>2913</v>
      </c>
      <c r="F20" s="53"/>
      <c r="G20" s="53"/>
      <c r="H20" s="53"/>
      <c r="I20" s="98">
        <f t="shared" si="3"/>
        <v>4.9679886212083482E-3</v>
      </c>
      <c r="J20" s="98">
        <f t="shared" si="0"/>
        <v>-0.16437177280550774</v>
      </c>
      <c r="K20" s="95">
        <f t="shared" si="1"/>
        <v>-573</v>
      </c>
      <c r="L20" s="99">
        <f t="shared" si="4"/>
        <v>5.6439856585634926E-3</v>
      </c>
      <c r="M20" s="96">
        <f t="shared" si="2"/>
        <v>-13</v>
      </c>
      <c r="N20" s="96">
        <f t="shared" si="5"/>
        <v>0</v>
      </c>
    </row>
    <row r="21" spans="1:15">
      <c r="A21" s="40">
        <v>19</v>
      </c>
      <c r="B21" s="101" t="s">
        <v>110</v>
      </c>
      <c r="C21" s="53">
        <v>6932</v>
      </c>
      <c r="D21" s="53">
        <v>5533</v>
      </c>
      <c r="E21" s="53">
        <v>5532</v>
      </c>
      <c r="F21" s="53"/>
      <c r="G21" s="53"/>
      <c r="H21" s="53"/>
      <c r="I21" s="98">
        <f t="shared" si="3"/>
        <v>9.4345736534584904E-3</v>
      </c>
      <c r="J21" s="98">
        <f t="shared" si="0"/>
        <v>-0.20196191575302944</v>
      </c>
      <c r="K21" s="95">
        <f t="shared" si="1"/>
        <v>-1400</v>
      </c>
      <c r="L21" s="99">
        <f t="shared" si="4"/>
        <v>1.3789842795792128E-2</v>
      </c>
      <c r="M21" s="96">
        <f t="shared" si="2"/>
        <v>-1</v>
      </c>
      <c r="N21" s="96">
        <f t="shared" si="5"/>
        <v>0</v>
      </c>
    </row>
    <row r="22" spans="1:15">
      <c r="A22" s="40">
        <v>20</v>
      </c>
      <c r="B22" s="101" t="s">
        <v>111</v>
      </c>
      <c r="C22" s="53">
        <v>15069</v>
      </c>
      <c r="D22" s="53">
        <v>13028</v>
      </c>
      <c r="E22" s="53">
        <v>12993</v>
      </c>
      <c r="F22" s="53"/>
      <c r="G22" s="53"/>
      <c r="H22" s="53"/>
      <c r="I22" s="98">
        <f t="shared" si="3"/>
        <v>2.2158968814061129E-2</v>
      </c>
      <c r="J22" s="98">
        <f t="shared" si="0"/>
        <v>-0.13776627513438183</v>
      </c>
      <c r="K22" s="95">
        <f t="shared" si="1"/>
        <v>-2076</v>
      </c>
      <c r="L22" s="99">
        <f t="shared" si="4"/>
        <v>2.044836688861747E-2</v>
      </c>
      <c r="M22" s="96">
        <f t="shared" si="2"/>
        <v>-35</v>
      </c>
      <c r="N22" s="96">
        <f t="shared" si="5"/>
        <v>0</v>
      </c>
    </row>
    <row r="23" spans="1:15">
      <c r="A23" s="40">
        <v>21</v>
      </c>
      <c r="B23" s="101" t="s">
        <v>112</v>
      </c>
      <c r="C23" s="53">
        <v>7464</v>
      </c>
      <c r="D23" s="53">
        <v>6058</v>
      </c>
      <c r="E23" s="53">
        <v>6134</v>
      </c>
      <c r="F23" s="53"/>
      <c r="G23" s="53"/>
      <c r="H23" s="53"/>
      <c r="I23" s="98">
        <f t="shared" si="3"/>
        <v>1.0461257192753865E-2</v>
      </c>
      <c r="J23" s="98">
        <f t="shared" si="0"/>
        <v>-0.17818863879957128</v>
      </c>
      <c r="K23" s="95">
        <f t="shared" si="1"/>
        <v>-1330</v>
      </c>
      <c r="L23" s="99">
        <f t="shared" si="4"/>
        <v>1.3100350656002522E-2</v>
      </c>
      <c r="M23" s="96">
        <f t="shared" si="2"/>
        <v>76</v>
      </c>
      <c r="N23" s="96">
        <f t="shared" si="5"/>
        <v>0</v>
      </c>
    </row>
    <row r="24" spans="1:15">
      <c r="A24" s="40">
        <v>22</v>
      </c>
      <c r="B24" s="101" t="s">
        <v>113</v>
      </c>
      <c r="C24" s="53">
        <v>7867</v>
      </c>
      <c r="D24" s="53">
        <v>6976</v>
      </c>
      <c r="E24" s="53">
        <v>6957</v>
      </c>
      <c r="F24" s="53"/>
      <c r="G24" s="53"/>
      <c r="H24" s="53"/>
      <c r="I24" s="98">
        <f t="shared" si="3"/>
        <v>1.186484615096E-2</v>
      </c>
      <c r="J24" s="98">
        <f t="shared" si="0"/>
        <v>-0.11567306470064828</v>
      </c>
      <c r="K24" s="95">
        <f t="shared" si="1"/>
        <v>-910</v>
      </c>
      <c r="L24" s="99">
        <f t="shared" si="4"/>
        <v>8.9633978172648839E-3</v>
      </c>
      <c r="M24" s="96">
        <f t="shared" si="2"/>
        <v>-19</v>
      </c>
      <c r="N24" s="96">
        <f t="shared" si="5"/>
        <v>0</v>
      </c>
    </row>
    <row r="25" spans="1:15">
      <c r="A25" s="40">
        <v>23</v>
      </c>
      <c r="B25" s="101" t="s">
        <v>114</v>
      </c>
      <c r="C25" s="53">
        <v>4709</v>
      </c>
      <c r="D25" s="53">
        <v>3808</v>
      </c>
      <c r="E25" s="53">
        <v>3811</v>
      </c>
      <c r="F25" s="53"/>
      <c r="G25" s="53"/>
      <c r="H25" s="53"/>
      <c r="I25" s="98">
        <f t="shared" si="3"/>
        <v>6.4994866582303527E-3</v>
      </c>
      <c r="J25" s="98">
        <f t="shared" si="0"/>
        <v>-0.19069866213633468</v>
      </c>
      <c r="K25" s="95">
        <f t="shared" si="1"/>
        <v>-898</v>
      </c>
      <c r="L25" s="99">
        <f t="shared" si="4"/>
        <v>8.8451991647295215E-3</v>
      </c>
      <c r="M25" s="96">
        <f t="shared" si="2"/>
        <v>3</v>
      </c>
      <c r="N25" s="96">
        <f t="shared" si="5"/>
        <v>0</v>
      </c>
    </row>
    <row r="26" spans="1:15">
      <c r="A26" s="40">
        <v>24</v>
      </c>
      <c r="B26" s="101" t="s">
        <v>115</v>
      </c>
      <c r="C26" s="53">
        <v>3655</v>
      </c>
      <c r="D26" s="53">
        <v>3004</v>
      </c>
      <c r="E26" s="53">
        <v>3008</v>
      </c>
      <c r="F26" s="53"/>
      <c r="G26" s="53"/>
      <c r="H26" s="53"/>
      <c r="I26" s="98">
        <f t="shared" si="3"/>
        <v>5.1300067877084491E-3</v>
      </c>
      <c r="J26" s="98">
        <f t="shared" si="0"/>
        <v>-0.17701778385772915</v>
      </c>
      <c r="K26" s="95">
        <f t="shared" si="1"/>
        <v>-647</v>
      </c>
      <c r="L26" s="99">
        <f t="shared" si="4"/>
        <v>6.3728773491982188E-3</v>
      </c>
      <c r="M26" s="96">
        <f t="shared" si="2"/>
        <v>4</v>
      </c>
      <c r="N26" s="96">
        <f t="shared" si="5"/>
        <v>0</v>
      </c>
    </row>
    <row r="27" spans="1:15">
      <c r="A27" s="40">
        <v>25</v>
      </c>
      <c r="B27" s="101" t="s">
        <v>116</v>
      </c>
      <c r="C27" s="53">
        <v>7528</v>
      </c>
      <c r="D27" s="53">
        <v>5789</v>
      </c>
      <c r="E27" s="53">
        <v>5822</v>
      </c>
      <c r="F27" s="53"/>
      <c r="G27" s="53"/>
      <c r="H27" s="53"/>
      <c r="I27" s="98">
        <f t="shared" si="3"/>
        <v>9.9291554248798503E-3</v>
      </c>
      <c r="J27" s="98">
        <f t="shared" si="0"/>
        <v>-0.22662061636556854</v>
      </c>
      <c r="K27" s="95">
        <f t="shared" si="1"/>
        <v>-1706</v>
      </c>
      <c r="L27" s="99">
        <f t="shared" si="4"/>
        <v>1.6803908435443837E-2</v>
      </c>
      <c r="M27" s="96">
        <f t="shared" si="2"/>
        <v>33</v>
      </c>
      <c r="N27" s="96">
        <f t="shared" si="5"/>
        <v>0</v>
      </c>
    </row>
    <row r="28" spans="1:15">
      <c r="A28" s="40">
        <v>26</v>
      </c>
      <c r="B28" s="101" t="s">
        <v>117</v>
      </c>
      <c r="C28" s="53">
        <v>6808</v>
      </c>
      <c r="D28" s="53">
        <v>6708</v>
      </c>
      <c r="E28" s="53">
        <v>6673</v>
      </c>
      <c r="F28" s="53"/>
      <c r="G28" s="53"/>
      <c r="H28" s="53"/>
      <c r="I28" s="98">
        <f t="shared" si="3"/>
        <v>1.138049710584391E-2</v>
      </c>
      <c r="J28" s="98">
        <f t="shared" si="0"/>
        <v>-1.982961222091657E-2</v>
      </c>
      <c r="K28" s="95">
        <f t="shared" si="1"/>
        <v>-135</v>
      </c>
      <c r="L28" s="99">
        <f t="shared" si="4"/>
        <v>1.3297348410228123E-3</v>
      </c>
      <c r="M28" s="96">
        <f t="shared" si="2"/>
        <v>-35</v>
      </c>
      <c r="N28" s="96">
        <f t="shared" si="5"/>
        <v>0</v>
      </c>
    </row>
    <row r="29" spans="1:15">
      <c r="A29" s="40">
        <v>27</v>
      </c>
      <c r="B29" s="101" t="s">
        <v>118</v>
      </c>
      <c r="C29" s="53">
        <v>15633</v>
      </c>
      <c r="D29" s="53">
        <v>13346</v>
      </c>
      <c r="E29" s="53">
        <v>13413</v>
      </c>
      <c r="F29" s="53"/>
      <c r="G29" s="53"/>
      <c r="H29" s="53"/>
      <c r="I29" s="98">
        <f t="shared" si="3"/>
        <v>2.2875259655429997E-2</v>
      </c>
      <c r="J29" s="98">
        <f t="shared" si="0"/>
        <v>-0.14200729226635964</v>
      </c>
      <c r="K29" s="95">
        <f t="shared" si="1"/>
        <v>-2220</v>
      </c>
      <c r="L29" s="99">
        <f t="shared" si="4"/>
        <v>2.1866750719041803E-2</v>
      </c>
      <c r="M29" s="96">
        <f t="shared" si="2"/>
        <v>67</v>
      </c>
      <c r="N29" s="96">
        <f t="shared" si="5"/>
        <v>0</v>
      </c>
    </row>
    <row r="30" spans="1:15">
      <c r="A30" s="40">
        <v>28</v>
      </c>
      <c r="B30" s="101" t="s">
        <v>119</v>
      </c>
      <c r="C30" s="53">
        <v>7276</v>
      </c>
      <c r="D30" s="53">
        <v>5518</v>
      </c>
      <c r="E30" s="53">
        <v>5517</v>
      </c>
      <c r="F30" s="53"/>
      <c r="G30" s="53"/>
      <c r="H30" s="53"/>
      <c r="I30" s="98">
        <f t="shared" si="3"/>
        <v>9.4089918376953179E-3</v>
      </c>
      <c r="J30" s="98">
        <f t="shared" si="0"/>
        <v>-0.24175371083012645</v>
      </c>
      <c r="K30" s="95">
        <f t="shared" si="1"/>
        <v>-1759</v>
      </c>
      <c r="L30" s="99">
        <f t="shared" si="4"/>
        <v>1.732595248414168E-2</v>
      </c>
      <c r="M30" s="96">
        <f t="shared" si="2"/>
        <v>-1</v>
      </c>
      <c r="N30" s="96">
        <f t="shared" si="5"/>
        <v>0</v>
      </c>
    </row>
    <row r="31" spans="1:15">
      <c r="A31" s="40">
        <v>29</v>
      </c>
      <c r="B31" s="101" t="s">
        <v>120</v>
      </c>
      <c r="C31" s="53">
        <v>2192</v>
      </c>
      <c r="D31" s="53">
        <v>1819</v>
      </c>
      <c r="E31" s="53">
        <v>1817</v>
      </c>
      <c r="F31" s="53"/>
      <c r="G31" s="53"/>
      <c r="H31" s="53"/>
      <c r="I31" s="98">
        <f t="shared" si="3"/>
        <v>3.098810616112451E-3</v>
      </c>
      <c r="J31" s="98">
        <f t="shared" si="0"/>
        <v>-0.17107664233576642</v>
      </c>
      <c r="K31" s="95">
        <f t="shared" si="1"/>
        <v>-375</v>
      </c>
      <c r="L31" s="99">
        <f t="shared" si="4"/>
        <v>3.6937078917300341E-3</v>
      </c>
      <c r="M31" s="96">
        <f t="shared" si="2"/>
        <v>-2</v>
      </c>
      <c r="N31" s="96">
        <f t="shared" si="5"/>
        <v>0</v>
      </c>
    </row>
    <row r="32" spans="1:15">
      <c r="A32" s="40">
        <v>30</v>
      </c>
      <c r="B32" s="101" t="s">
        <v>121</v>
      </c>
      <c r="C32" s="53">
        <v>1038</v>
      </c>
      <c r="D32" s="53">
        <v>835</v>
      </c>
      <c r="E32" s="53">
        <v>853</v>
      </c>
      <c r="F32" s="53"/>
      <c r="G32" s="53"/>
      <c r="H32" s="53"/>
      <c r="I32" s="98">
        <f t="shared" si="3"/>
        <v>1.4547525897324824E-3</v>
      </c>
      <c r="J32" s="98">
        <f t="shared" si="0"/>
        <v>-0.17822736030828518</v>
      </c>
      <c r="K32" s="95">
        <f t="shared" si="1"/>
        <v>-185</v>
      </c>
      <c r="L32" s="99">
        <f t="shared" si="4"/>
        <v>1.8222292265868169E-3</v>
      </c>
      <c r="M32" s="96">
        <f t="shared" si="2"/>
        <v>18</v>
      </c>
      <c r="N32" s="96">
        <f t="shared" si="5"/>
        <v>0</v>
      </c>
    </row>
    <row r="33" spans="1:14">
      <c r="A33" s="40">
        <v>31</v>
      </c>
      <c r="B33" s="101" t="s">
        <v>122</v>
      </c>
      <c r="C33" s="53">
        <v>14416</v>
      </c>
      <c r="D33" s="53">
        <v>11444</v>
      </c>
      <c r="E33" s="53">
        <v>11377</v>
      </c>
      <c r="F33" s="53"/>
      <c r="G33" s="53"/>
      <c r="H33" s="53"/>
      <c r="I33" s="98">
        <f t="shared" si="3"/>
        <v>1.9402954529175207E-2</v>
      </c>
      <c r="J33" s="98">
        <f t="shared" si="0"/>
        <v>-0.21080743618201997</v>
      </c>
      <c r="K33" s="95">
        <f t="shared" si="1"/>
        <v>-3039</v>
      </c>
      <c r="L33" s="99">
        <f t="shared" si="4"/>
        <v>2.9933808754580196E-2</v>
      </c>
      <c r="M33" s="96">
        <f t="shared" si="2"/>
        <v>-67</v>
      </c>
      <c r="N33" s="96">
        <f t="shared" si="5"/>
        <v>0</v>
      </c>
    </row>
    <row r="34" spans="1:14">
      <c r="A34" s="40">
        <v>32</v>
      </c>
      <c r="B34" s="101" t="s">
        <v>123</v>
      </c>
      <c r="C34" s="53">
        <v>5670</v>
      </c>
      <c r="D34" s="53">
        <v>4829</v>
      </c>
      <c r="E34" s="53">
        <v>4816</v>
      </c>
      <c r="F34" s="53"/>
      <c r="G34" s="53"/>
      <c r="H34" s="53"/>
      <c r="I34" s="98">
        <f t="shared" si="3"/>
        <v>8.2134683143629955E-3</v>
      </c>
      <c r="J34" s="98">
        <f t="shared" si="0"/>
        <v>-0.1506172839506173</v>
      </c>
      <c r="K34" s="95">
        <f t="shared" si="1"/>
        <v>-854</v>
      </c>
      <c r="L34" s="99">
        <f t="shared" si="4"/>
        <v>8.4118041054331988E-3</v>
      </c>
      <c r="M34" s="96">
        <f t="shared" si="2"/>
        <v>-13</v>
      </c>
      <c r="N34" s="96">
        <f t="shared" si="5"/>
        <v>0</v>
      </c>
    </row>
    <row r="35" spans="1:14">
      <c r="A35" s="40">
        <v>33</v>
      </c>
      <c r="B35" s="101" t="s">
        <v>124</v>
      </c>
      <c r="C35" s="53">
        <v>26422</v>
      </c>
      <c r="D35" s="53">
        <v>23155</v>
      </c>
      <c r="E35" s="53">
        <v>23149</v>
      </c>
      <c r="F35" s="53"/>
      <c r="G35" s="53"/>
      <c r="H35" s="53"/>
      <c r="I35" s="98">
        <f t="shared" si="3"/>
        <v>3.947956354011399E-2</v>
      </c>
      <c r="J35" s="98">
        <f t="shared" si="0"/>
        <v>-0.12387404435697524</v>
      </c>
      <c r="K35" s="95">
        <f t="shared" si="1"/>
        <v>-3273</v>
      </c>
      <c r="L35" s="99">
        <f t="shared" si="4"/>
        <v>3.2238682479019738E-2</v>
      </c>
      <c r="M35" s="96">
        <f t="shared" si="2"/>
        <v>-6</v>
      </c>
      <c r="N35" s="96">
        <f t="shared" si="5"/>
        <v>0</v>
      </c>
    </row>
    <row r="36" spans="1:14">
      <c r="A36" s="40">
        <v>34</v>
      </c>
      <c r="B36" s="101" t="s">
        <v>125</v>
      </c>
      <c r="C36" s="53">
        <v>4562</v>
      </c>
      <c r="D36" s="53">
        <v>3871</v>
      </c>
      <c r="E36" s="53">
        <v>3880</v>
      </c>
      <c r="F36" s="53"/>
      <c r="G36" s="53"/>
      <c r="H36" s="53"/>
      <c r="I36" s="98">
        <f t="shared" si="3"/>
        <v>6.6171630107409521E-3</v>
      </c>
      <c r="J36" s="98">
        <f t="shared" si="0"/>
        <v>-0.14949583516001755</v>
      </c>
      <c r="K36" s="95">
        <f t="shared" si="1"/>
        <v>-682</v>
      </c>
      <c r="L36" s="99">
        <f t="shared" si="4"/>
        <v>6.7176234190930223E-3</v>
      </c>
      <c r="M36" s="96">
        <f t="shared" si="2"/>
        <v>9</v>
      </c>
      <c r="N36" s="96">
        <f t="shared" si="5"/>
        <v>0</v>
      </c>
    </row>
    <row r="37" spans="1:14" ht="15.75" customHeight="1">
      <c r="A37" s="40">
        <v>35</v>
      </c>
      <c r="B37" s="101" t="s">
        <v>126</v>
      </c>
      <c r="C37" s="53">
        <v>26435</v>
      </c>
      <c r="D37" s="53">
        <v>23926</v>
      </c>
      <c r="E37" s="53">
        <v>23953</v>
      </c>
      <c r="F37" s="53"/>
      <c r="G37" s="53"/>
      <c r="H37" s="53"/>
      <c r="I37" s="98">
        <f t="shared" si="3"/>
        <v>4.085074886502011E-2</v>
      </c>
      <c r="J37" s="98">
        <f t="shared" si="0"/>
        <v>-9.3890675241157559E-2</v>
      </c>
      <c r="K37" s="95">
        <f t="shared" si="1"/>
        <v>-2482</v>
      </c>
      <c r="L37" s="99">
        <f t="shared" si="4"/>
        <v>2.4447421299397188E-2</v>
      </c>
      <c r="M37" s="96">
        <f t="shared" si="2"/>
        <v>27</v>
      </c>
      <c r="N37" s="96">
        <f t="shared" si="5"/>
        <v>0</v>
      </c>
    </row>
    <row r="38" spans="1:14">
      <c r="A38" s="40">
        <v>36</v>
      </c>
      <c r="B38" s="101" t="s">
        <v>127</v>
      </c>
      <c r="C38" s="53">
        <v>4842</v>
      </c>
      <c r="D38" s="53">
        <v>4312</v>
      </c>
      <c r="E38" s="53">
        <v>4319</v>
      </c>
      <c r="F38" s="53"/>
      <c r="G38" s="53"/>
      <c r="H38" s="53"/>
      <c r="I38" s="98">
        <f t="shared" si="3"/>
        <v>7.3658574854098382E-3</v>
      </c>
      <c r="J38" s="98">
        <f t="shared" si="0"/>
        <v>-0.10801321767864519</v>
      </c>
      <c r="K38" s="95">
        <f t="shared" si="1"/>
        <v>-523</v>
      </c>
      <c r="L38" s="99">
        <f t="shared" si="4"/>
        <v>5.1514912729994878E-3</v>
      </c>
      <c r="M38" s="96">
        <f t="shared" si="2"/>
        <v>7</v>
      </c>
      <c r="N38" s="96">
        <f t="shared" si="5"/>
        <v>0</v>
      </c>
    </row>
    <row r="39" spans="1:14">
      <c r="A39" s="40">
        <v>37</v>
      </c>
      <c r="B39" s="101" t="s">
        <v>128</v>
      </c>
      <c r="C39" s="53">
        <v>7815</v>
      </c>
      <c r="D39" s="53">
        <v>6438</v>
      </c>
      <c r="E39" s="53">
        <v>6410</v>
      </c>
      <c r="F39" s="53"/>
      <c r="G39" s="53"/>
      <c r="H39" s="53"/>
      <c r="I39" s="98">
        <f t="shared" si="3"/>
        <v>1.0931962602796262E-2</v>
      </c>
      <c r="J39" s="98">
        <f t="shared" si="0"/>
        <v>-0.17978246960972488</v>
      </c>
      <c r="K39" s="95">
        <f t="shared" si="1"/>
        <v>-1405</v>
      </c>
      <c r="L39" s="99">
        <f t="shared" si="4"/>
        <v>1.3839092234348529E-2</v>
      </c>
      <c r="M39" s="96">
        <f t="shared" si="2"/>
        <v>-28</v>
      </c>
      <c r="N39" s="96">
        <f t="shared" si="5"/>
        <v>0</v>
      </c>
    </row>
    <row r="40" spans="1:14">
      <c r="A40" s="40">
        <v>38</v>
      </c>
      <c r="B40" s="101" t="s">
        <v>129</v>
      </c>
      <c r="C40" s="53">
        <v>12400</v>
      </c>
      <c r="D40" s="53">
        <v>10533</v>
      </c>
      <c r="E40" s="53">
        <v>10532</v>
      </c>
      <c r="F40" s="53"/>
      <c r="G40" s="53"/>
      <c r="H40" s="53"/>
      <c r="I40" s="98">
        <f t="shared" si="3"/>
        <v>1.7961845574516418E-2</v>
      </c>
      <c r="J40" s="98">
        <f t="shared" si="0"/>
        <v>-0.15064516129032257</v>
      </c>
      <c r="K40" s="95">
        <f t="shared" si="1"/>
        <v>-1868</v>
      </c>
      <c r="L40" s="99">
        <f t="shared" si="4"/>
        <v>1.8399590244671211E-2</v>
      </c>
      <c r="M40" s="96">
        <f t="shared" si="2"/>
        <v>-1</v>
      </c>
      <c r="N40" s="96">
        <f t="shared" si="5"/>
        <v>0</v>
      </c>
    </row>
    <row r="41" spans="1:14">
      <c r="A41" s="40">
        <v>39</v>
      </c>
      <c r="B41" s="101" t="s">
        <v>130</v>
      </c>
      <c r="C41" s="53">
        <v>4284</v>
      </c>
      <c r="D41" s="53">
        <v>3735</v>
      </c>
      <c r="E41" s="53">
        <v>3735</v>
      </c>
      <c r="F41" s="53"/>
      <c r="G41" s="53"/>
      <c r="H41" s="53"/>
      <c r="I41" s="98">
        <f t="shared" si="3"/>
        <v>6.3698721250302721E-3</v>
      </c>
      <c r="J41" s="98">
        <f t="shared" si="0"/>
        <v>-0.12815126050420167</v>
      </c>
      <c r="K41" s="95">
        <f t="shared" si="1"/>
        <v>-549</v>
      </c>
      <c r="L41" s="99">
        <f t="shared" si="4"/>
        <v>5.4075883534927703E-3</v>
      </c>
      <c r="M41" s="96">
        <f t="shared" si="2"/>
        <v>0</v>
      </c>
      <c r="N41" s="96">
        <f t="shared" si="5"/>
        <v>0</v>
      </c>
    </row>
    <row r="42" spans="1:14">
      <c r="A42" s="40">
        <v>40</v>
      </c>
      <c r="B42" s="101" t="s">
        <v>131</v>
      </c>
      <c r="C42" s="53">
        <v>3426</v>
      </c>
      <c r="D42" s="53">
        <v>2862</v>
      </c>
      <c r="E42" s="53">
        <v>2843</v>
      </c>
      <c r="F42" s="53"/>
      <c r="G42" s="53"/>
      <c r="H42" s="53"/>
      <c r="I42" s="98">
        <f t="shared" si="3"/>
        <v>4.8486068143135377E-3</v>
      </c>
      <c r="J42" s="98">
        <f t="shared" si="0"/>
        <v>-0.17016929363689434</v>
      </c>
      <c r="K42" s="95">
        <f t="shared" si="1"/>
        <v>-583</v>
      </c>
      <c r="L42" s="99">
        <f t="shared" si="4"/>
        <v>5.7424845356762932E-3</v>
      </c>
      <c r="M42" s="96">
        <f t="shared" si="2"/>
        <v>-19</v>
      </c>
      <c r="N42" s="96">
        <f t="shared" si="5"/>
        <v>0</v>
      </c>
    </row>
    <row r="43" spans="1:14">
      <c r="A43" s="40">
        <v>41</v>
      </c>
      <c r="B43" s="101" t="s">
        <v>132</v>
      </c>
      <c r="C43" s="53">
        <v>2415</v>
      </c>
      <c r="D43" s="53">
        <v>2127</v>
      </c>
      <c r="E43" s="53">
        <v>2157</v>
      </c>
      <c r="F43" s="53"/>
      <c r="G43" s="53"/>
      <c r="H43" s="53"/>
      <c r="I43" s="98">
        <f t="shared" si="3"/>
        <v>3.67866510674439E-3</v>
      </c>
      <c r="J43" s="98">
        <f t="shared" si="0"/>
        <v>-0.10683229813664596</v>
      </c>
      <c r="K43" s="95">
        <f t="shared" si="1"/>
        <v>-258</v>
      </c>
      <c r="L43" s="99">
        <f t="shared" si="4"/>
        <v>2.5412710295102635E-3</v>
      </c>
      <c r="M43" s="96">
        <f t="shared" si="2"/>
        <v>30</v>
      </c>
      <c r="N43" s="96">
        <f t="shared" si="5"/>
        <v>0</v>
      </c>
    </row>
    <row r="44" spans="1:14">
      <c r="A44" s="40">
        <v>42</v>
      </c>
      <c r="B44" s="101" t="s">
        <v>133</v>
      </c>
      <c r="C44" s="53">
        <v>41546</v>
      </c>
      <c r="D44" s="53">
        <v>36562</v>
      </c>
      <c r="E44" s="53">
        <v>36540</v>
      </c>
      <c r="F44" s="53"/>
      <c r="G44" s="53"/>
      <c r="H44" s="53"/>
      <c r="I44" s="98">
        <f t="shared" si="3"/>
        <v>6.2317303199091331E-2</v>
      </c>
      <c r="J44" s="98">
        <f t="shared" si="0"/>
        <v>-0.12049294757618062</v>
      </c>
      <c r="K44" s="95">
        <f t="shared" si="1"/>
        <v>-5006</v>
      </c>
      <c r="L44" s="99">
        <f t="shared" si="4"/>
        <v>4.9308537882668139E-2</v>
      </c>
      <c r="M44" s="96">
        <f t="shared" si="2"/>
        <v>-22</v>
      </c>
      <c r="N44" s="96">
        <f t="shared" si="5"/>
        <v>0</v>
      </c>
    </row>
    <row r="45" spans="1:14">
      <c r="A45" s="40">
        <v>43</v>
      </c>
      <c r="B45" s="101" t="s">
        <v>134</v>
      </c>
      <c r="C45" s="53">
        <v>6614</v>
      </c>
      <c r="D45" s="53">
        <v>5865</v>
      </c>
      <c r="E45" s="53">
        <v>5846</v>
      </c>
      <c r="F45" s="53"/>
      <c r="G45" s="53"/>
      <c r="H45" s="53"/>
      <c r="I45" s="98">
        <f t="shared" si="3"/>
        <v>9.9700863301009288E-3</v>
      </c>
      <c r="J45" s="98">
        <f t="shared" si="0"/>
        <v>-0.11611732688237072</v>
      </c>
      <c r="K45" s="95">
        <f t="shared" si="1"/>
        <v>-768</v>
      </c>
      <c r="L45" s="99">
        <f t="shared" si="4"/>
        <v>7.5647137622631101E-3</v>
      </c>
      <c r="M45" s="96">
        <f t="shared" si="2"/>
        <v>-19</v>
      </c>
      <c r="N45" s="96">
        <f t="shared" si="5"/>
        <v>0</v>
      </c>
    </row>
    <row r="46" spans="1:14">
      <c r="A46" s="40">
        <v>44</v>
      </c>
      <c r="B46" s="101" t="s">
        <v>135</v>
      </c>
      <c r="C46" s="53">
        <v>11337</v>
      </c>
      <c r="D46" s="53">
        <v>9389</v>
      </c>
      <c r="E46" s="53">
        <v>9386</v>
      </c>
      <c r="F46" s="53"/>
      <c r="G46" s="53"/>
      <c r="H46" s="53"/>
      <c r="I46" s="98">
        <f t="shared" si="3"/>
        <v>1.6007394850209942E-2</v>
      </c>
      <c r="J46" s="98">
        <f t="shared" si="0"/>
        <v>-0.17209138219987652</v>
      </c>
      <c r="K46" s="95">
        <f t="shared" si="1"/>
        <v>-1951</v>
      </c>
      <c r="L46" s="99">
        <f t="shared" si="4"/>
        <v>1.9217130924707459E-2</v>
      </c>
      <c r="M46" s="96">
        <f t="shared" si="2"/>
        <v>-3</v>
      </c>
      <c r="N46" s="96">
        <f t="shared" si="5"/>
        <v>0</v>
      </c>
    </row>
    <row r="47" spans="1:14">
      <c r="A47" s="40">
        <v>45</v>
      </c>
      <c r="B47" s="101" t="s">
        <v>136</v>
      </c>
      <c r="C47" s="53">
        <v>29129</v>
      </c>
      <c r="D47" s="53">
        <v>24892</v>
      </c>
      <c r="E47" s="53">
        <v>24869</v>
      </c>
      <c r="F47" s="53"/>
      <c r="G47" s="53"/>
      <c r="H47" s="53"/>
      <c r="I47" s="98">
        <f t="shared" si="3"/>
        <v>4.2412945080957921E-2</v>
      </c>
      <c r="J47" s="98">
        <f t="shared" si="0"/>
        <v>-0.14624600913179306</v>
      </c>
      <c r="K47" s="95">
        <f t="shared" si="1"/>
        <v>-4260</v>
      </c>
      <c r="L47" s="99">
        <f t="shared" si="4"/>
        <v>4.1960521650053192E-2</v>
      </c>
      <c r="M47" s="96">
        <f t="shared" si="2"/>
        <v>-23</v>
      </c>
      <c r="N47" s="96">
        <f t="shared" si="5"/>
        <v>0</v>
      </c>
    </row>
    <row r="48" spans="1:14">
      <c r="A48" s="40">
        <v>46</v>
      </c>
      <c r="B48" s="101" t="s">
        <v>137</v>
      </c>
      <c r="C48" s="53">
        <v>9970</v>
      </c>
      <c r="D48" s="53">
        <v>8312</v>
      </c>
      <c r="E48" s="53">
        <v>8345</v>
      </c>
      <c r="F48" s="53"/>
      <c r="G48" s="53"/>
      <c r="H48" s="53"/>
      <c r="I48" s="98">
        <f t="shared" si="3"/>
        <v>1.423201683624568E-2</v>
      </c>
      <c r="J48" s="98">
        <f t="shared" si="0"/>
        <v>-0.16298896690070211</v>
      </c>
      <c r="K48" s="95">
        <f t="shared" si="1"/>
        <v>-1625</v>
      </c>
      <c r="L48" s="99">
        <f t="shared" si="4"/>
        <v>1.6006067530830149E-2</v>
      </c>
      <c r="M48" s="96">
        <f t="shared" si="2"/>
        <v>33</v>
      </c>
      <c r="N48" s="96">
        <f t="shared" si="5"/>
        <v>0</v>
      </c>
    </row>
    <row r="49" spans="1:14">
      <c r="A49" s="40">
        <v>47</v>
      </c>
      <c r="B49" s="101" t="s">
        <v>138</v>
      </c>
      <c r="C49" s="53">
        <v>7426</v>
      </c>
      <c r="D49" s="53">
        <v>5664</v>
      </c>
      <c r="E49" s="53">
        <v>5814</v>
      </c>
      <c r="F49" s="53"/>
      <c r="G49" s="53"/>
      <c r="H49" s="53"/>
      <c r="I49" s="98">
        <f t="shared" si="3"/>
        <v>9.9155117898061581E-3</v>
      </c>
      <c r="J49" s="98">
        <f t="shared" si="0"/>
        <v>-0.21707514139509831</v>
      </c>
      <c r="K49" s="95">
        <f t="shared" si="1"/>
        <v>-1612</v>
      </c>
      <c r="L49" s="99">
        <f t="shared" si="4"/>
        <v>1.5878018990583508E-2</v>
      </c>
      <c r="M49" s="96">
        <f t="shared" si="2"/>
        <v>150</v>
      </c>
      <c r="N49" s="96">
        <f t="shared" si="5"/>
        <v>0</v>
      </c>
    </row>
    <row r="50" spans="1:14">
      <c r="A50" s="40">
        <v>48</v>
      </c>
      <c r="B50" s="101" t="s">
        <v>139</v>
      </c>
      <c r="C50" s="53">
        <v>10668</v>
      </c>
      <c r="D50" s="53">
        <v>9049</v>
      </c>
      <c r="E50" s="53">
        <v>9049</v>
      </c>
      <c r="F50" s="53"/>
      <c r="G50" s="53"/>
      <c r="H50" s="53"/>
      <c r="I50" s="98">
        <f t="shared" si="3"/>
        <v>1.5432656722730637E-2</v>
      </c>
      <c r="J50" s="98">
        <f t="shared" si="0"/>
        <v>-0.15176227971503561</v>
      </c>
      <c r="K50" s="95">
        <f t="shared" si="1"/>
        <v>-1619</v>
      </c>
      <c r="L50" s="99">
        <f t="shared" si="4"/>
        <v>1.5946968204562467E-2</v>
      </c>
      <c r="M50" s="96">
        <f t="shared" si="2"/>
        <v>0</v>
      </c>
      <c r="N50" s="96">
        <f t="shared" si="5"/>
        <v>0</v>
      </c>
    </row>
    <row r="51" spans="1:14">
      <c r="A51" s="40">
        <v>49</v>
      </c>
      <c r="B51" s="101" t="s">
        <v>140</v>
      </c>
      <c r="C51" s="53">
        <v>3196</v>
      </c>
      <c r="D51" s="53">
        <v>2287</v>
      </c>
      <c r="E51" s="53">
        <v>2346</v>
      </c>
      <c r="F51" s="53"/>
      <c r="G51" s="53"/>
      <c r="H51" s="53"/>
      <c r="I51" s="98">
        <f t="shared" si="3"/>
        <v>4.0009959853603795E-3</v>
      </c>
      <c r="J51" s="98">
        <f t="shared" si="0"/>
        <v>-0.26595744680851063</v>
      </c>
      <c r="K51" s="95">
        <f t="shared" si="1"/>
        <v>-850</v>
      </c>
      <c r="L51" s="99">
        <f t="shared" si="4"/>
        <v>8.3724045545880785E-3</v>
      </c>
      <c r="M51" s="96">
        <f t="shared" si="2"/>
        <v>59</v>
      </c>
      <c r="N51" s="96">
        <f t="shared" si="5"/>
        <v>0</v>
      </c>
    </row>
    <row r="52" spans="1:14">
      <c r="A52" s="40">
        <v>50</v>
      </c>
      <c r="B52" s="101" t="s">
        <v>141</v>
      </c>
      <c r="C52" s="53">
        <v>7262</v>
      </c>
      <c r="D52" s="53">
        <v>6195</v>
      </c>
      <c r="E52" s="53">
        <v>6164</v>
      </c>
      <c r="F52" s="53"/>
      <c r="G52" s="53"/>
      <c r="H52" s="53"/>
      <c r="I52" s="98">
        <f t="shared" si="3"/>
        <v>1.0512420824280213E-2</v>
      </c>
      <c r="J52" s="98">
        <f t="shared" si="0"/>
        <v>-0.1511980170751859</v>
      </c>
      <c r="K52" s="95">
        <f t="shared" si="1"/>
        <v>-1098</v>
      </c>
      <c r="L52" s="99">
        <f t="shared" si="4"/>
        <v>1.0815176706985541E-2</v>
      </c>
      <c r="M52" s="96">
        <f t="shared" si="2"/>
        <v>-31</v>
      </c>
      <c r="N52" s="96">
        <f t="shared" si="5"/>
        <v>0</v>
      </c>
    </row>
    <row r="53" spans="1:14">
      <c r="A53" s="40">
        <v>51</v>
      </c>
      <c r="B53" s="101" t="s">
        <v>142</v>
      </c>
      <c r="C53" s="53">
        <v>12626</v>
      </c>
      <c r="D53" s="53">
        <v>11154</v>
      </c>
      <c r="E53" s="53">
        <v>11148</v>
      </c>
      <c r="F53" s="53"/>
      <c r="G53" s="53"/>
      <c r="H53" s="53"/>
      <c r="I53" s="98">
        <f t="shared" si="3"/>
        <v>1.9012405475190754E-2</v>
      </c>
      <c r="J53" s="98">
        <f t="shared" si="0"/>
        <v>-0.11706003484872485</v>
      </c>
      <c r="K53" s="95">
        <f t="shared" si="1"/>
        <v>-1478</v>
      </c>
      <c r="L53" s="99">
        <f t="shared" si="4"/>
        <v>1.4558134037271976E-2</v>
      </c>
      <c r="M53" s="96">
        <f t="shared" si="2"/>
        <v>-6</v>
      </c>
      <c r="N53" s="96">
        <f t="shared" si="5"/>
        <v>0</v>
      </c>
    </row>
    <row r="54" spans="1:14">
      <c r="A54" s="40">
        <v>52</v>
      </c>
      <c r="B54" s="101" t="s">
        <v>143</v>
      </c>
      <c r="C54" s="53">
        <v>9643</v>
      </c>
      <c r="D54" s="53">
        <v>7523</v>
      </c>
      <c r="E54" s="53">
        <v>7623</v>
      </c>
      <c r="F54" s="53"/>
      <c r="G54" s="53"/>
      <c r="H54" s="53"/>
      <c r="I54" s="98">
        <f t="shared" si="3"/>
        <v>1.3000678770844916E-2</v>
      </c>
      <c r="J54" s="98">
        <f t="shared" si="0"/>
        <v>-0.20947837809810224</v>
      </c>
      <c r="K54" s="95">
        <f t="shared" si="1"/>
        <v>-2020</v>
      </c>
      <c r="L54" s="99">
        <f t="shared" si="4"/>
        <v>1.9896773176785783E-2</v>
      </c>
      <c r="M54" s="96">
        <f t="shared" si="2"/>
        <v>100</v>
      </c>
      <c r="N54" s="96">
        <f t="shared" si="5"/>
        <v>0</v>
      </c>
    </row>
    <row r="55" spans="1:14">
      <c r="A55" s="40">
        <v>53</v>
      </c>
      <c r="B55" s="101" t="s">
        <v>144</v>
      </c>
      <c r="C55" s="53">
        <v>6764</v>
      </c>
      <c r="D55" s="53">
        <v>5681</v>
      </c>
      <c r="E55" s="53">
        <v>5575</v>
      </c>
      <c r="F55" s="53"/>
      <c r="G55" s="53"/>
      <c r="H55" s="53"/>
      <c r="I55" s="98">
        <f t="shared" si="3"/>
        <v>9.5079081919795892E-3</v>
      </c>
      <c r="J55" s="98">
        <f t="shared" si="0"/>
        <v>-0.17578356002365464</v>
      </c>
      <c r="K55" s="95">
        <f t="shared" si="1"/>
        <v>-1189</v>
      </c>
      <c r="L55" s="99">
        <f t="shared" si="4"/>
        <v>1.1711516488712029E-2</v>
      </c>
      <c r="M55" s="96">
        <f t="shared" si="2"/>
        <v>-106</v>
      </c>
      <c r="N55" s="96">
        <f t="shared" si="5"/>
        <v>0</v>
      </c>
    </row>
    <row r="56" spans="1:14">
      <c r="A56" s="40">
        <v>54</v>
      </c>
      <c r="B56" s="101" t="s">
        <v>145</v>
      </c>
      <c r="C56" s="53">
        <v>7940</v>
      </c>
      <c r="D56" s="53">
        <v>6874</v>
      </c>
      <c r="E56" s="53">
        <v>6906</v>
      </c>
      <c r="F56" s="53"/>
      <c r="G56" s="53"/>
      <c r="H56" s="53"/>
      <c r="I56" s="98">
        <f t="shared" si="3"/>
        <v>1.1777867977365209E-2</v>
      </c>
      <c r="J56" s="98">
        <f t="shared" si="0"/>
        <v>-0.13022670025188918</v>
      </c>
      <c r="K56" s="95">
        <f t="shared" si="1"/>
        <v>-1034</v>
      </c>
      <c r="L56" s="99">
        <f t="shared" si="4"/>
        <v>1.0184783893463615E-2</v>
      </c>
      <c r="M56" s="96">
        <f t="shared" si="2"/>
        <v>32</v>
      </c>
      <c r="N56" s="96">
        <f t="shared" si="5"/>
        <v>0</v>
      </c>
    </row>
    <row r="57" spans="1:14">
      <c r="A57" s="40">
        <v>55</v>
      </c>
      <c r="B57" s="101" t="s">
        <v>146</v>
      </c>
      <c r="C57" s="53">
        <v>18436</v>
      </c>
      <c r="D57" s="53">
        <v>14942</v>
      </c>
      <c r="E57" s="53">
        <v>15013</v>
      </c>
      <c r="F57" s="53"/>
      <c r="G57" s="53"/>
      <c r="H57" s="53"/>
      <c r="I57" s="98">
        <f t="shared" si="3"/>
        <v>2.5603986670168534E-2</v>
      </c>
      <c r="J57" s="98">
        <f t="shared" si="0"/>
        <v>-0.18566934259058365</v>
      </c>
      <c r="K57" s="95">
        <f t="shared" si="1"/>
        <v>-3423</v>
      </c>
      <c r="L57" s="99">
        <f t="shared" si="4"/>
        <v>3.3716165635711753E-2</v>
      </c>
      <c r="M57" s="96">
        <f t="shared" si="2"/>
        <v>71</v>
      </c>
      <c r="N57" s="96">
        <f t="shared" si="5"/>
        <v>0</v>
      </c>
    </row>
    <row r="58" spans="1:14">
      <c r="A58" s="40">
        <v>56</v>
      </c>
      <c r="B58" s="101" t="s">
        <v>147</v>
      </c>
      <c r="C58" s="53">
        <v>1520</v>
      </c>
      <c r="D58" s="53">
        <v>1168</v>
      </c>
      <c r="E58" s="53">
        <v>1183</v>
      </c>
      <c r="F58" s="53"/>
      <c r="G58" s="53"/>
      <c r="H58" s="53"/>
      <c r="I58" s="98">
        <f t="shared" si="3"/>
        <v>2.0175525365223055E-3</v>
      </c>
      <c r="J58" s="98">
        <f t="shared" si="0"/>
        <v>-0.22171052631578947</v>
      </c>
      <c r="K58" s="95">
        <f t="shared" si="1"/>
        <v>-337</v>
      </c>
      <c r="L58" s="99">
        <f t="shared" si="4"/>
        <v>3.3194121587013909E-3</v>
      </c>
      <c r="M58" s="96">
        <f t="shared" si="2"/>
        <v>15</v>
      </c>
      <c r="N58" s="96">
        <f t="shared" si="5"/>
        <v>0</v>
      </c>
    </row>
    <row r="59" spans="1:14">
      <c r="A59" s="40">
        <v>57</v>
      </c>
      <c r="B59" s="101" t="s">
        <v>148</v>
      </c>
      <c r="C59" s="53">
        <v>3030</v>
      </c>
      <c r="D59" s="53">
        <v>2483</v>
      </c>
      <c r="E59" s="53">
        <v>2495</v>
      </c>
      <c r="F59" s="53"/>
      <c r="G59" s="53"/>
      <c r="H59" s="53"/>
      <c r="I59" s="98">
        <f t="shared" si="3"/>
        <v>4.2551086886079056E-3</v>
      </c>
      <c r="J59" s="98">
        <f t="shared" si="0"/>
        <v>-0.17656765676567657</v>
      </c>
      <c r="K59" s="95">
        <f t="shared" si="1"/>
        <v>-535</v>
      </c>
      <c r="L59" s="99">
        <f t="shared" si="4"/>
        <v>5.2696899255348486E-3</v>
      </c>
      <c r="M59" s="96">
        <f t="shared" si="2"/>
        <v>12</v>
      </c>
      <c r="N59" s="96">
        <f t="shared" si="5"/>
        <v>0</v>
      </c>
    </row>
    <row r="60" spans="1:14">
      <c r="A60" s="40">
        <v>58</v>
      </c>
      <c r="B60" s="101" t="s">
        <v>149</v>
      </c>
      <c r="C60" s="53">
        <v>13064</v>
      </c>
      <c r="D60" s="53">
        <v>11000</v>
      </c>
      <c r="E60" s="53">
        <v>11053</v>
      </c>
      <c r="F60" s="53"/>
      <c r="G60" s="53"/>
      <c r="H60" s="53"/>
      <c r="I60" s="98">
        <f t="shared" si="3"/>
        <v>1.8850387308690656E-2</v>
      </c>
      <c r="J60" s="98">
        <f t="shared" si="0"/>
        <v>-0.15393447642375996</v>
      </c>
      <c r="K60" s="95">
        <f t="shared" si="1"/>
        <v>-2011</v>
      </c>
      <c r="L60" s="99">
        <f t="shared" si="4"/>
        <v>1.9808124187384264E-2</v>
      </c>
      <c r="M60" s="96">
        <f t="shared" si="2"/>
        <v>53</v>
      </c>
      <c r="N60" s="96">
        <f t="shared" si="5"/>
        <v>0</v>
      </c>
    </row>
    <row r="61" spans="1:14">
      <c r="A61" s="40">
        <v>59</v>
      </c>
      <c r="B61" s="101" t="s">
        <v>150</v>
      </c>
      <c r="C61" s="53">
        <v>6226</v>
      </c>
      <c r="D61" s="53">
        <v>5455</v>
      </c>
      <c r="E61" s="53">
        <v>5471</v>
      </c>
      <c r="F61" s="53"/>
      <c r="G61" s="53"/>
      <c r="H61" s="53"/>
      <c r="I61" s="98">
        <f t="shared" si="3"/>
        <v>9.3305409360215849E-3</v>
      </c>
      <c r="J61" s="98">
        <f t="shared" si="0"/>
        <v>-0.12126566013491809</v>
      </c>
      <c r="K61" s="95">
        <f t="shared" si="1"/>
        <v>-755</v>
      </c>
      <c r="L61" s="99">
        <f t="shared" si="4"/>
        <v>7.4366652220164689E-3</v>
      </c>
      <c r="M61" s="96">
        <f t="shared" si="2"/>
        <v>16</v>
      </c>
      <c r="N61" s="96">
        <f t="shared" si="5"/>
        <v>0</v>
      </c>
    </row>
    <row r="62" spans="1:14">
      <c r="A62" s="40">
        <v>60</v>
      </c>
      <c r="B62" s="101" t="s">
        <v>151</v>
      </c>
      <c r="C62" s="53">
        <v>8535</v>
      </c>
      <c r="D62" s="53">
        <v>6964</v>
      </c>
      <c r="E62" s="53">
        <v>6968</v>
      </c>
      <c r="F62" s="53"/>
      <c r="G62" s="53"/>
      <c r="H62" s="53"/>
      <c r="I62" s="98">
        <f t="shared" si="3"/>
        <v>1.1883606149186328E-2</v>
      </c>
      <c r="J62" s="98">
        <f t="shared" si="0"/>
        <v>-0.18359695371997656</v>
      </c>
      <c r="K62" s="95">
        <f t="shared" si="1"/>
        <v>-1567</v>
      </c>
      <c r="L62" s="99">
        <f t="shared" si="4"/>
        <v>1.5434774043575903E-2</v>
      </c>
      <c r="M62" s="96">
        <f t="shared" si="2"/>
        <v>4</v>
      </c>
      <c r="N62" s="96">
        <f t="shared" si="5"/>
        <v>0</v>
      </c>
    </row>
    <row r="63" spans="1:14">
      <c r="A63" s="40">
        <v>61</v>
      </c>
      <c r="B63" s="101" t="s">
        <v>152</v>
      </c>
      <c r="C63" s="53">
        <v>4211</v>
      </c>
      <c r="D63" s="53">
        <v>3341</v>
      </c>
      <c r="E63" s="53">
        <v>3321</v>
      </c>
      <c r="F63" s="53"/>
      <c r="G63" s="53"/>
      <c r="H63" s="53"/>
      <c r="I63" s="98">
        <f t="shared" si="3"/>
        <v>5.6638140099666756E-3</v>
      </c>
      <c r="J63" s="98">
        <f t="shared" si="0"/>
        <v>-0.21135122298741391</v>
      </c>
      <c r="K63" s="95">
        <f t="shared" si="1"/>
        <v>-890</v>
      </c>
      <c r="L63" s="99">
        <f t="shared" si="4"/>
        <v>8.766400063039281E-3</v>
      </c>
      <c r="M63" s="96">
        <f t="shared" si="2"/>
        <v>-20</v>
      </c>
      <c r="N63" s="96">
        <f t="shared" si="5"/>
        <v>0</v>
      </c>
    </row>
    <row r="64" spans="1:14">
      <c r="A64" s="40">
        <v>62</v>
      </c>
      <c r="B64" s="101" t="s">
        <v>153</v>
      </c>
      <c r="C64" s="53">
        <v>1058</v>
      </c>
      <c r="D64" s="53">
        <v>820</v>
      </c>
      <c r="E64" s="53">
        <v>822</v>
      </c>
      <c r="F64" s="53"/>
      <c r="G64" s="53"/>
      <c r="H64" s="53"/>
      <c r="I64" s="98">
        <f t="shared" si="3"/>
        <v>1.4018835038219232E-3</v>
      </c>
      <c r="J64" s="98">
        <f t="shared" si="0"/>
        <v>-0.22306238185255198</v>
      </c>
      <c r="K64" s="95">
        <f t="shared" si="1"/>
        <v>-236</v>
      </c>
      <c r="L64" s="99">
        <f t="shared" si="4"/>
        <v>2.3245734998621017E-3</v>
      </c>
      <c r="M64" s="96">
        <f t="shared" si="2"/>
        <v>2</v>
      </c>
      <c r="N64" s="96">
        <f t="shared" si="5"/>
        <v>0</v>
      </c>
    </row>
    <row r="65" spans="1:15">
      <c r="A65" s="40">
        <v>63</v>
      </c>
      <c r="B65" s="101" t="s">
        <v>154</v>
      </c>
      <c r="C65" s="53">
        <v>19985</v>
      </c>
      <c r="D65" s="53">
        <v>16230</v>
      </c>
      <c r="E65" s="53">
        <v>16239</v>
      </c>
      <c r="F65" s="53"/>
      <c r="G65" s="53"/>
      <c r="H65" s="53"/>
      <c r="I65" s="98">
        <f t="shared" si="3"/>
        <v>2.7694873745211936E-2</v>
      </c>
      <c r="J65" s="98">
        <f t="shared" si="0"/>
        <v>-0.18744058043532649</v>
      </c>
      <c r="K65" s="95">
        <f t="shared" si="1"/>
        <v>-3746</v>
      </c>
      <c r="L65" s="99">
        <f t="shared" si="4"/>
        <v>3.6897679366455223E-2</v>
      </c>
      <c r="M65" s="96">
        <f t="shared" si="2"/>
        <v>9</v>
      </c>
      <c r="N65" s="96">
        <f t="shared" si="5"/>
        <v>0</v>
      </c>
    </row>
    <row r="66" spans="1:15">
      <c r="A66" s="40">
        <v>64</v>
      </c>
      <c r="B66" s="101" t="s">
        <v>155</v>
      </c>
      <c r="C66" s="53">
        <v>6993</v>
      </c>
      <c r="D66" s="53">
        <v>5974</v>
      </c>
      <c r="E66" s="53">
        <v>5960</v>
      </c>
      <c r="F66" s="53"/>
      <c r="G66" s="53"/>
      <c r="H66" s="53"/>
      <c r="I66" s="98">
        <f t="shared" si="3"/>
        <v>1.0164508129901049E-2</v>
      </c>
      <c r="J66" s="98">
        <f t="shared" si="0"/>
        <v>-0.14771914771914771</v>
      </c>
      <c r="K66" s="95">
        <f t="shared" si="1"/>
        <v>-1033</v>
      </c>
      <c r="L66" s="99">
        <f t="shared" si="4"/>
        <v>1.0174934005752334E-2</v>
      </c>
      <c r="M66" s="96">
        <f t="shared" si="2"/>
        <v>-14</v>
      </c>
      <c r="N66" s="96">
        <f t="shared" si="5"/>
        <v>0</v>
      </c>
    </row>
    <row r="67" spans="1:15">
      <c r="A67" s="40">
        <v>65</v>
      </c>
      <c r="B67" s="101" t="s">
        <v>156</v>
      </c>
      <c r="C67" s="53">
        <v>3457</v>
      </c>
      <c r="D67" s="53">
        <v>2308</v>
      </c>
      <c r="E67" s="53">
        <v>2379</v>
      </c>
      <c r="F67" s="53"/>
      <c r="G67" s="53"/>
      <c r="H67" s="53"/>
      <c r="I67" s="98">
        <f t="shared" si="3"/>
        <v>4.0572759800393621E-3</v>
      </c>
      <c r="J67" s="98">
        <f t="shared" ref="J67:J84" si="6">(E67-C67)/C67</f>
        <v>-0.3118310673994793</v>
      </c>
      <c r="K67" s="95">
        <f t="shared" ref="K67:K83" si="7">E67-C67</f>
        <v>-1078</v>
      </c>
      <c r="L67" s="99">
        <f t="shared" si="4"/>
        <v>1.0618178952759939E-2</v>
      </c>
      <c r="M67" s="96">
        <f t="shared" ref="M67:M83" si="8">E67-D67</f>
        <v>71</v>
      </c>
      <c r="N67" s="96">
        <f t="shared" si="5"/>
        <v>0</v>
      </c>
      <c r="O67" s="8"/>
    </row>
    <row r="68" spans="1:15">
      <c r="A68" s="40">
        <v>66</v>
      </c>
      <c r="B68" s="101" t="s">
        <v>157</v>
      </c>
      <c r="C68" s="53">
        <v>12366</v>
      </c>
      <c r="D68" s="53">
        <v>10182</v>
      </c>
      <c r="E68" s="53">
        <v>10224</v>
      </c>
      <c r="F68" s="53"/>
      <c r="G68" s="53"/>
      <c r="H68" s="53"/>
      <c r="I68" s="98">
        <f t="shared" ref="I68:I83" si="9">E68/$E$84</f>
        <v>1.7436565624179251E-2</v>
      </c>
      <c r="J68" s="98">
        <f t="shared" si="6"/>
        <v>-0.17321688500727803</v>
      </c>
      <c r="K68" s="95">
        <f t="shared" si="7"/>
        <v>-2142</v>
      </c>
      <c r="L68" s="99">
        <f t="shared" ref="L68:L84" si="10">K68/$K$84</f>
        <v>2.1098459477561955E-2</v>
      </c>
      <c r="M68" s="96">
        <f t="shared" si="8"/>
        <v>42</v>
      </c>
      <c r="N68" s="96">
        <f t="shared" ref="N68:N84" si="11">H68-G68</f>
        <v>0</v>
      </c>
    </row>
    <row r="69" spans="1:15">
      <c r="A69" s="40">
        <v>67</v>
      </c>
      <c r="B69" s="101" t="s">
        <v>158</v>
      </c>
      <c r="C69" s="53">
        <v>1400</v>
      </c>
      <c r="D69" s="53">
        <v>1081</v>
      </c>
      <c r="E69" s="53">
        <v>1080</v>
      </c>
      <c r="F69" s="53"/>
      <c r="G69" s="53"/>
      <c r="H69" s="53"/>
      <c r="I69" s="98">
        <f t="shared" si="9"/>
        <v>1.8418907349485123E-3</v>
      </c>
      <c r="J69" s="98">
        <f t="shared" si="6"/>
        <v>-0.22857142857142856</v>
      </c>
      <c r="K69" s="95">
        <f t="shared" si="7"/>
        <v>-320</v>
      </c>
      <c r="L69" s="99">
        <f t="shared" si="10"/>
        <v>3.1519640676096294E-3</v>
      </c>
      <c r="M69" s="96">
        <f t="shared" si="8"/>
        <v>-1</v>
      </c>
      <c r="N69" s="96">
        <f t="shared" si="11"/>
        <v>0</v>
      </c>
    </row>
    <row r="70" spans="1:15">
      <c r="A70" s="40">
        <v>68</v>
      </c>
      <c r="B70" s="101" t="s">
        <v>159</v>
      </c>
      <c r="C70" s="53">
        <v>9358</v>
      </c>
      <c r="D70" s="53">
        <v>8247</v>
      </c>
      <c r="E70" s="53">
        <v>8225</v>
      </c>
      <c r="F70" s="53"/>
      <c r="G70" s="53"/>
      <c r="H70" s="53"/>
      <c r="I70" s="98">
        <f t="shared" si="9"/>
        <v>1.402736231014029E-2</v>
      </c>
      <c r="J70" s="98">
        <f t="shared" si="6"/>
        <v>-0.12107287882026074</v>
      </c>
      <c r="K70" s="95">
        <f t="shared" si="7"/>
        <v>-1133</v>
      </c>
      <c r="L70" s="99">
        <f t="shared" si="10"/>
        <v>1.1159922776880344E-2</v>
      </c>
      <c r="M70" s="96">
        <f t="shared" si="8"/>
        <v>-22</v>
      </c>
      <c r="N70" s="96">
        <f t="shared" si="11"/>
        <v>0</v>
      </c>
    </row>
    <row r="71" spans="1:15">
      <c r="A71" s="40">
        <v>69</v>
      </c>
      <c r="B71" s="101" t="s">
        <v>160</v>
      </c>
      <c r="C71" s="53">
        <v>1657</v>
      </c>
      <c r="D71" s="53">
        <v>1414</v>
      </c>
      <c r="E71" s="53">
        <v>1412</v>
      </c>
      <c r="F71" s="53"/>
      <c r="G71" s="53"/>
      <c r="H71" s="53"/>
      <c r="I71" s="98">
        <f t="shared" si="9"/>
        <v>2.4081015905067587E-3</v>
      </c>
      <c r="J71" s="98">
        <f t="shared" si="6"/>
        <v>-0.14785757392878696</v>
      </c>
      <c r="K71" s="95">
        <f t="shared" si="7"/>
        <v>-245</v>
      </c>
      <c r="L71" s="99">
        <f t="shared" si="10"/>
        <v>2.4132224892636223E-3</v>
      </c>
      <c r="M71" s="96">
        <f t="shared" si="8"/>
        <v>-2</v>
      </c>
      <c r="N71" s="96">
        <f t="shared" si="11"/>
        <v>0</v>
      </c>
    </row>
    <row r="72" spans="1:15">
      <c r="A72" s="40">
        <v>70</v>
      </c>
      <c r="B72" s="101" t="s">
        <v>161</v>
      </c>
      <c r="C72" s="53">
        <v>5522</v>
      </c>
      <c r="D72" s="53">
        <v>4848</v>
      </c>
      <c r="E72" s="53">
        <v>4849</v>
      </c>
      <c r="F72" s="53"/>
      <c r="G72" s="53"/>
      <c r="H72" s="53"/>
      <c r="I72" s="98">
        <f t="shared" si="9"/>
        <v>8.2697483090419781E-3</v>
      </c>
      <c r="J72" s="98">
        <f t="shared" si="6"/>
        <v>-0.1218761318362912</v>
      </c>
      <c r="K72" s="95">
        <f t="shared" si="7"/>
        <v>-673</v>
      </c>
      <c r="L72" s="99">
        <f t="shared" si="10"/>
        <v>6.6289744296915013E-3</v>
      </c>
      <c r="M72" s="96">
        <f t="shared" si="8"/>
        <v>1</v>
      </c>
      <c r="N72" s="96">
        <f t="shared" si="11"/>
        <v>0</v>
      </c>
    </row>
    <row r="73" spans="1:15">
      <c r="A73" s="40">
        <v>71</v>
      </c>
      <c r="B73" s="101" t="s">
        <v>162</v>
      </c>
      <c r="C73" s="53">
        <v>3110</v>
      </c>
      <c r="D73" s="53">
        <v>2508</v>
      </c>
      <c r="E73" s="53">
        <v>2519</v>
      </c>
      <c r="F73" s="53"/>
      <c r="G73" s="53"/>
      <c r="H73" s="53"/>
      <c r="I73" s="98">
        <f t="shared" si="9"/>
        <v>4.296039593828984E-3</v>
      </c>
      <c r="J73" s="98">
        <f t="shared" si="6"/>
        <v>-0.19003215434083601</v>
      </c>
      <c r="K73" s="95">
        <f t="shared" si="7"/>
        <v>-591</v>
      </c>
      <c r="L73" s="99">
        <f t="shared" si="10"/>
        <v>5.8212836373665337E-3</v>
      </c>
      <c r="M73" s="96">
        <f t="shared" si="8"/>
        <v>11</v>
      </c>
      <c r="N73" s="96">
        <f t="shared" si="11"/>
        <v>0</v>
      </c>
    </row>
    <row r="74" spans="1:15">
      <c r="A74" s="40">
        <v>72</v>
      </c>
      <c r="B74" s="101" t="s">
        <v>163</v>
      </c>
      <c r="C74" s="53">
        <v>965</v>
      </c>
      <c r="D74" s="53">
        <v>682</v>
      </c>
      <c r="E74" s="53">
        <v>686</v>
      </c>
      <c r="F74" s="53"/>
      <c r="G74" s="53"/>
      <c r="H74" s="53"/>
      <c r="I74" s="98">
        <f t="shared" si="9"/>
        <v>1.1699417075691477E-3</v>
      </c>
      <c r="J74" s="98">
        <f t="shared" si="6"/>
        <v>-0.28911917098445594</v>
      </c>
      <c r="K74" s="95">
        <f t="shared" si="7"/>
        <v>-279</v>
      </c>
      <c r="L74" s="99">
        <f t="shared" si="10"/>
        <v>2.7481186714471456E-3</v>
      </c>
      <c r="M74" s="96">
        <f t="shared" si="8"/>
        <v>4</v>
      </c>
      <c r="N74" s="96">
        <f t="shared" si="11"/>
        <v>0</v>
      </c>
    </row>
    <row r="75" spans="1:15">
      <c r="A75" s="40">
        <v>73</v>
      </c>
      <c r="B75" s="101" t="s">
        <v>164</v>
      </c>
      <c r="C75" s="53">
        <v>1270</v>
      </c>
      <c r="D75" s="53">
        <v>814</v>
      </c>
      <c r="E75" s="53">
        <v>813</v>
      </c>
      <c r="F75" s="53"/>
      <c r="G75" s="53"/>
      <c r="H75" s="53"/>
      <c r="I75" s="98">
        <f t="shared" si="9"/>
        <v>1.386534414364019E-3</v>
      </c>
      <c r="J75" s="98">
        <f t="shared" si="6"/>
        <v>-0.35984251968503939</v>
      </c>
      <c r="K75" s="95">
        <f t="shared" si="7"/>
        <v>-457</v>
      </c>
      <c r="L75" s="99">
        <f t="shared" si="10"/>
        <v>4.5013986840550021E-3</v>
      </c>
      <c r="M75" s="96">
        <f t="shared" si="8"/>
        <v>-1</v>
      </c>
      <c r="N75" s="96">
        <f t="shared" si="11"/>
        <v>0</v>
      </c>
    </row>
    <row r="76" spans="1:15">
      <c r="A76" s="40">
        <v>74</v>
      </c>
      <c r="B76" s="101" t="s">
        <v>165</v>
      </c>
      <c r="C76" s="53">
        <v>666</v>
      </c>
      <c r="D76" s="53">
        <v>483</v>
      </c>
      <c r="E76" s="53">
        <v>492</v>
      </c>
      <c r="F76" s="53"/>
      <c r="G76" s="53"/>
      <c r="H76" s="53"/>
      <c r="I76" s="98">
        <f t="shared" si="9"/>
        <v>8.3908355703210004E-4</v>
      </c>
      <c r="J76" s="98">
        <f t="shared" si="6"/>
        <v>-0.26126126126126126</v>
      </c>
      <c r="K76" s="95">
        <f t="shared" si="7"/>
        <v>-174</v>
      </c>
      <c r="L76" s="99">
        <f t="shared" si="10"/>
        <v>1.713880461762736E-3</v>
      </c>
      <c r="M76" s="96">
        <f t="shared" si="8"/>
        <v>9</v>
      </c>
      <c r="N76" s="96">
        <f t="shared" si="11"/>
        <v>0</v>
      </c>
    </row>
    <row r="77" spans="1:15">
      <c r="A77" s="40">
        <v>75</v>
      </c>
      <c r="B77" s="101" t="s">
        <v>166</v>
      </c>
      <c r="C77" s="53">
        <v>3746</v>
      </c>
      <c r="D77" s="53">
        <v>3148</v>
      </c>
      <c r="E77" s="53">
        <v>3179</v>
      </c>
      <c r="F77" s="53"/>
      <c r="G77" s="53"/>
      <c r="H77" s="53"/>
      <c r="I77" s="98">
        <f t="shared" si="9"/>
        <v>5.4216394874086306E-3</v>
      </c>
      <c r="J77" s="98">
        <f t="shared" si="6"/>
        <v>-0.15136145221569675</v>
      </c>
      <c r="K77" s="95">
        <f t="shared" si="7"/>
        <v>-567</v>
      </c>
      <c r="L77" s="99">
        <f t="shared" si="10"/>
        <v>5.5848863322958122E-3</v>
      </c>
      <c r="M77" s="96">
        <f t="shared" si="8"/>
        <v>31</v>
      </c>
      <c r="N77" s="96">
        <f t="shared" si="11"/>
        <v>0</v>
      </c>
    </row>
    <row r="78" spans="1:15">
      <c r="A78" s="40">
        <v>76</v>
      </c>
      <c r="B78" s="101" t="s">
        <v>167</v>
      </c>
      <c r="C78" s="53">
        <v>1742</v>
      </c>
      <c r="D78" s="53">
        <v>1449</v>
      </c>
      <c r="E78" s="53">
        <v>1471</v>
      </c>
      <c r="F78" s="53"/>
      <c r="G78" s="53"/>
      <c r="H78" s="53"/>
      <c r="I78" s="98">
        <f t="shared" si="9"/>
        <v>2.5087233991752424E-3</v>
      </c>
      <c r="J78" s="98">
        <f t="shared" si="6"/>
        <v>-0.1555683122847302</v>
      </c>
      <c r="K78" s="95">
        <f t="shared" si="7"/>
        <v>-271</v>
      </c>
      <c r="L78" s="99">
        <f t="shared" si="10"/>
        <v>2.6693195697569047E-3</v>
      </c>
      <c r="M78" s="96">
        <f t="shared" si="8"/>
        <v>22</v>
      </c>
      <c r="N78" s="96">
        <f t="shared" si="11"/>
        <v>0</v>
      </c>
    </row>
    <row r="79" spans="1:15">
      <c r="A79" s="40">
        <v>77</v>
      </c>
      <c r="B79" s="101" t="s">
        <v>168</v>
      </c>
      <c r="C79" s="53">
        <v>1385</v>
      </c>
      <c r="D79" s="53">
        <v>1133</v>
      </c>
      <c r="E79" s="53">
        <v>1150</v>
      </c>
      <c r="F79" s="53"/>
      <c r="G79" s="53"/>
      <c r="H79" s="53"/>
      <c r="I79" s="98">
        <f t="shared" si="9"/>
        <v>1.9612725418433233E-3</v>
      </c>
      <c r="J79" s="98">
        <f t="shared" si="6"/>
        <v>-0.16967509025270758</v>
      </c>
      <c r="K79" s="95">
        <f t="shared" si="7"/>
        <v>-235</v>
      </c>
      <c r="L79" s="99">
        <f t="shared" si="10"/>
        <v>2.3147236121508217E-3</v>
      </c>
      <c r="M79" s="96">
        <f t="shared" si="8"/>
        <v>17</v>
      </c>
      <c r="N79" s="96">
        <f t="shared" si="11"/>
        <v>0</v>
      </c>
    </row>
    <row r="80" spans="1:15">
      <c r="A80" s="40">
        <v>78</v>
      </c>
      <c r="B80" s="101" t="s">
        <v>169</v>
      </c>
      <c r="C80" s="53">
        <v>1055</v>
      </c>
      <c r="D80" s="53">
        <v>833</v>
      </c>
      <c r="E80" s="53">
        <v>840</v>
      </c>
      <c r="F80" s="53"/>
      <c r="G80" s="53"/>
      <c r="H80" s="53"/>
      <c r="I80" s="98">
        <f t="shared" si="9"/>
        <v>1.4325816827377318E-3</v>
      </c>
      <c r="J80" s="98">
        <f t="shared" si="6"/>
        <v>-0.20379146919431279</v>
      </c>
      <c r="K80" s="95">
        <f t="shared" si="7"/>
        <v>-215</v>
      </c>
      <c r="L80" s="99">
        <f t="shared" si="10"/>
        <v>2.1177258579252196E-3</v>
      </c>
      <c r="M80" s="96">
        <f t="shared" si="8"/>
        <v>7</v>
      </c>
      <c r="N80" s="96">
        <f t="shared" si="11"/>
        <v>0</v>
      </c>
    </row>
    <row r="81" spans="1:15">
      <c r="A81" s="40">
        <v>79</v>
      </c>
      <c r="B81" s="101" t="s">
        <v>170</v>
      </c>
      <c r="C81" s="53">
        <v>2084</v>
      </c>
      <c r="D81" s="53">
        <v>2112</v>
      </c>
      <c r="E81" s="53">
        <v>2115</v>
      </c>
      <c r="F81" s="53"/>
      <c r="G81" s="53"/>
      <c r="H81" s="53"/>
      <c r="I81" s="98">
        <f t="shared" si="9"/>
        <v>3.6070360226075032E-3</v>
      </c>
      <c r="J81" s="98">
        <f t="shared" si="6"/>
        <v>1.4875239923224568E-2</v>
      </c>
      <c r="K81" s="95">
        <f t="shared" si="7"/>
        <v>31</v>
      </c>
      <c r="L81" s="99">
        <f t="shared" si="10"/>
        <v>-3.0534651904968286E-4</v>
      </c>
      <c r="M81" s="96">
        <f t="shared" si="8"/>
        <v>3</v>
      </c>
      <c r="N81" s="96">
        <f t="shared" si="11"/>
        <v>0</v>
      </c>
    </row>
    <row r="82" spans="1:15">
      <c r="A82" s="40">
        <v>80</v>
      </c>
      <c r="B82" s="101" t="s">
        <v>171</v>
      </c>
      <c r="C82" s="53">
        <v>4662</v>
      </c>
      <c r="D82" s="53">
        <v>3890</v>
      </c>
      <c r="E82" s="53">
        <v>3864</v>
      </c>
      <c r="F82" s="53"/>
      <c r="G82" s="53"/>
      <c r="H82" s="53"/>
      <c r="I82" s="98">
        <f t="shared" si="9"/>
        <v>6.5898757405935668E-3</v>
      </c>
      <c r="J82" s="98">
        <f t="shared" si="6"/>
        <v>-0.17117117117117117</v>
      </c>
      <c r="K82" s="95">
        <f t="shared" si="7"/>
        <v>-798</v>
      </c>
      <c r="L82" s="99">
        <f t="shared" si="10"/>
        <v>7.8602103936015136E-3</v>
      </c>
      <c r="M82" s="96">
        <f t="shared" si="8"/>
        <v>-26</v>
      </c>
      <c r="N82" s="96">
        <f t="shared" si="11"/>
        <v>0</v>
      </c>
    </row>
    <row r="83" spans="1:15">
      <c r="A83" s="40">
        <v>81</v>
      </c>
      <c r="B83" s="101" t="s">
        <v>172</v>
      </c>
      <c r="C83" s="53">
        <v>3450</v>
      </c>
      <c r="D83" s="53">
        <v>2827</v>
      </c>
      <c r="E83" s="53">
        <v>2848</v>
      </c>
      <c r="F83" s="53"/>
      <c r="G83" s="53"/>
      <c r="H83" s="53"/>
      <c r="I83" s="98">
        <f t="shared" si="9"/>
        <v>4.8571340862345958E-3</v>
      </c>
      <c r="J83" s="98">
        <f t="shared" si="6"/>
        <v>-0.17449275362318842</v>
      </c>
      <c r="K83" s="95">
        <f t="shared" si="7"/>
        <v>-602</v>
      </c>
      <c r="L83" s="99">
        <f t="shared" si="10"/>
        <v>5.9296324021906148E-3</v>
      </c>
      <c r="M83" s="96">
        <f t="shared" si="8"/>
        <v>21</v>
      </c>
      <c r="N83" s="96">
        <f t="shared" si="11"/>
        <v>0</v>
      </c>
    </row>
    <row r="84" spans="1:15" s="107" customFormat="1">
      <c r="A84" s="189" t="s">
        <v>173</v>
      </c>
      <c r="B84" s="189"/>
      <c r="C84" s="63">
        <v>687878</v>
      </c>
      <c r="D84" s="63">
        <v>585835</v>
      </c>
      <c r="E84" s="63">
        <v>586354</v>
      </c>
      <c r="F84" s="63"/>
      <c r="G84" s="63"/>
      <c r="H84" s="63"/>
      <c r="I84" s="98">
        <f>SUM(I3:I83)</f>
        <v>1</v>
      </c>
      <c r="J84" s="98">
        <f t="shared" si="6"/>
        <v>-0.14759012499309471</v>
      </c>
      <c r="K84" s="95">
        <f>SUM(K3:K83)</f>
        <v>-101524</v>
      </c>
      <c r="L84" s="99">
        <f t="shared" si="10"/>
        <v>1</v>
      </c>
      <c r="M84" s="95">
        <f>SUM(M3:M83)</f>
        <v>519</v>
      </c>
      <c r="N84" s="96">
        <f t="shared" si="11"/>
        <v>0</v>
      </c>
      <c r="O84" s="17"/>
    </row>
    <row r="85" spans="1:15">
      <c r="C85" s="131"/>
      <c r="D85" s="130"/>
      <c r="E85" s="132"/>
      <c r="F85" s="138"/>
      <c r="G85" s="138"/>
      <c r="H85" s="138"/>
      <c r="L85" s="11"/>
    </row>
    <row r="86" spans="1:15">
      <c r="C86" s="4">
        <v>2121364</v>
      </c>
      <c r="E86" s="4">
        <v>2179982</v>
      </c>
      <c r="F86" s="138"/>
    </row>
    <row r="87" spans="1:15">
      <c r="C87" s="131"/>
      <c r="D87" s="130"/>
      <c r="E87" s="132"/>
      <c r="F87" s="138"/>
      <c r="G87" s="138"/>
      <c r="H87" s="138"/>
    </row>
    <row r="88" spans="1:15">
      <c r="E88" s="138">
        <f>E86+E84</f>
        <v>2766336</v>
      </c>
    </row>
  </sheetData>
  <mergeCells count="3">
    <mergeCell ref="A84:B84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P91"/>
  <sheetViews>
    <sheetView topLeftCell="L1" zoomScale="78" zoomScaleNormal="78" workbookViewId="0">
      <pane ySplit="2" topLeftCell="A3" activePane="bottomLeft" state="frozen"/>
      <selection activeCell="W1" sqref="W1"/>
      <selection pane="bottomLeft" activeCell="U9" sqref="U9"/>
    </sheetView>
  </sheetViews>
  <sheetFormatPr defaultColWidth="9.140625" defaultRowHeight="15"/>
  <cols>
    <col min="1" max="1" width="11.85546875" style="4" customWidth="1"/>
    <col min="2" max="2" width="16.42578125" style="4" bestFit="1" customWidth="1"/>
    <col min="3" max="8" width="12" style="4" customWidth="1"/>
    <col min="9" max="9" width="18.140625" style="4" customWidth="1"/>
    <col min="10" max="10" width="30.42578125" style="4" customWidth="1"/>
    <col min="11" max="11" width="27.42578125" style="4" customWidth="1"/>
    <col min="12" max="12" width="22.28515625" style="4" customWidth="1"/>
    <col min="13" max="14" width="27.5703125" style="4" customWidth="1"/>
    <col min="15" max="16384" width="9.140625" style="4"/>
  </cols>
  <sheetData>
    <row r="1" spans="1:16" ht="15.75" thickBot="1">
      <c r="A1" s="4" t="s">
        <v>300</v>
      </c>
      <c r="C1" s="185" t="s">
        <v>281</v>
      </c>
      <c r="D1" s="185"/>
      <c r="E1" s="186"/>
      <c r="F1" s="187" t="s">
        <v>280</v>
      </c>
      <c r="G1" s="185"/>
      <c r="H1" s="186"/>
    </row>
    <row r="2" spans="1:16" ht="30">
      <c r="A2" s="16" t="s">
        <v>91</v>
      </c>
      <c r="B2" s="16" t="s">
        <v>174</v>
      </c>
      <c r="C2" s="91">
        <v>43617</v>
      </c>
      <c r="D2" s="91">
        <v>43952</v>
      </c>
      <c r="E2" s="91">
        <v>43983</v>
      </c>
      <c r="F2" s="91">
        <v>43617</v>
      </c>
      <c r="G2" s="91">
        <v>43952</v>
      </c>
      <c r="H2" s="91">
        <v>43983</v>
      </c>
      <c r="I2" s="59" t="s">
        <v>312</v>
      </c>
      <c r="J2" s="12" t="s">
        <v>307</v>
      </c>
      <c r="K2" s="90" t="s">
        <v>308</v>
      </c>
      <c r="L2" s="90" t="s">
        <v>313</v>
      </c>
      <c r="M2" s="94" t="s">
        <v>310</v>
      </c>
      <c r="N2" s="158" t="s">
        <v>323</v>
      </c>
    </row>
    <row r="3" spans="1:16">
      <c r="A3" s="40">
        <v>1</v>
      </c>
      <c r="B3" s="101" t="s">
        <v>92</v>
      </c>
      <c r="C3" s="29">
        <v>75045</v>
      </c>
      <c r="D3" s="29">
        <v>75610</v>
      </c>
      <c r="E3" s="29">
        <v>75755</v>
      </c>
      <c r="F3" s="29"/>
      <c r="G3" s="29"/>
      <c r="H3" s="29"/>
      <c r="I3" s="98">
        <f t="shared" ref="I3:I66" si="0">E3/$E$84</f>
        <v>2.4284021271078021E-2</v>
      </c>
      <c r="J3" s="98">
        <f t="shared" ref="J3:J66" si="1">(E3-C3)/C3</f>
        <v>9.4609900726230923E-3</v>
      </c>
      <c r="K3" s="95">
        <f t="shared" ref="K3:K66" si="2">E3-C3</f>
        <v>710</v>
      </c>
      <c r="L3" s="99">
        <f>K3/$K$84</f>
        <v>1.1585594699998368E-2</v>
      </c>
      <c r="M3" s="42">
        <f t="shared" ref="M3:M66" si="3">E3-D3</f>
        <v>145</v>
      </c>
      <c r="N3" s="42">
        <f>H3-G3</f>
        <v>0</v>
      </c>
      <c r="O3" s="6"/>
      <c r="P3" s="7"/>
    </row>
    <row r="4" spans="1:16">
      <c r="A4" s="40">
        <v>2</v>
      </c>
      <c r="B4" s="101" t="s">
        <v>93</v>
      </c>
      <c r="C4" s="29">
        <v>23212</v>
      </c>
      <c r="D4" s="29">
        <v>23560</v>
      </c>
      <c r="E4" s="29">
        <v>23572</v>
      </c>
      <c r="F4" s="29"/>
      <c r="G4" s="29"/>
      <c r="H4" s="29"/>
      <c r="I4" s="98">
        <f t="shared" si="0"/>
        <v>7.5562398442591393E-3</v>
      </c>
      <c r="J4" s="98">
        <f t="shared" si="1"/>
        <v>1.5509219369291746E-2</v>
      </c>
      <c r="K4" s="95">
        <f t="shared" si="2"/>
        <v>360</v>
      </c>
      <c r="L4" s="99">
        <f t="shared" ref="L4:L67" si="4">K4/$K$84</f>
        <v>5.8743860450695953E-3</v>
      </c>
      <c r="M4" s="42">
        <f t="shared" si="3"/>
        <v>12</v>
      </c>
      <c r="N4" s="42">
        <f t="shared" ref="N4:N67" si="5">H4-G4</f>
        <v>0</v>
      </c>
      <c r="O4" s="6"/>
      <c r="P4" s="7"/>
    </row>
    <row r="5" spans="1:16">
      <c r="A5" s="40">
        <v>3</v>
      </c>
      <c r="B5" s="101" t="s">
        <v>94</v>
      </c>
      <c r="C5" s="29">
        <v>28209</v>
      </c>
      <c r="D5" s="29">
        <v>28158</v>
      </c>
      <c r="E5" s="29">
        <v>28172</v>
      </c>
      <c r="F5" s="29"/>
      <c r="G5" s="29"/>
      <c r="H5" s="29"/>
      <c r="I5" s="98">
        <f t="shared" si="0"/>
        <v>9.0308157514198406E-3</v>
      </c>
      <c r="J5" s="98">
        <f t="shared" si="1"/>
        <v>-1.3116381296749263E-3</v>
      </c>
      <c r="K5" s="95">
        <f t="shared" si="2"/>
        <v>-37</v>
      </c>
      <c r="L5" s="99">
        <f t="shared" si="4"/>
        <v>-6.0375634352104169E-4</v>
      </c>
      <c r="M5" s="42">
        <f t="shared" si="3"/>
        <v>14</v>
      </c>
      <c r="N5" s="42">
        <f t="shared" si="5"/>
        <v>0</v>
      </c>
      <c r="O5" s="2"/>
      <c r="P5" s="7"/>
    </row>
    <row r="6" spans="1:16" ht="14.25" customHeight="1">
      <c r="A6" s="40">
        <v>4</v>
      </c>
      <c r="B6" s="101" t="s">
        <v>95</v>
      </c>
      <c r="C6" s="29">
        <v>15894</v>
      </c>
      <c r="D6" s="29">
        <v>16764</v>
      </c>
      <c r="E6" s="29">
        <v>16757</v>
      </c>
      <c r="F6" s="29"/>
      <c r="G6" s="29"/>
      <c r="H6" s="29"/>
      <c r="I6" s="98">
        <f t="shared" si="0"/>
        <v>5.3716235818025791E-3</v>
      </c>
      <c r="J6" s="98">
        <f t="shared" si="1"/>
        <v>5.4297219076381027E-2</v>
      </c>
      <c r="K6" s="95">
        <f t="shared" si="2"/>
        <v>863</v>
      </c>
      <c r="L6" s="99">
        <f t="shared" si="4"/>
        <v>1.4082208769152947E-2</v>
      </c>
      <c r="M6" s="42">
        <f t="shared" si="3"/>
        <v>-7</v>
      </c>
      <c r="N6" s="42">
        <f t="shared" si="5"/>
        <v>0</v>
      </c>
      <c r="O6" s="2"/>
      <c r="P6" s="7"/>
    </row>
    <row r="7" spans="1:16">
      <c r="A7" s="40">
        <v>5</v>
      </c>
      <c r="B7" s="101" t="s">
        <v>96</v>
      </c>
      <c r="C7" s="29">
        <v>16924</v>
      </c>
      <c r="D7" s="29">
        <v>18025</v>
      </c>
      <c r="E7" s="29">
        <v>17746</v>
      </c>
      <c r="F7" s="29"/>
      <c r="G7" s="29"/>
      <c r="H7" s="29"/>
      <c r="I7" s="98">
        <f t="shared" si="0"/>
        <v>5.6886574018421296E-3</v>
      </c>
      <c r="J7" s="98">
        <f t="shared" si="1"/>
        <v>4.8570077995745684E-2</v>
      </c>
      <c r="K7" s="95">
        <f t="shared" si="2"/>
        <v>822</v>
      </c>
      <c r="L7" s="99">
        <f t="shared" si="4"/>
        <v>1.3413181469575576E-2</v>
      </c>
      <c r="M7" s="42">
        <f t="shared" si="3"/>
        <v>-279</v>
      </c>
      <c r="N7" s="42">
        <f t="shared" si="5"/>
        <v>0</v>
      </c>
      <c r="O7" s="6"/>
      <c r="P7" s="7"/>
    </row>
    <row r="8" spans="1:16">
      <c r="A8" s="40">
        <v>6</v>
      </c>
      <c r="B8" s="101" t="s">
        <v>97</v>
      </c>
      <c r="C8" s="29">
        <v>390149</v>
      </c>
      <c r="D8" s="29">
        <v>397969</v>
      </c>
      <c r="E8" s="29">
        <v>398284</v>
      </c>
      <c r="F8" s="29"/>
      <c r="G8" s="29"/>
      <c r="H8" s="29"/>
      <c r="I8" s="98">
        <f t="shared" si="0"/>
        <v>0.12767391100165057</v>
      </c>
      <c r="J8" s="98">
        <f t="shared" si="1"/>
        <v>2.0851008204557746E-2</v>
      </c>
      <c r="K8" s="95">
        <f t="shared" si="2"/>
        <v>8135</v>
      </c>
      <c r="L8" s="99">
        <f t="shared" si="4"/>
        <v>0.13274480687955878</v>
      </c>
      <c r="M8" s="42">
        <f t="shared" si="3"/>
        <v>315</v>
      </c>
      <c r="N8" s="42">
        <f t="shared" si="5"/>
        <v>0</v>
      </c>
      <c r="O8" s="2"/>
      <c r="P8" s="7"/>
    </row>
    <row r="9" spans="1:16">
      <c r="A9" s="40">
        <v>7</v>
      </c>
      <c r="B9" s="101" t="s">
        <v>98</v>
      </c>
      <c r="C9" s="29">
        <v>75610</v>
      </c>
      <c r="D9" s="29">
        <v>77876</v>
      </c>
      <c r="E9" s="29">
        <v>77999</v>
      </c>
      <c r="F9" s="29"/>
      <c r="G9" s="29"/>
      <c r="H9" s="29"/>
      <c r="I9" s="98">
        <f t="shared" si="0"/>
        <v>2.500335786578859E-2</v>
      </c>
      <c r="J9" s="98">
        <f t="shared" si="1"/>
        <v>3.1596349689194551E-2</v>
      </c>
      <c r="K9" s="95">
        <f t="shared" si="2"/>
        <v>2389</v>
      </c>
      <c r="L9" s="99">
        <f t="shared" si="4"/>
        <v>3.8983078504642395E-2</v>
      </c>
      <c r="M9" s="42">
        <f t="shared" si="3"/>
        <v>123</v>
      </c>
      <c r="N9" s="42">
        <f t="shared" si="5"/>
        <v>0</v>
      </c>
      <c r="O9" s="6"/>
      <c r="P9" s="7"/>
    </row>
    <row r="10" spans="1:16">
      <c r="A10" s="40">
        <v>8</v>
      </c>
      <c r="B10" s="101" t="s">
        <v>99</v>
      </c>
      <c r="C10" s="29">
        <v>9168</v>
      </c>
      <c r="D10" s="29">
        <v>9183</v>
      </c>
      <c r="E10" s="29">
        <v>9189</v>
      </c>
      <c r="F10" s="29"/>
      <c r="G10" s="29"/>
      <c r="H10" s="29"/>
      <c r="I10" s="98">
        <f t="shared" si="0"/>
        <v>2.9456256545434089E-3</v>
      </c>
      <c r="J10" s="98">
        <f t="shared" si="1"/>
        <v>2.2905759162303663E-3</v>
      </c>
      <c r="K10" s="95">
        <f t="shared" si="2"/>
        <v>21</v>
      </c>
      <c r="L10" s="99">
        <f t="shared" si="4"/>
        <v>3.426725192957264E-4</v>
      </c>
      <c r="M10" s="42">
        <f t="shared" si="3"/>
        <v>6</v>
      </c>
      <c r="N10" s="42">
        <f t="shared" si="5"/>
        <v>0</v>
      </c>
      <c r="O10" s="2"/>
      <c r="P10" s="7"/>
    </row>
    <row r="11" spans="1:16">
      <c r="A11" s="40">
        <v>9</v>
      </c>
      <c r="B11" s="101" t="s">
        <v>100</v>
      </c>
      <c r="C11" s="29">
        <v>39087</v>
      </c>
      <c r="D11" s="29">
        <v>39196</v>
      </c>
      <c r="E11" s="29">
        <v>39233</v>
      </c>
      <c r="F11" s="29"/>
      <c r="G11" s="29"/>
      <c r="H11" s="29"/>
      <c r="I11" s="98">
        <f t="shared" si="0"/>
        <v>1.2576529688181692E-2</v>
      </c>
      <c r="J11" s="98">
        <f t="shared" si="1"/>
        <v>3.735257246654898E-3</v>
      </c>
      <c r="K11" s="95">
        <f t="shared" si="2"/>
        <v>146</v>
      </c>
      <c r="L11" s="99">
        <f t="shared" si="4"/>
        <v>2.3823898960560023E-3</v>
      </c>
      <c r="M11" s="42">
        <f t="shared" si="3"/>
        <v>37</v>
      </c>
      <c r="N11" s="42">
        <f t="shared" si="5"/>
        <v>0</v>
      </c>
      <c r="O11" s="2"/>
      <c r="P11" s="7"/>
    </row>
    <row r="12" spans="1:16">
      <c r="A12" s="40">
        <v>10</v>
      </c>
      <c r="B12" s="101" t="s">
        <v>101</v>
      </c>
      <c r="C12" s="29">
        <v>50967</v>
      </c>
      <c r="D12" s="29">
        <v>52622</v>
      </c>
      <c r="E12" s="29">
        <v>52448</v>
      </c>
      <c r="F12" s="29"/>
      <c r="G12" s="29"/>
      <c r="H12" s="29"/>
      <c r="I12" s="98">
        <f t="shared" si="0"/>
        <v>1.6812729821470529E-2</v>
      </c>
      <c r="J12" s="98">
        <f t="shared" si="1"/>
        <v>2.9058017933172444E-2</v>
      </c>
      <c r="K12" s="95">
        <f t="shared" si="2"/>
        <v>1481</v>
      </c>
      <c r="L12" s="99">
        <f t="shared" si="4"/>
        <v>2.416657147985575E-2</v>
      </c>
      <c r="M12" s="42">
        <f t="shared" si="3"/>
        <v>-174</v>
      </c>
      <c r="N12" s="42">
        <f t="shared" si="5"/>
        <v>0</v>
      </c>
      <c r="O12" s="2"/>
      <c r="P12" s="7"/>
    </row>
    <row r="13" spans="1:16" ht="15.75" customHeight="1">
      <c r="A13" s="40">
        <v>11</v>
      </c>
      <c r="B13" s="101" t="s">
        <v>102</v>
      </c>
      <c r="C13" s="29">
        <v>9743</v>
      </c>
      <c r="D13" s="29">
        <v>9451</v>
      </c>
      <c r="E13" s="29">
        <v>9447</v>
      </c>
      <c r="F13" s="29"/>
      <c r="G13" s="29"/>
      <c r="H13" s="29"/>
      <c r="I13" s="98">
        <f t="shared" si="0"/>
        <v>3.0283301293363351E-3</v>
      </c>
      <c r="J13" s="98">
        <f t="shared" si="1"/>
        <v>-3.0380786205480858E-2</v>
      </c>
      <c r="K13" s="95">
        <f t="shared" si="2"/>
        <v>-296</v>
      </c>
      <c r="L13" s="99">
        <f t="shared" si="4"/>
        <v>-4.8300507481683335E-3</v>
      </c>
      <c r="M13" s="42">
        <f t="shared" si="3"/>
        <v>-4</v>
      </c>
      <c r="N13" s="42">
        <f t="shared" si="5"/>
        <v>0</v>
      </c>
      <c r="O13" s="6"/>
      <c r="P13" s="7"/>
    </row>
    <row r="14" spans="1:16">
      <c r="A14" s="40">
        <v>12</v>
      </c>
      <c r="B14" s="101" t="s">
        <v>103</v>
      </c>
      <c r="C14" s="29">
        <v>15817</v>
      </c>
      <c r="D14" s="29">
        <v>16728</v>
      </c>
      <c r="E14" s="29">
        <v>16749</v>
      </c>
      <c r="F14" s="29"/>
      <c r="G14" s="29"/>
      <c r="H14" s="29"/>
      <c r="I14" s="98">
        <f t="shared" si="0"/>
        <v>5.3690591019640386E-3</v>
      </c>
      <c r="J14" s="98">
        <f t="shared" si="1"/>
        <v>5.8923942593412153E-2</v>
      </c>
      <c r="K14" s="95">
        <f t="shared" si="2"/>
        <v>932</v>
      </c>
      <c r="L14" s="99">
        <f t="shared" si="4"/>
        <v>1.5208132761124619E-2</v>
      </c>
      <c r="M14" s="42">
        <f t="shared" si="3"/>
        <v>21</v>
      </c>
      <c r="N14" s="42">
        <f t="shared" si="5"/>
        <v>0</v>
      </c>
      <c r="O14" s="2"/>
      <c r="P14" s="7"/>
    </row>
    <row r="15" spans="1:16">
      <c r="A15" s="40">
        <v>13</v>
      </c>
      <c r="B15" s="101" t="s">
        <v>104</v>
      </c>
      <c r="C15" s="29">
        <v>15473</v>
      </c>
      <c r="D15" s="29">
        <v>15435</v>
      </c>
      <c r="E15" s="29">
        <v>15757</v>
      </c>
      <c r="F15" s="29"/>
      <c r="G15" s="29"/>
      <c r="H15" s="29"/>
      <c r="I15" s="98">
        <f t="shared" si="0"/>
        <v>5.0510636019850353E-3</v>
      </c>
      <c r="J15" s="98">
        <f t="shared" si="1"/>
        <v>1.835455309248368E-2</v>
      </c>
      <c r="K15" s="95">
        <f t="shared" si="2"/>
        <v>284</v>
      </c>
      <c r="L15" s="99">
        <f t="shared" si="4"/>
        <v>4.6342378799993471E-3</v>
      </c>
      <c r="M15" s="42">
        <f t="shared" si="3"/>
        <v>322</v>
      </c>
      <c r="N15" s="42">
        <f t="shared" si="5"/>
        <v>0</v>
      </c>
      <c r="O15" s="2"/>
      <c r="P15" s="7"/>
    </row>
    <row r="16" spans="1:16">
      <c r="A16" s="40">
        <v>14</v>
      </c>
      <c r="B16" s="101" t="s">
        <v>105</v>
      </c>
      <c r="C16" s="29">
        <v>15581</v>
      </c>
      <c r="D16" s="29">
        <v>16532</v>
      </c>
      <c r="E16" s="29">
        <v>16520</v>
      </c>
      <c r="F16" s="29"/>
      <c r="G16" s="29"/>
      <c r="H16" s="29"/>
      <c r="I16" s="98">
        <f t="shared" si="0"/>
        <v>5.2956508665858212E-3</v>
      </c>
      <c r="J16" s="98">
        <f t="shared" si="1"/>
        <v>6.0265708234388038E-2</v>
      </c>
      <c r="K16" s="95">
        <f t="shared" si="2"/>
        <v>939</v>
      </c>
      <c r="L16" s="99">
        <f t="shared" si="4"/>
        <v>1.5322356934223194E-2</v>
      </c>
      <c r="M16" s="42">
        <f t="shared" si="3"/>
        <v>-12</v>
      </c>
      <c r="N16" s="42">
        <f t="shared" si="5"/>
        <v>0</v>
      </c>
      <c r="O16" s="6"/>
      <c r="P16" s="7"/>
    </row>
    <row r="17" spans="1:16">
      <c r="A17" s="40">
        <v>15</v>
      </c>
      <c r="B17" s="101" t="s">
        <v>106</v>
      </c>
      <c r="C17" s="29">
        <v>12890</v>
      </c>
      <c r="D17" s="29">
        <v>12948</v>
      </c>
      <c r="E17" s="29">
        <v>12999</v>
      </c>
      <c r="F17" s="29"/>
      <c r="G17" s="29"/>
      <c r="H17" s="29"/>
      <c r="I17" s="98">
        <f t="shared" si="0"/>
        <v>4.1669591776482499E-3</v>
      </c>
      <c r="J17" s="98">
        <f t="shared" si="1"/>
        <v>8.4561675717610557E-3</v>
      </c>
      <c r="K17" s="95">
        <f t="shared" si="2"/>
        <v>109</v>
      </c>
      <c r="L17" s="99">
        <f t="shared" si="4"/>
        <v>1.7786335525349607E-3</v>
      </c>
      <c r="M17" s="42">
        <f t="shared" si="3"/>
        <v>51</v>
      </c>
      <c r="N17" s="42">
        <f t="shared" si="5"/>
        <v>0</v>
      </c>
      <c r="O17" s="2"/>
      <c r="P17" s="7"/>
    </row>
    <row r="18" spans="1:16">
      <c r="A18" s="40">
        <v>16</v>
      </c>
      <c r="B18" s="101" t="s">
        <v>107</v>
      </c>
      <c r="C18" s="29">
        <v>81260</v>
      </c>
      <c r="D18" s="29">
        <v>82132</v>
      </c>
      <c r="E18" s="29">
        <v>82281</v>
      </c>
      <c r="F18" s="29"/>
      <c r="G18" s="29"/>
      <c r="H18" s="29"/>
      <c r="I18" s="98">
        <f t="shared" si="0"/>
        <v>2.637599569936731E-2</v>
      </c>
      <c r="J18" s="98">
        <f t="shared" si="1"/>
        <v>1.2564607432931332E-2</v>
      </c>
      <c r="K18" s="95">
        <f t="shared" si="2"/>
        <v>1021</v>
      </c>
      <c r="L18" s="99">
        <f t="shared" si="4"/>
        <v>1.6660411533377936E-2</v>
      </c>
      <c r="M18" s="42">
        <f t="shared" si="3"/>
        <v>149</v>
      </c>
      <c r="N18" s="42">
        <f t="shared" si="5"/>
        <v>0</v>
      </c>
    </row>
    <row r="19" spans="1:16">
      <c r="A19" s="40">
        <v>17</v>
      </c>
      <c r="B19" s="101" t="s">
        <v>108</v>
      </c>
      <c r="C19" s="29">
        <v>24744</v>
      </c>
      <c r="D19" s="29">
        <v>26086</v>
      </c>
      <c r="E19" s="29">
        <v>26135</v>
      </c>
      <c r="F19" s="29"/>
      <c r="G19" s="29"/>
      <c r="H19" s="29"/>
      <c r="I19" s="98">
        <f t="shared" si="0"/>
        <v>8.3778350725315035E-3</v>
      </c>
      <c r="J19" s="98">
        <f t="shared" si="1"/>
        <v>5.6215648237956675E-2</v>
      </c>
      <c r="K19" s="95">
        <f t="shared" si="2"/>
        <v>1391</v>
      </c>
      <c r="L19" s="99">
        <f t="shared" si="4"/>
        <v>2.2697974968588351E-2</v>
      </c>
      <c r="M19" s="42">
        <f t="shared" si="3"/>
        <v>49</v>
      </c>
      <c r="N19" s="42">
        <f t="shared" si="5"/>
        <v>0</v>
      </c>
    </row>
    <row r="20" spans="1:16">
      <c r="A20" s="40">
        <v>18</v>
      </c>
      <c r="B20" s="101" t="s">
        <v>109</v>
      </c>
      <c r="C20" s="29">
        <v>10038</v>
      </c>
      <c r="D20" s="29">
        <v>10332</v>
      </c>
      <c r="E20" s="29">
        <v>10348</v>
      </c>
      <c r="F20" s="29"/>
      <c r="G20" s="29"/>
      <c r="H20" s="29"/>
      <c r="I20" s="98">
        <f t="shared" si="0"/>
        <v>3.3171546711519419E-3</v>
      </c>
      <c r="J20" s="98">
        <f t="shared" si="1"/>
        <v>3.088264594540745E-2</v>
      </c>
      <c r="K20" s="95">
        <f t="shared" si="2"/>
        <v>310</v>
      </c>
      <c r="L20" s="99">
        <f t="shared" si="4"/>
        <v>5.0584990943654843E-3</v>
      </c>
      <c r="M20" s="42">
        <f t="shared" si="3"/>
        <v>16</v>
      </c>
      <c r="N20" s="42">
        <f t="shared" si="5"/>
        <v>0</v>
      </c>
    </row>
    <row r="21" spans="1:16">
      <c r="A21" s="40">
        <v>19</v>
      </c>
      <c r="B21" s="101" t="s">
        <v>110</v>
      </c>
      <c r="C21" s="29">
        <v>19924</v>
      </c>
      <c r="D21" s="29">
        <v>20253</v>
      </c>
      <c r="E21" s="29">
        <v>20276</v>
      </c>
      <c r="F21" s="29"/>
      <c r="G21" s="29"/>
      <c r="H21" s="29"/>
      <c r="I21" s="98">
        <f t="shared" si="0"/>
        <v>6.4996741507805152E-3</v>
      </c>
      <c r="J21" s="98">
        <f t="shared" si="1"/>
        <v>1.7667135113431039E-2</v>
      </c>
      <c r="K21" s="95">
        <f t="shared" si="2"/>
        <v>352</v>
      </c>
      <c r="L21" s="99">
        <f t="shared" si="4"/>
        <v>5.7438441329569377E-3</v>
      </c>
      <c r="M21" s="42">
        <f t="shared" si="3"/>
        <v>23</v>
      </c>
      <c r="N21" s="42">
        <f t="shared" si="5"/>
        <v>0</v>
      </c>
    </row>
    <row r="22" spans="1:16">
      <c r="A22" s="40">
        <v>20</v>
      </c>
      <c r="B22" s="101" t="s">
        <v>111</v>
      </c>
      <c r="C22" s="29">
        <v>37423</v>
      </c>
      <c r="D22" s="29">
        <v>37773</v>
      </c>
      <c r="E22" s="29">
        <v>37693</v>
      </c>
      <c r="F22" s="29"/>
      <c r="G22" s="29"/>
      <c r="H22" s="29"/>
      <c r="I22" s="98">
        <f t="shared" si="0"/>
        <v>1.2082867319262674E-2</v>
      </c>
      <c r="J22" s="98">
        <f t="shared" si="1"/>
        <v>7.2148144189402236E-3</v>
      </c>
      <c r="K22" s="95">
        <f t="shared" si="2"/>
        <v>270</v>
      </c>
      <c r="L22" s="99">
        <f t="shared" si="4"/>
        <v>4.4057895338021963E-3</v>
      </c>
      <c r="M22" s="42">
        <f t="shared" si="3"/>
        <v>-80</v>
      </c>
      <c r="N22" s="42">
        <f t="shared" si="5"/>
        <v>0</v>
      </c>
    </row>
    <row r="23" spans="1:16">
      <c r="A23" s="40">
        <v>21</v>
      </c>
      <c r="B23" s="101" t="s">
        <v>112</v>
      </c>
      <c r="C23" s="29">
        <v>65339</v>
      </c>
      <c r="D23" s="29">
        <v>68224</v>
      </c>
      <c r="E23" s="29">
        <v>68443</v>
      </c>
      <c r="F23" s="29"/>
      <c r="G23" s="29"/>
      <c r="H23" s="29"/>
      <c r="I23" s="98">
        <f t="shared" si="0"/>
        <v>2.1940086698652141E-2</v>
      </c>
      <c r="J23" s="98">
        <f t="shared" si="1"/>
        <v>4.7506083656009425E-2</v>
      </c>
      <c r="K23" s="95">
        <f t="shared" si="2"/>
        <v>3104</v>
      </c>
      <c r="L23" s="99">
        <f t="shared" si="4"/>
        <v>5.0650261899711176E-2</v>
      </c>
      <c r="M23" s="42">
        <f t="shared" si="3"/>
        <v>219</v>
      </c>
      <c r="N23" s="42">
        <f t="shared" si="5"/>
        <v>0</v>
      </c>
    </row>
    <row r="24" spans="1:16">
      <c r="A24" s="40">
        <v>22</v>
      </c>
      <c r="B24" s="101" t="s">
        <v>113</v>
      </c>
      <c r="C24" s="29">
        <v>19929</v>
      </c>
      <c r="D24" s="29">
        <v>20604</v>
      </c>
      <c r="E24" s="29">
        <v>20819</v>
      </c>
      <c r="F24" s="29"/>
      <c r="G24" s="29"/>
      <c r="H24" s="29"/>
      <c r="I24" s="98">
        <f t="shared" si="0"/>
        <v>6.6737382198214417E-3</v>
      </c>
      <c r="J24" s="98">
        <f t="shared" si="1"/>
        <v>4.4658537809222743E-2</v>
      </c>
      <c r="K24" s="95">
        <f t="shared" si="2"/>
        <v>890</v>
      </c>
      <c r="L24" s="99">
        <f t="shared" si="4"/>
        <v>1.4522787722533166E-2</v>
      </c>
      <c r="M24" s="42">
        <f t="shared" si="3"/>
        <v>215</v>
      </c>
      <c r="N24" s="42">
        <f t="shared" si="5"/>
        <v>0</v>
      </c>
    </row>
    <row r="25" spans="1:16">
      <c r="A25" s="40">
        <v>23</v>
      </c>
      <c r="B25" s="101" t="s">
        <v>114</v>
      </c>
      <c r="C25" s="29">
        <v>29498</v>
      </c>
      <c r="D25" s="29">
        <v>30575</v>
      </c>
      <c r="E25" s="29">
        <v>30599</v>
      </c>
      <c r="F25" s="29"/>
      <c r="G25" s="29"/>
      <c r="H25" s="29"/>
      <c r="I25" s="98">
        <f t="shared" si="0"/>
        <v>9.8088148224370186E-3</v>
      </c>
      <c r="J25" s="98">
        <f t="shared" si="1"/>
        <v>3.7324564377245913E-2</v>
      </c>
      <c r="K25" s="95">
        <f t="shared" si="2"/>
        <v>1101</v>
      </c>
      <c r="L25" s="99">
        <f t="shared" si="4"/>
        <v>1.7965830654504512E-2</v>
      </c>
      <c r="M25" s="42">
        <f t="shared" si="3"/>
        <v>24</v>
      </c>
      <c r="N25" s="42">
        <f t="shared" si="5"/>
        <v>0</v>
      </c>
    </row>
    <row r="26" spans="1:16">
      <c r="A26" s="40">
        <v>24</v>
      </c>
      <c r="B26" s="101" t="s">
        <v>115</v>
      </c>
      <c r="C26" s="29">
        <v>14568</v>
      </c>
      <c r="D26" s="29">
        <v>14188</v>
      </c>
      <c r="E26" s="29">
        <v>14047</v>
      </c>
      <c r="F26" s="29"/>
      <c r="G26" s="29"/>
      <c r="H26" s="29"/>
      <c r="I26" s="98">
        <f t="shared" si="0"/>
        <v>4.5029060364970355E-3</v>
      </c>
      <c r="J26" s="98">
        <f t="shared" si="1"/>
        <v>-3.576331685886875E-2</v>
      </c>
      <c r="K26" s="95">
        <f t="shared" si="2"/>
        <v>-521</v>
      </c>
      <c r="L26" s="99">
        <f t="shared" si="4"/>
        <v>-8.5015420263368311E-3</v>
      </c>
      <c r="M26" s="42">
        <f t="shared" si="3"/>
        <v>-141</v>
      </c>
      <c r="N26" s="42">
        <f t="shared" si="5"/>
        <v>0</v>
      </c>
    </row>
    <row r="27" spans="1:16">
      <c r="A27" s="40">
        <v>25</v>
      </c>
      <c r="B27" s="101" t="s">
        <v>116</v>
      </c>
      <c r="C27" s="29">
        <v>35727</v>
      </c>
      <c r="D27" s="29">
        <v>35622</v>
      </c>
      <c r="E27" s="29">
        <v>35755</v>
      </c>
      <c r="F27" s="29"/>
      <c r="G27" s="29"/>
      <c r="H27" s="29"/>
      <c r="I27" s="98">
        <f t="shared" si="0"/>
        <v>1.1461622078376274E-2</v>
      </c>
      <c r="J27" s="98">
        <f t="shared" si="1"/>
        <v>7.8372099532566402E-4</v>
      </c>
      <c r="K27" s="95">
        <f t="shared" si="2"/>
        <v>28</v>
      </c>
      <c r="L27" s="99">
        <f t="shared" si="4"/>
        <v>4.5689669239430187E-4</v>
      </c>
      <c r="M27" s="42">
        <f t="shared" si="3"/>
        <v>133</v>
      </c>
      <c r="N27" s="42">
        <f t="shared" si="5"/>
        <v>0</v>
      </c>
    </row>
    <row r="28" spans="1:16">
      <c r="A28" s="40">
        <v>26</v>
      </c>
      <c r="B28" s="101" t="s">
        <v>117</v>
      </c>
      <c r="C28" s="29">
        <v>41334</v>
      </c>
      <c r="D28" s="29">
        <v>42248</v>
      </c>
      <c r="E28" s="29">
        <v>42178</v>
      </c>
      <c r="F28" s="29"/>
      <c r="G28" s="29"/>
      <c r="H28" s="29"/>
      <c r="I28" s="98">
        <f t="shared" si="0"/>
        <v>1.3520578828744356E-2</v>
      </c>
      <c r="J28" s="98">
        <f t="shared" si="1"/>
        <v>2.0419025499588718E-2</v>
      </c>
      <c r="K28" s="95">
        <f t="shared" si="2"/>
        <v>844</v>
      </c>
      <c r="L28" s="99">
        <f t="shared" si="4"/>
        <v>1.3772171727885384E-2</v>
      </c>
      <c r="M28" s="42">
        <f t="shared" si="3"/>
        <v>-70</v>
      </c>
      <c r="N28" s="42">
        <f t="shared" si="5"/>
        <v>0</v>
      </c>
    </row>
    <row r="29" spans="1:16">
      <c r="A29" s="40">
        <v>27</v>
      </c>
      <c r="B29" s="101" t="s">
        <v>118</v>
      </c>
      <c r="C29" s="29">
        <v>54876</v>
      </c>
      <c r="D29" s="29">
        <v>56091</v>
      </c>
      <c r="E29" s="29">
        <v>56268</v>
      </c>
      <c r="F29" s="29"/>
      <c r="G29" s="29"/>
      <c r="H29" s="29"/>
      <c r="I29" s="98">
        <f t="shared" si="0"/>
        <v>1.8037268944373547E-2</v>
      </c>
      <c r="J29" s="98">
        <f t="shared" si="1"/>
        <v>2.5366280341132735E-2</v>
      </c>
      <c r="K29" s="95">
        <f t="shared" si="2"/>
        <v>1392</v>
      </c>
      <c r="L29" s="99">
        <f t="shared" si="4"/>
        <v>2.2714292707602435E-2</v>
      </c>
      <c r="M29" s="42">
        <f t="shared" si="3"/>
        <v>177</v>
      </c>
      <c r="N29" s="42">
        <f t="shared" si="5"/>
        <v>0</v>
      </c>
    </row>
    <row r="30" spans="1:16">
      <c r="A30" s="40">
        <v>28</v>
      </c>
      <c r="B30" s="101" t="s">
        <v>119</v>
      </c>
      <c r="C30" s="29">
        <v>18027</v>
      </c>
      <c r="D30" s="29">
        <v>18250</v>
      </c>
      <c r="E30" s="29">
        <v>18264</v>
      </c>
      <c r="F30" s="29"/>
      <c r="G30" s="29"/>
      <c r="H30" s="29"/>
      <c r="I30" s="98">
        <f t="shared" si="0"/>
        <v>5.854707471387618E-3</v>
      </c>
      <c r="J30" s="98">
        <f t="shared" si="1"/>
        <v>1.3146946247295723E-2</v>
      </c>
      <c r="K30" s="95">
        <f t="shared" si="2"/>
        <v>237</v>
      </c>
      <c r="L30" s="99">
        <f t="shared" si="4"/>
        <v>3.8673041463374836E-3</v>
      </c>
      <c r="M30" s="42">
        <f t="shared" si="3"/>
        <v>14</v>
      </c>
      <c r="N30" s="42">
        <f t="shared" si="5"/>
        <v>0</v>
      </c>
    </row>
    <row r="31" spans="1:16">
      <c r="A31" s="40">
        <v>29</v>
      </c>
      <c r="B31" s="101" t="s">
        <v>120</v>
      </c>
      <c r="C31" s="29">
        <v>6800</v>
      </c>
      <c r="D31" s="29">
        <v>6754</v>
      </c>
      <c r="E31" s="29">
        <v>6760</v>
      </c>
      <c r="F31" s="29"/>
      <c r="G31" s="29"/>
      <c r="H31" s="29"/>
      <c r="I31" s="98">
        <f t="shared" si="0"/>
        <v>2.166985463566595E-3</v>
      </c>
      <c r="J31" s="98">
        <f t="shared" si="1"/>
        <v>-5.8823529411764705E-3</v>
      </c>
      <c r="K31" s="95">
        <f t="shared" si="2"/>
        <v>-40</v>
      </c>
      <c r="L31" s="99">
        <f t="shared" si="4"/>
        <v>-6.527095605632884E-4</v>
      </c>
      <c r="M31" s="42">
        <f t="shared" si="3"/>
        <v>6</v>
      </c>
      <c r="N31" s="42">
        <f t="shared" si="5"/>
        <v>0</v>
      </c>
    </row>
    <row r="32" spans="1:16">
      <c r="A32" s="40">
        <v>30</v>
      </c>
      <c r="B32" s="101" t="s">
        <v>121</v>
      </c>
      <c r="C32" s="29">
        <v>23619</v>
      </c>
      <c r="D32" s="29">
        <v>27263</v>
      </c>
      <c r="E32" s="29">
        <v>27925</v>
      </c>
      <c r="F32" s="29"/>
      <c r="G32" s="29"/>
      <c r="H32" s="29"/>
      <c r="I32" s="98">
        <f t="shared" si="0"/>
        <v>8.9516374364049071E-3</v>
      </c>
      <c r="J32" s="98">
        <f t="shared" si="1"/>
        <v>0.18231085143316822</v>
      </c>
      <c r="K32" s="95">
        <f t="shared" si="2"/>
        <v>4306</v>
      </c>
      <c r="L32" s="99">
        <f t="shared" si="4"/>
        <v>7.0264184194637994E-2</v>
      </c>
      <c r="M32" s="42">
        <f t="shared" si="3"/>
        <v>662</v>
      </c>
      <c r="N32" s="42">
        <f t="shared" si="5"/>
        <v>0</v>
      </c>
    </row>
    <row r="33" spans="1:14">
      <c r="A33" s="40">
        <v>31</v>
      </c>
      <c r="B33" s="101" t="s">
        <v>122</v>
      </c>
      <c r="C33" s="29">
        <v>52971</v>
      </c>
      <c r="D33" s="29">
        <v>55537</v>
      </c>
      <c r="E33" s="29">
        <v>55553</v>
      </c>
      <c r="F33" s="29"/>
      <c r="G33" s="29"/>
      <c r="H33" s="29"/>
      <c r="I33" s="98">
        <f t="shared" si="0"/>
        <v>1.7808068558804003E-2</v>
      </c>
      <c r="J33" s="98">
        <f t="shared" si="1"/>
        <v>4.8743652187045745E-2</v>
      </c>
      <c r="K33" s="95">
        <f t="shared" si="2"/>
        <v>2582</v>
      </c>
      <c r="L33" s="99">
        <f t="shared" si="4"/>
        <v>4.2132402134360265E-2</v>
      </c>
      <c r="M33" s="42">
        <f t="shared" si="3"/>
        <v>16</v>
      </c>
      <c r="N33" s="42">
        <f t="shared" si="5"/>
        <v>0</v>
      </c>
    </row>
    <row r="34" spans="1:14">
      <c r="A34" s="40">
        <v>32</v>
      </c>
      <c r="B34" s="101" t="s">
        <v>123</v>
      </c>
      <c r="C34" s="29">
        <v>32636</v>
      </c>
      <c r="D34" s="29">
        <v>31180</v>
      </c>
      <c r="E34" s="29">
        <v>30516</v>
      </c>
      <c r="F34" s="29"/>
      <c r="G34" s="29"/>
      <c r="H34" s="29"/>
      <c r="I34" s="98">
        <f t="shared" si="0"/>
        <v>9.7822083441121629E-3</v>
      </c>
      <c r="J34" s="98">
        <f t="shared" si="1"/>
        <v>-6.4958941046696902E-2</v>
      </c>
      <c r="K34" s="95">
        <f t="shared" si="2"/>
        <v>-2120</v>
      </c>
      <c r="L34" s="99">
        <f t="shared" si="4"/>
        <v>-3.4593606709854285E-2</v>
      </c>
      <c r="M34" s="42">
        <f t="shared" si="3"/>
        <v>-664</v>
      </c>
      <c r="N34" s="42">
        <f t="shared" si="5"/>
        <v>0</v>
      </c>
    </row>
    <row r="35" spans="1:14">
      <c r="A35" s="40">
        <v>33</v>
      </c>
      <c r="B35" s="101" t="s">
        <v>124</v>
      </c>
      <c r="C35" s="29">
        <v>64101</v>
      </c>
      <c r="D35" s="29">
        <v>67479</v>
      </c>
      <c r="E35" s="29">
        <v>67566</v>
      </c>
      <c r="F35" s="29"/>
      <c r="G35" s="29"/>
      <c r="H35" s="29"/>
      <c r="I35" s="98">
        <f t="shared" si="0"/>
        <v>2.1658955596352156E-2</v>
      </c>
      <c r="J35" s="98">
        <f t="shared" si="1"/>
        <v>5.4055318949782376E-2</v>
      </c>
      <c r="K35" s="95">
        <f t="shared" si="2"/>
        <v>3465</v>
      </c>
      <c r="L35" s="99">
        <f t="shared" si="4"/>
        <v>5.6540965683794853E-2</v>
      </c>
      <c r="M35" s="42">
        <f t="shared" si="3"/>
        <v>87</v>
      </c>
      <c r="N35" s="42">
        <f t="shared" si="5"/>
        <v>0</v>
      </c>
    </row>
    <row r="36" spans="1:14">
      <c r="A36" s="40">
        <v>34</v>
      </c>
      <c r="B36" s="101" t="s">
        <v>125</v>
      </c>
      <c r="C36" s="29">
        <v>348893</v>
      </c>
      <c r="D36" s="29">
        <v>355674</v>
      </c>
      <c r="E36" s="29">
        <v>353899</v>
      </c>
      <c r="F36" s="29"/>
      <c r="G36" s="29"/>
      <c r="H36" s="29"/>
      <c r="I36" s="98">
        <f t="shared" si="0"/>
        <v>0.11344585629744888</v>
      </c>
      <c r="J36" s="98">
        <f t="shared" si="1"/>
        <v>1.4348238571711098E-2</v>
      </c>
      <c r="K36" s="95">
        <f t="shared" si="2"/>
        <v>5006</v>
      </c>
      <c r="L36" s="99">
        <f t="shared" si="4"/>
        <v>8.168660150449554E-2</v>
      </c>
      <c r="M36" s="42">
        <f t="shared" si="3"/>
        <v>-1775</v>
      </c>
      <c r="N36" s="42">
        <f t="shared" si="5"/>
        <v>0</v>
      </c>
    </row>
    <row r="37" spans="1:14">
      <c r="A37" s="40">
        <v>35</v>
      </c>
      <c r="B37" s="101" t="s">
        <v>126</v>
      </c>
      <c r="C37" s="29">
        <v>168390</v>
      </c>
      <c r="D37" s="29">
        <v>170983</v>
      </c>
      <c r="E37" s="29">
        <v>170464</v>
      </c>
      <c r="F37" s="29"/>
      <c r="G37" s="29"/>
      <c r="H37" s="29"/>
      <c r="I37" s="98">
        <f t="shared" si="0"/>
        <v>5.4643936399617767E-2</v>
      </c>
      <c r="J37" s="98">
        <f t="shared" si="1"/>
        <v>1.2316645881584418E-2</v>
      </c>
      <c r="K37" s="95">
        <f t="shared" si="2"/>
        <v>2074</v>
      </c>
      <c r="L37" s="99">
        <f t="shared" si="4"/>
        <v>3.3842990715206502E-2</v>
      </c>
      <c r="M37" s="42">
        <f t="shared" si="3"/>
        <v>-519</v>
      </c>
      <c r="N37" s="42">
        <f t="shared" si="5"/>
        <v>0</v>
      </c>
    </row>
    <row r="38" spans="1:14">
      <c r="A38" s="40">
        <v>36</v>
      </c>
      <c r="B38" s="101" t="s">
        <v>127</v>
      </c>
      <c r="C38" s="29">
        <v>12932</v>
      </c>
      <c r="D38" s="29">
        <v>13618</v>
      </c>
      <c r="E38" s="29">
        <v>13657</v>
      </c>
      <c r="F38" s="29"/>
      <c r="G38" s="29"/>
      <c r="H38" s="29"/>
      <c r="I38" s="98">
        <f t="shared" si="0"/>
        <v>4.3778876443681938E-3</v>
      </c>
      <c r="J38" s="98">
        <f t="shared" si="1"/>
        <v>5.6062480668110114E-2</v>
      </c>
      <c r="K38" s="95">
        <f t="shared" si="2"/>
        <v>725</v>
      </c>
      <c r="L38" s="99">
        <f t="shared" si="4"/>
        <v>1.1830360785209602E-2</v>
      </c>
      <c r="M38" s="42">
        <f t="shared" si="3"/>
        <v>39</v>
      </c>
      <c r="N38" s="42">
        <f t="shared" si="5"/>
        <v>0</v>
      </c>
    </row>
    <row r="39" spans="1:14">
      <c r="A39" s="40">
        <v>37</v>
      </c>
      <c r="B39" s="101" t="s">
        <v>128</v>
      </c>
      <c r="C39" s="29">
        <v>20294</v>
      </c>
      <c r="D39" s="29">
        <v>19184</v>
      </c>
      <c r="E39" s="29">
        <v>19184</v>
      </c>
      <c r="F39" s="29"/>
      <c r="G39" s="29"/>
      <c r="H39" s="29"/>
      <c r="I39" s="98">
        <f t="shared" si="0"/>
        <v>6.1496226528197579E-3</v>
      </c>
      <c r="J39" s="98">
        <f t="shared" si="1"/>
        <v>-5.4695969251995664E-2</v>
      </c>
      <c r="K39" s="95">
        <f t="shared" si="2"/>
        <v>-1110</v>
      </c>
      <c r="L39" s="99">
        <f t="shared" si="4"/>
        <v>-1.811269030563125E-2</v>
      </c>
      <c r="M39" s="42">
        <f t="shared" si="3"/>
        <v>0</v>
      </c>
      <c r="N39" s="42">
        <f t="shared" si="5"/>
        <v>0</v>
      </c>
    </row>
    <row r="40" spans="1:14">
      <c r="A40" s="40">
        <v>38</v>
      </c>
      <c r="B40" s="101" t="s">
        <v>129</v>
      </c>
      <c r="C40" s="29">
        <v>52954</v>
      </c>
      <c r="D40" s="29">
        <v>54310</v>
      </c>
      <c r="E40" s="29">
        <v>54167</v>
      </c>
      <c r="F40" s="29"/>
      <c r="G40" s="29"/>
      <c r="H40" s="29"/>
      <c r="I40" s="98">
        <f t="shared" si="0"/>
        <v>1.7363772426776888E-2</v>
      </c>
      <c r="J40" s="98">
        <f t="shared" si="1"/>
        <v>2.2906673716810818E-2</v>
      </c>
      <c r="K40" s="95">
        <f t="shared" si="2"/>
        <v>1213</v>
      </c>
      <c r="L40" s="99">
        <f t="shared" si="4"/>
        <v>1.9793417424081718E-2</v>
      </c>
      <c r="M40" s="42">
        <f t="shared" si="3"/>
        <v>-143</v>
      </c>
      <c r="N40" s="42">
        <f t="shared" si="5"/>
        <v>0</v>
      </c>
    </row>
    <row r="41" spans="1:14">
      <c r="A41" s="40">
        <v>39</v>
      </c>
      <c r="B41" s="101" t="s">
        <v>130</v>
      </c>
      <c r="C41" s="29">
        <v>15268</v>
      </c>
      <c r="D41" s="29">
        <v>16703</v>
      </c>
      <c r="E41" s="29">
        <v>16739</v>
      </c>
      <c r="F41" s="29"/>
      <c r="G41" s="29"/>
      <c r="H41" s="29"/>
      <c r="I41" s="98">
        <f t="shared" si="0"/>
        <v>5.3658535021658639E-3</v>
      </c>
      <c r="J41" s="98">
        <f t="shared" si="1"/>
        <v>9.6345297353942885E-2</v>
      </c>
      <c r="K41" s="95">
        <f t="shared" si="2"/>
        <v>1471</v>
      </c>
      <c r="L41" s="99">
        <f t="shared" si="4"/>
        <v>2.4003394089714931E-2</v>
      </c>
      <c r="M41" s="42">
        <f t="shared" si="3"/>
        <v>36</v>
      </c>
      <c r="N41" s="42">
        <f t="shared" si="5"/>
        <v>0</v>
      </c>
    </row>
    <row r="42" spans="1:14">
      <c r="A42" s="40">
        <v>40</v>
      </c>
      <c r="B42" s="101" t="s">
        <v>131</v>
      </c>
      <c r="C42" s="29">
        <v>12255</v>
      </c>
      <c r="D42" s="29">
        <v>11896</v>
      </c>
      <c r="E42" s="29">
        <v>11887</v>
      </c>
      <c r="F42" s="29"/>
      <c r="G42" s="29"/>
      <c r="H42" s="29"/>
      <c r="I42" s="98">
        <f t="shared" si="0"/>
        <v>3.8104964800911418E-3</v>
      </c>
      <c r="J42" s="98">
        <f t="shared" si="1"/>
        <v>-3.0028559771521829E-2</v>
      </c>
      <c r="K42" s="95">
        <f t="shared" si="2"/>
        <v>-368</v>
      </c>
      <c r="L42" s="99">
        <f t="shared" si="4"/>
        <v>-6.0049279571822529E-3</v>
      </c>
      <c r="M42" s="42">
        <f t="shared" si="3"/>
        <v>-9</v>
      </c>
      <c r="N42" s="42">
        <f t="shared" si="5"/>
        <v>0</v>
      </c>
    </row>
    <row r="43" spans="1:14">
      <c r="A43" s="40">
        <v>41</v>
      </c>
      <c r="B43" s="101" t="s">
        <v>132</v>
      </c>
      <c r="C43" s="29">
        <v>59824</v>
      </c>
      <c r="D43" s="29">
        <v>60439</v>
      </c>
      <c r="E43" s="29">
        <v>60501</v>
      </c>
      <c r="F43" s="29"/>
      <c r="G43" s="29"/>
      <c r="H43" s="29"/>
      <c r="I43" s="98">
        <f t="shared" si="0"/>
        <v>1.9394199338941209E-2</v>
      </c>
      <c r="J43" s="98">
        <f t="shared" si="1"/>
        <v>1.1316528483551752E-2</v>
      </c>
      <c r="K43" s="95">
        <f t="shared" si="2"/>
        <v>677</v>
      </c>
      <c r="L43" s="99">
        <f t="shared" si="4"/>
        <v>1.1047109312533655E-2</v>
      </c>
      <c r="M43" s="42">
        <f t="shared" si="3"/>
        <v>62</v>
      </c>
      <c r="N43" s="42">
        <f t="shared" si="5"/>
        <v>0</v>
      </c>
    </row>
    <row r="44" spans="1:14">
      <c r="A44" s="40">
        <v>42</v>
      </c>
      <c r="B44" s="101" t="s">
        <v>133</v>
      </c>
      <c r="C44" s="29">
        <v>77886</v>
      </c>
      <c r="D44" s="29">
        <v>79267</v>
      </c>
      <c r="E44" s="29">
        <v>79341</v>
      </c>
      <c r="F44" s="29"/>
      <c r="G44" s="29"/>
      <c r="H44" s="29"/>
      <c r="I44" s="98">
        <f t="shared" si="0"/>
        <v>2.5433549358703733E-2</v>
      </c>
      <c r="J44" s="98">
        <f t="shared" si="1"/>
        <v>1.8681149372159311E-2</v>
      </c>
      <c r="K44" s="95">
        <f t="shared" si="2"/>
        <v>1455</v>
      </c>
      <c r="L44" s="99">
        <f t="shared" si="4"/>
        <v>2.3742310265489612E-2</v>
      </c>
      <c r="M44" s="42">
        <f t="shared" si="3"/>
        <v>74</v>
      </c>
      <c r="N44" s="42">
        <f t="shared" si="5"/>
        <v>0</v>
      </c>
    </row>
    <row r="45" spans="1:14">
      <c r="A45" s="40">
        <v>43</v>
      </c>
      <c r="B45" s="101" t="s">
        <v>134</v>
      </c>
      <c r="C45" s="29">
        <v>22644</v>
      </c>
      <c r="D45" s="29">
        <v>22559</v>
      </c>
      <c r="E45" s="29">
        <v>22495</v>
      </c>
      <c r="F45" s="29"/>
      <c r="G45" s="29"/>
      <c r="H45" s="29"/>
      <c r="I45" s="98">
        <f t="shared" si="0"/>
        <v>7.2109967459956445E-3</v>
      </c>
      <c r="J45" s="98">
        <f t="shared" si="1"/>
        <v>-6.5801095212859916E-3</v>
      </c>
      <c r="K45" s="95">
        <f t="shared" si="2"/>
        <v>-149</v>
      </c>
      <c r="L45" s="99">
        <f t="shared" si="4"/>
        <v>-2.431343113098249E-3</v>
      </c>
      <c r="M45" s="42">
        <f t="shared" si="3"/>
        <v>-64</v>
      </c>
      <c r="N45" s="42">
        <f t="shared" si="5"/>
        <v>0</v>
      </c>
    </row>
    <row r="46" spans="1:14">
      <c r="A46" s="40">
        <v>44</v>
      </c>
      <c r="B46" s="101" t="s">
        <v>135</v>
      </c>
      <c r="C46" s="29">
        <v>39980</v>
      </c>
      <c r="D46" s="29">
        <v>40058</v>
      </c>
      <c r="E46" s="29">
        <v>39998</v>
      </c>
      <c r="F46" s="29"/>
      <c r="G46" s="29"/>
      <c r="H46" s="29"/>
      <c r="I46" s="98">
        <f t="shared" si="0"/>
        <v>1.2821758072742112E-2</v>
      </c>
      <c r="J46" s="98">
        <f t="shared" si="1"/>
        <v>4.5022511255627816E-4</v>
      </c>
      <c r="K46" s="95">
        <f t="shared" si="2"/>
        <v>18</v>
      </c>
      <c r="L46" s="99">
        <f t="shared" si="4"/>
        <v>2.9371930225347974E-4</v>
      </c>
      <c r="M46" s="42">
        <f t="shared" si="3"/>
        <v>-60</v>
      </c>
      <c r="N46" s="42">
        <f t="shared" si="5"/>
        <v>0</v>
      </c>
    </row>
    <row r="47" spans="1:14">
      <c r="A47" s="40">
        <v>45</v>
      </c>
      <c r="B47" s="101" t="s">
        <v>136</v>
      </c>
      <c r="C47" s="29">
        <v>47591</v>
      </c>
      <c r="D47" s="29">
        <v>46662</v>
      </c>
      <c r="E47" s="29">
        <v>46264</v>
      </c>
      <c r="F47" s="29"/>
      <c r="G47" s="29"/>
      <c r="H47" s="29"/>
      <c r="I47" s="98">
        <f t="shared" si="0"/>
        <v>1.4830386906278841E-2</v>
      </c>
      <c r="J47" s="98">
        <f t="shared" si="1"/>
        <v>-2.7883423336345109E-2</v>
      </c>
      <c r="K47" s="95">
        <f t="shared" si="2"/>
        <v>-1327</v>
      </c>
      <c r="L47" s="99">
        <f t="shared" si="4"/>
        <v>-2.165363967168709E-2</v>
      </c>
      <c r="M47" s="42">
        <f t="shared" si="3"/>
        <v>-398</v>
      </c>
      <c r="N47" s="42">
        <f t="shared" si="5"/>
        <v>0</v>
      </c>
    </row>
    <row r="48" spans="1:14">
      <c r="A48" s="40">
        <v>46</v>
      </c>
      <c r="B48" s="101" t="s">
        <v>137</v>
      </c>
      <c r="C48" s="29">
        <v>38049</v>
      </c>
      <c r="D48" s="29">
        <v>39113</v>
      </c>
      <c r="E48" s="29">
        <v>39123</v>
      </c>
      <c r="F48" s="29"/>
      <c r="G48" s="29"/>
      <c r="H48" s="29"/>
      <c r="I48" s="98">
        <f t="shared" si="0"/>
        <v>1.254126809040176E-2</v>
      </c>
      <c r="J48" s="98">
        <f t="shared" si="1"/>
        <v>2.822676023022944E-2</v>
      </c>
      <c r="K48" s="95">
        <f t="shared" si="2"/>
        <v>1074</v>
      </c>
      <c r="L48" s="99">
        <f t="shared" si="4"/>
        <v>1.7525251701124293E-2</v>
      </c>
      <c r="M48" s="42">
        <f t="shared" si="3"/>
        <v>10</v>
      </c>
      <c r="N48" s="42">
        <f t="shared" si="5"/>
        <v>0</v>
      </c>
    </row>
    <row r="49" spans="1:14">
      <c r="A49" s="40">
        <v>47</v>
      </c>
      <c r="B49" s="101" t="s">
        <v>138</v>
      </c>
      <c r="C49" s="29">
        <v>29082</v>
      </c>
      <c r="D49" s="29">
        <v>30202</v>
      </c>
      <c r="E49" s="29">
        <v>30324</v>
      </c>
      <c r="F49" s="29"/>
      <c r="G49" s="29"/>
      <c r="H49" s="29"/>
      <c r="I49" s="98">
        <f t="shared" si="0"/>
        <v>9.7206608279871935E-3</v>
      </c>
      <c r="J49" s="98">
        <f t="shared" si="1"/>
        <v>4.2706828966370951E-2</v>
      </c>
      <c r="K49" s="95">
        <f t="shared" si="2"/>
        <v>1242</v>
      </c>
      <c r="L49" s="99">
        <f t="shared" si="4"/>
        <v>2.0266631855490103E-2</v>
      </c>
      <c r="M49" s="42">
        <f t="shared" si="3"/>
        <v>122</v>
      </c>
      <c r="N49" s="42">
        <f t="shared" si="5"/>
        <v>0</v>
      </c>
    </row>
    <row r="50" spans="1:14">
      <c r="A50" s="40">
        <v>48</v>
      </c>
      <c r="B50" s="101" t="s">
        <v>139</v>
      </c>
      <c r="C50" s="29">
        <v>37830</v>
      </c>
      <c r="D50" s="29">
        <v>38522</v>
      </c>
      <c r="E50" s="29">
        <v>38551</v>
      </c>
      <c r="F50" s="29"/>
      <c r="G50" s="29"/>
      <c r="H50" s="29"/>
      <c r="I50" s="98">
        <f t="shared" si="0"/>
        <v>1.2357907781946125E-2</v>
      </c>
      <c r="J50" s="98">
        <f t="shared" si="1"/>
        <v>1.9058947924927308E-2</v>
      </c>
      <c r="K50" s="95">
        <f t="shared" si="2"/>
        <v>721</v>
      </c>
      <c r="L50" s="99">
        <f t="shared" si="4"/>
        <v>1.1765089829153273E-2</v>
      </c>
      <c r="M50" s="42">
        <f t="shared" si="3"/>
        <v>29</v>
      </c>
      <c r="N50" s="42">
        <f t="shared" si="5"/>
        <v>0</v>
      </c>
    </row>
    <row r="51" spans="1:14">
      <c r="A51" s="40">
        <v>49</v>
      </c>
      <c r="B51" s="101" t="s">
        <v>140</v>
      </c>
      <c r="C51" s="29">
        <v>13330</v>
      </c>
      <c r="D51" s="29">
        <v>13610</v>
      </c>
      <c r="E51" s="29">
        <v>13639</v>
      </c>
      <c r="F51" s="29"/>
      <c r="G51" s="29"/>
      <c r="H51" s="29"/>
      <c r="I51" s="98">
        <f t="shared" si="0"/>
        <v>4.3721175647314777E-3</v>
      </c>
      <c r="J51" s="98">
        <f t="shared" si="1"/>
        <v>2.3180795198799699E-2</v>
      </c>
      <c r="K51" s="95">
        <f t="shared" si="2"/>
        <v>309</v>
      </c>
      <c r="L51" s="99">
        <f t="shared" si="4"/>
        <v>5.0421813553514026E-3</v>
      </c>
      <c r="M51" s="42">
        <f t="shared" si="3"/>
        <v>29</v>
      </c>
      <c r="N51" s="42">
        <f t="shared" si="5"/>
        <v>0</v>
      </c>
    </row>
    <row r="52" spans="1:14">
      <c r="A52" s="40">
        <v>50</v>
      </c>
      <c r="B52" s="101" t="s">
        <v>141</v>
      </c>
      <c r="C52" s="29">
        <v>12530</v>
      </c>
      <c r="D52" s="29">
        <v>12834</v>
      </c>
      <c r="E52" s="29">
        <v>12857</v>
      </c>
      <c r="F52" s="29"/>
      <c r="G52" s="29"/>
      <c r="H52" s="29"/>
      <c r="I52" s="98">
        <f t="shared" si="0"/>
        <v>4.1214396605141592E-3</v>
      </c>
      <c r="J52" s="98">
        <f t="shared" si="1"/>
        <v>2.6097366320830009E-2</v>
      </c>
      <c r="K52" s="95">
        <f t="shared" si="2"/>
        <v>327</v>
      </c>
      <c r="L52" s="99">
        <f t="shared" si="4"/>
        <v>5.3359006576048822E-3</v>
      </c>
      <c r="M52" s="42">
        <f t="shared" si="3"/>
        <v>23</v>
      </c>
      <c r="N52" s="42">
        <f t="shared" si="5"/>
        <v>0</v>
      </c>
    </row>
    <row r="53" spans="1:14">
      <c r="A53" s="40">
        <v>51</v>
      </c>
      <c r="B53" s="101" t="s">
        <v>142</v>
      </c>
      <c r="C53" s="29">
        <v>14887</v>
      </c>
      <c r="D53" s="29">
        <v>14209</v>
      </c>
      <c r="E53" s="29">
        <v>14225</v>
      </c>
      <c r="F53" s="29"/>
      <c r="G53" s="29"/>
      <c r="H53" s="29"/>
      <c r="I53" s="98">
        <f t="shared" si="0"/>
        <v>4.5599657129045583E-3</v>
      </c>
      <c r="J53" s="98">
        <f t="shared" si="1"/>
        <v>-4.4468328071471754E-2</v>
      </c>
      <c r="K53" s="95">
        <f t="shared" si="2"/>
        <v>-662</v>
      </c>
      <c r="L53" s="99">
        <f t="shared" si="4"/>
        <v>-1.0802343227322422E-2</v>
      </c>
      <c r="M53" s="42">
        <f t="shared" si="3"/>
        <v>16</v>
      </c>
      <c r="N53" s="42">
        <f t="shared" si="5"/>
        <v>0</v>
      </c>
    </row>
    <row r="54" spans="1:14">
      <c r="A54" s="40">
        <v>52</v>
      </c>
      <c r="B54" s="101" t="s">
        <v>143</v>
      </c>
      <c r="C54" s="29">
        <v>25863</v>
      </c>
      <c r="D54" s="29">
        <v>26132</v>
      </c>
      <c r="E54" s="29">
        <v>26147</v>
      </c>
      <c r="F54" s="29"/>
      <c r="G54" s="29"/>
      <c r="H54" s="29"/>
      <c r="I54" s="98">
        <f t="shared" si="0"/>
        <v>8.3816817922893142E-3</v>
      </c>
      <c r="J54" s="98">
        <f t="shared" si="1"/>
        <v>1.0980938019564629E-2</v>
      </c>
      <c r="K54" s="95">
        <f t="shared" si="2"/>
        <v>284</v>
      </c>
      <c r="L54" s="99">
        <f t="shared" si="4"/>
        <v>4.6342378799993471E-3</v>
      </c>
      <c r="M54" s="42">
        <f t="shared" si="3"/>
        <v>15</v>
      </c>
      <c r="N54" s="42">
        <f t="shared" si="5"/>
        <v>0</v>
      </c>
    </row>
    <row r="55" spans="1:14">
      <c r="A55" s="40">
        <v>53</v>
      </c>
      <c r="B55" s="101" t="s">
        <v>144</v>
      </c>
      <c r="C55" s="29">
        <v>15926</v>
      </c>
      <c r="D55" s="29">
        <v>15492</v>
      </c>
      <c r="E55" s="29">
        <v>15499</v>
      </c>
      <c r="F55" s="29"/>
      <c r="G55" s="29"/>
      <c r="H55" s="29"/>
      <c r="I55" s="98">
        <f t="shared" si="0"/>
        <v>4.9683591271921096E-3</v>
      </c>
      <c r="J55" s="98">
        <f t="shared" si="1"/>
        <v>-2.6811503202310686E-2</v>
      </c>
      <c r="K55" s="95">
        <f t="shared" si="2"/>
        <v>-427</v>
      </c>
      <c r="L55" s="99">
        <f t="shared" si="4"/>
        <v>-6.9676745590131033E-3</v>
      </c>
      <c r="M55" s="42">
        <f t="shared" si="3"/>
        <v>7</v>
      </c>
      <c r="N55" s="42">
        <f t="shared" si="5"/>
        <v>0</v>
      </c>
    </row>
    <row r="56" spans="1:14">
      <c r="A56" s="40">
        <v>54</v>
      </c>
      <c r="B56" s="101" t="s">
        <v>145</v>
      </c>
      <c r="C56" s="29">
        <v>31291</v>
      </c>
      <c r="D56" s="29">
        <v>31847</v>
      </c>
      <c r="E56" s="29">
        <v>31832</v>
      </c>
      <c r="F56" s="29"/>
      <c r="G56" s="29"/>
      <c r="H56" s="29"/>
      <c r="I56" s="98">
        <f t="shared" si="0"/>
        <v>1.0204065277552051E-2</v>
      </c>
      <c r="J56" s="98">
        <f t="shared" si="1"/>
        <v>1.7289316416861079E-2</v>
      </c>
      <c r="K56" s="95">
        <f t="shared" si="2"/>
        <v>541</v>
      </c>
      <c r="L56" s="99">
        <f t="shared" si="4"/>
        <v>8.8278968066184751E-3</v>
      </c>
      <c r="M56" s="42">
        <f t="shared" si="3"/>
        <v>-15</v>
      </c>
      <c r="N56" s="42">
        <f t="shared" si="5"/>
        <v>0</v>
      </c>
    </row>
    <row r="57" spans="1:14">
      <c r="A57" s="40">
        <v>55</v>
      </c>
      <c r="B57" s="101" t="s">
        <v>146</v>
      </c>
      <c r="C57" s="29">
        <v>55003</v>
      </c>
      <c r="D57" s="29">
        <v>56426</v>
      </c>
      <c r="E57" s="29">
        <v>56216</v>
      </c>
      <c r="F57" s="29"/>
      <c r="G57" s="29"/>
      <c r="H57" s="29"/>
      <c r="I57" s="98">
        <f t="shared" si="0"/>
        <v>1.8020599825423034E-2</v>
      </c>
      <c r="J57" s="98">
        <f t="shared" si="1"/>
        <v>2.2053342544952094E-2</v>
      </c>
      <c r="K57" s="95">
        <f t="shared" si="2"/>
        <v>1213</v>
      </c>
      <c r="L57" s="99">
        <f t="shared" si="4"/>
        <v>1.9793417424081718E-2</v>
      </c>
      <c r="M57" s="42">
        <f t="shared" si="3"/>
        <v>-210</v>
      </c>
      <c r="N57" s="42">
        <f t="shared" si="5"/>
        <v>0</v>
      </c>
    </row>
    <row r="58" spans="1:14">
      <c r="A58" s="40">
        <v>56</v>
      </c>
      <c r="B58" s="101" t="s">
        <v>147</v>
      </c>
      <c r="C58" s="29">
        <v>16408</v>
      </c>
      <c r="D58" s="29">
        <v>17626</v>
      </c>
      <c r="E58" s="29">
        <v>17778</v>
      </c>
      <c r="F58" s="29"/>
      <c r="G58" s="29"/>
      <c r="H58" s="29"/>
      <c r="I58" s="98">
        <f t="shared" si="0"/>
        <v>5.6989153211962915E-3</v>
      </c>
      <c r="J58" s="98">
        <f t="shared" si="1"/>
        <v>8.3495855680156023E-2</v>
      </c>
      <c r="K58" s="95">
        <f t="shared" si="2"/>
        <v>1370</v>
      </c>
      <c r="L58" s="99">
        <f t="shared" si="4"/>
        <v>2.2355302449292624E-2</v>
      </c>
      <c r="M58" s="42">
        <f t="shared" si="3"/>
        <v>152</v>
      </c>
      <c r="N58" s="42">
        <f t="shared" si="5"/>
        <v>0</v>
      </c>
    </row>
    <row r="59" spans="1:14">
      <c r="A59" s="40">
        <v>57</v>
      </c>
      <c r="B59" s="101" t="s">
        <v>148</v>
      </c>
      <c r="C59" s="29">
        <v>10103</v>
      </c>
      <c r="D59" s="29">
        <v>10223</v>
      </c>
      <c r="E59" s="29">
        <v>10220</v>
      </c>
      <c r="F59" s="29"/>
      <c r="G59" s="29"/>
      <c r="H59" s="29"/>
      <c r="I59" s="98">
        <f t="shared" si="0"/>
        <v>3.2761229937352961E-3</v>
      </c>
      <c r="J59" s="98">
        <f t="shared" si="1"/>
        <v>1.1580718598436108E-2</v>
      </c>
      <c r="K59" s="95">
        <f t="shared" si="2"/>
        <v>117</v>
      </c>
      <c r="L59" s="99">
        <f t="shared" si="4"/>
        <v>1.9091754646476185E-3</v>
      </c>
      <c r="M59" s="42">
        <f t="shared" si="3"/>
        <v>-3</v>
      </c>
      <c r="N59" s="42">
        <f t="shared" si="5"/>
        <v>0</v>
      </c>
    </row>
    <row r="60" spans="1:14">
      <c r="A60" s="40">
        <v>58</v>
      </c>
      <c r="B60" s="101" t="s">
        <v>149</v>
      </c>
      <c r="C60" s="29">
        <v>29862</v>
      </c>
      <c r="D60" s="29">
        <v>28662</v>
      </c>
      <c r="E60" s="29">
        <v>28656</v>
      </c>
      <c r="F60" s="29"/>
      <c r="G60" s="29"/>
      <c r="H60" s="29"/>
      <c r="I60" s="98">
        <f t="shared" si="0"/>
        <v>9.185966781651532E-3</v>
      </c>
      <c r="J60" s="98">
        <f t="shared" si="1"/>
        <v>-4.0385774562989751E-2</v>
      </c>
      <c r="K60" s="95">
        <f t="shared" si="2"/>
        <v>-1206</v>
      </c>
      <c r="L60" s="99">
        <f t="shared" si="4"/>
        <v>-1.9679193250983145E-2</v>
      </c>
      <c r="M60" s="42">
        <f t="shared" si="3"/>
        <v>-6</v>
      </c>
      <c r="N60" s="42">
        <f t="shared" si="5"/>
        <v>0</v>
      </c>
    </row>
    <row r="61" spans="1:14">
      <c r="A61" s="40">
        <v>59</v>
      </c>
      <c r="B61" s="101" t="s">
        <v>150</v>
      </c>
      <c r="C61" s="29">
        <v>29456</v>
      </c>
      <c r="D61" s="29">
        <v>30685</v>
      </c>
      <c r="E61" s="29">
        <v>30728</v>
      </c>
      <c r="F61" s="29"/>
      <c r="G61" s="29"/>
      <c r="H61" s="29"/>
      <c r="I61" s="98">
        <f t="shared" si="0"/>
        <v>9.8501670598334819E-3</v>
      </c>
      <c r="J61" s="98">
        <f t="shared" si="1"/>
        <v>4.3183052688756114E-2</v>
      </c>
      <c r="K61" s="95">
        <f t="shared" si="2"/>
        <v>1272</v>
      </c>
      <c r="L61" s="99">
        <f t="shared" si="4"/>
        <v>2.0756164025912571E-2</v>
      </c>
      <c r="M61" s="42">
        <f t="shared" si="3"/>
        <v>43</v>
      </c>
      <c r="N61" s="42">
        <f t="shared" si="5"/>
        <v>0</v>
      </c>
    </row>
    <row r="62" spans="1:14">
      <c r="A62" s="40">
        <v>60</v>
      </c>
      <c r="B62" s="101" t="s">
        <v>151</v>
      </c>
      <c r="C62" s="29">
        <v>24981</v>
      </c>
      <c r="D62" s="29">
        <v>26340</v>
      </c>
      <c r="E62" s="29">
        <v>25804</v>
      </c>
      <c r="F62" s="29"/>
      <c r="G62" s="29"/>
      <c r="H62" s="29"/>
      <c r="I62" s="98">
        <f t="shared" si="0"/>
        <v>8.2717297192118969E-3</v>
      </c>
      <c r="J62" s="98">
        <f t="shared" si="1"/>
        <v>3.2945038229054084E-2</v>
      </c>
      <c r="K62" s="95">
        <f t="shared" si="2"/>
        <v>823</v>
      </c>
      <c r="L62" s="99">
        <f t="shared" si="4"/>
        <v>1.3429499208589657E-2</v>
      </c>
      <c r="M62" s="42">
        <f t="shared" si="3"/>
        <v>-536</v>
      </c>
      <c r="N62" s="42">
        <f t="shared" si="5"/>
        <v>0</v>
      </c>
    </row>
    <row r="63" spans="1:14">
      <c r="A63" s="40">
        <v>61</v>
      </c>
      <c r="B63" s="101" t="s">
        <v>152</v>
      </c>
      <c r="C63" s="29">
        <v>37879</v>
      </c>
      <c r="D63" s="29">
        <v>37892</v>
      </c>
      <c r="E63" s="29">
        <v>37892</v>
      </c>
      <c r="F63" s="29"/>
      <c r="G63" s="29"/>
      <c r="H63" s="29"/>
      <c r="I63" s="98">
        <f t="shared" si="0"/>
        <v>1.2146658755246365E-2</v>
      </c>
      <c r="J63" s="98">
        <f t="shared" si="1"/>
        <v>3.4319807809076271E-4</v>
      </c>
      <c r="K63" s="95">
        <f t="shared" si="2"/>
        <v>13</v>
      </c>
      <c r="L63" s="99">
        <f t="shared" si="4"/>
        <v>2.1213060718306871E-4</v>
      </c>
      <c r="M63" s="42">
        <f t="shared" si="3"/>
        <v>0</v>
      </c>
      <c r="N63" s="42">
        <f t="shared" si="5"/>
        <v>0</v>
      </c>
    </row>
    <row r="64" spans="1:14">
      <c r="A64" s="40">
        <v>62</v>
      </c>
      <c r="B64" s="101" t="s">
        <v>153</v>
      </c>
      <c r="C64" s="29">
        <v>12903</v>
      </c>
      <c r="D64" s="29">
        <v>13954</v>
      </c>
      <c r="E64" s="29">
        <v>14113</v>
      </c>
      <c r="F64" s="29"/>
      <c r="G64" s="29"/>
      <c r="H64" s="29"/>
      <c r="I64" s="98">
        <f t="shared" si="0"/>
        <v>4.5240629951649935E-3</v>
      </c>
      <c r="J64" s="98">
        <f t="shared" si="1"/>
        <v>9.3776641091219096E-2</v>
      </c>
      <c r="K64" s="95">
        <f t="shared" si="2"/>
        <v>1210</v>
      </c>
      <c r="L64" s="99">
        <f t="shared" si="4"/>
        <v>1.9744464207039472E-2</v>
      </c>
      <c r="M64" s="42">
        <f t="shared" si="3"/>
        <v>159</v>
      </c>
      <c r="N64" s="42">
        <f t="shared" si="5"/>
        <v>0</v>
      </c>
    </row>
    <row r="65" spans="1:15">
      <c r="A65" s="40">
        <v>63</v>
      </c>
      <c r="B65" s="101" t="s">
        <v>154</v>
      </c>
      <c r="C65" s="29">
        <v>46091</v>
      </c>
      <c r="D65" s="29">
        <v>47902</v>
      </c>
      <c r="E65" s="29">
        <v>48042</v>
      </c>
      <c r="F65" s="29"/>
      <c r="G65" s="29"/>
      <c r="H65" s="29"/>
      <c r="I65" s="98">
        <f t="shared" si="0"/>
        <v>1.5400342550394432E-2</v>
      </c>
      <c r="J65" s="98">
        <f t="shared" si="1"/>
        <v>4.2329305070404201E-2</v>
      </c>
      <c r="K65" s="95">
        <f t="shared" si="2"/>
        <v>1951</v>
      </c>
      <c r="L65" s="99">
        <f t="shared" si="4"/>
        <v>3.1835908816474391E-2</v>
      </c>
      <c r="M65" s="42">
        <f t="shared" si="3"/>
        <v>140</v>
      </c>
      <c r="N65" s="42">
        <f t="shared" si="5"/>
        <v>0</v>
      </c>
    </row>
    <row r="66" spans="1:15">
      <c r="A66" s="40">
        <v>64</v>
      </c>
      <c r="B66" s="101" t="s">
        <v>155</v>
      </c>
      <c r="C66" s="29">
        <v>13402</v>
      </c>
      <c r="D66" s="29">
        <v>13562</v>
      </c>
      <c r="E66" s="29">
        <v>13585</v>
      </c>
      <c r="F66" s="29"/>
      <c r="G66" s="29"/>
      <c r="H66" s="29"/>
      <c r="I66" s="98">
        <f t="shared" si="0"/>
        <v>4.3548073258213305E-3</v>
      </c>
      <c r="J66" s="98">
        <f t="shared" si="1"/>
        <v>1.3654678406208029E-2</v>
      </c>
      <c r="K66" s="95">
        <f t="shared" si="2"/>
        <v>183</v>
      </c>
      <c r="L66" s="99">
        <f t="shared" si="4"/>
        <v>2.9861462395770443E-3</v>
      </c>
      <c r="M66" s="42">
        <f t="shared" si="3"/>
        <v>23</v>
      </c>
      <c r="N66" s="42">
        <f t="shared" si="5"/>
        <v>0</v>
      </c>
    </row>
    <row r="67" spans="1:15">
      <c r="A67" s="40">
        <v>65</v>
      </c>
      <c r="B67" s="101" t="s">
        <v>156</v>
      </c>
      <c r="C67" s="29">
        <v>37167</v>
      </c>
      <c r="D67" s="29">
        <v>39786</v>
      </c>
      <c r="E67" s="29">
        <v>40003</v>
      </c>
      <c r="F67" s="29"/>
      <c r="G67" s="29"/>
      <c r="H67" s="29"/>
      <c r="I67" s="98">
        <f t="shared" ref="I67:I84" si="6">E67/$E$84</f>
        <v>1.28233608726412E-2</v>
      </c>
      <c r="J67" s="98">
        <f t="shared" ref="J67:J84" si="7">(E67-C67)/C67</f>
        <v>7.6304248392391097E-2</v>
      </c>
      <c r="K67" s="95">
        <f t="shared" ref="K67:K84" si="8">E67-C67</f>
        <v>2836</v>
      </c>
      <c r="L67" s="99">
        <f t="shared" si="4"/>
        <v>4.6277107843937147E-2</v>
      </c>
      <c r="M67" s="42">
        <f t="shared" ref="M67:M84" si="9">E67-D67</f>
        <v>217</v>
      </c>
      <c r="N67" s="42">
        <f t="shared" si="5"/>
        <v>0</v>
      </c>
    </row>
    <row r="68" spans="1:15">
      <c r="A68" s="40">
        <v>66</v>
      </c>
      <c r="B68" s="101" t="s">
        <v>157</v>
      </c>
      <c r="C68" s="29">
        <v>17493</v>
      </c>
      <c r="D68" s="29">
        <v>16402</v>
      </c>
      <c r="E68" s="29">
        <v>16395</v>
      </c>
      <c r="F68" s="29"/>
      <c r="G68" s="29"/>
      <c r="H68" s="29"/>
      <c r="I68" s="98">
        <f t="shared" si="6"/>
        <v>5.2555808691086281E-3</v>
      </c>
      <c r="J68" s="98">
        <f t="shared" si="7"/>
        <v>-6.2767964328588582E-2</v>
      </c>
      <c r="K68" s="95">
        <f t="shared" si="8"/>
        <v>-1098</v>
      </c>
      <c r="L68" s="99">
        <f t="shared" ref="L68:L84" si="10">K68/$K$84</f>
        <v>-1.7916877437462266E-2</v>
      </c>
      <c r="M68" s="42">
        <f t="shared" si="9"/>
        <v>-7</v>
      </c>
      <c r="N68" s="42">
        <f t="shared" ref="N68:N84" si="11">H68-G68</f>
        <v>0</v>
      </c>
    </row>
    <row r="69" spans="1:15">
      <c r="A69" s="40">
        <v>67</v>
      </c>
      <c r="B69" s="101" t="s">
        <v>158</v>
      </c>
      <c r="C69" s="29">
        <v>21794</v>
      </c>
      <c r="D69" s="29">
        <v>21833</v>
      </c>
      <c r="E69" s="29">
        <v>21866</v>
      </c>
      <c r="F69" s="29"/>
      <c r="G69" s="29"/>
      <c r="H69" s="29"/>
      <c r="I69" s="98">
        <f t="shared" si="6"/>
        <v>7.0093645186904098E-3</v>
      </c>
      <c r="J69" s="98">
        <f t="shared" si="7"/>
        <v>3.3036615582270352E-3</v>
      </c>
      <c r="K69" s="95">
        <f t="shared" si="8"/>
        <v>72</v>
      </c>
      <c r="L69" s="99">
        <f t="shared" si="10"/>
        <v>1.174877209013919E-3</v>
      </c>
      <c r="M69" s="42">
        <f t="shared" si="9"/>
        <v>33</v>
      </c>
      <c r="N69" s="42">
        <f t="shared" si="11"/>
        <v>0</v>
      </c>
      <c r="O69" s="8"/>
    </row>
    <row r="70" spans="1:15">
      <c r="A70" s="40">
        <v>68</v>
      </c>
      <c r="B70" s="101" t="s">
        <v>159</v>
      </c>
      <c r="C70" s="29">
        <v>14420</v>
      </c>
      <c r="D70" s="29">
        <v>13933</v>
      </c>
      <c r="E70" s="29">
        <v>13958</v>
      </c>
      <c r="F70" s="29"/>
      <c r="G70" s="29"/>
      <c r="H70" s="29"/>
      <c r="I70" s="98">
        <f t="shared" si="6"/>
        <v>4.4743761982932746E-3</v>
      </c>
      <c r="J70" s="98">
        <f t="shared" si="7"/>
        <v>-3.2038834951456312E-2</v>
      </c>
      <c r="K70" s="95">
        <f t="shared" si="8"/>
        <v>-462</v>
      </c>
      <c r="L70" s="99">
        <f t="shared" si="10"/>
        <v>-7.5387954245059808E-3</v>
      </c>
      <c r="M70" s="42">
        <f t="shared" si="9"/>
        <v>25</v>
      </c>
      <c r="N70" s="42">
        <f t="shared" si="11"/>
        <v>0</v>
      </c>
    </row>
    <row r="71" spans="1:15">
      <c r="A71" s="40">
        <v>69</v>
      </c>
      <c r="B71" s="101" t="s">
        <v>160</v>
      </c>
      <c r="C71" s="29">
        <v>5375</v>
      </c>
      <c r="D71" s="29">
        <v>5663</v>
      </c>
      <c r="E71" s="29">
        <v>5687</v>
      </c>
      <c r="F71" s="29"/>
      <c r="G71" s="29"/>
      <c r="H71" s="29"/>
      <c r="I71" s="98">
        <f t="shared" si="6"/>
        <v>1.8230246052223708E-3</v>
      </c>
      <c r="J71" s="98">
        <f t="shared" si="7"/>
        <v>5.8046511627906978E-2</v>
      </c>
      <c r="K71" s="95">
        <f t="shared" si="8"/>
        <v>312</v>
      </c>
      <c r="L71" s="99">
        <f t="shared" si="10"/>
        <v>5.0911345723936487E-3</v>
      </c>
      <c r="M71" s="42">
        <f t="shared" si="9"/>
        <v>24</v>
      </c>
      <c r="N71" s="42">
        <f t="shared" si="11"/>
        <v>0</v>
      </c>
    </row>
    <row r="72" spans="1:15">
      <c r="A72" s="40">
        <v>70</v>
      </c>
      <c r="B72" s="101" t="s">
        <v>161</v>
      </c>
      <c r="C72" s="29">
        <v>10201</v>
      </c>
      <c r="D72" s="29">
        <v>9952</v>
      </c>
      <c r="E72" s="29">
        <v>9974</v>
      </c>
      <c r="F72" s="29"/>
      <c r="G72" s="29"/>
      <c r="H72" s="29"/>
      <c r="I72" s="98">
        <f t="shared" si="6"/>
        <v>3.1972652387001806E-3</v>
      </c>
      <c r="J72" s="98">
        <f t="shared" si="7"/>
        <v>-2.2252720321537103E-2</v>
      </c>
      <c r="K72" s="95">
        <f t="shared" si="8"/>
        <v>-227</v>
      </c>
      <c r="L72" s="99">
        <f t="shared" si="10"/>
        <v>-3.7041267561966616E-3</v>
      </c>
      <c r="M72" s="42">
        <f t="shared" si="9"/>
        <v>22</v>
      </c>
      <c r="N72" s="42">
        <f t="shared" si="11"/>
        <v>0</v>
      </c>
    </row>
    <row r="73" spans="1:15">
      <c r="A73" s="40">
        <v>71</v>
      </c>
      <c r="B73" s="101" t="s">
        <v>162</v>
      </c>
      <c r="C73" s="29">
        <v>15661</v>
      </c>
      <c r="D73" s="29">
        <v>16160</v>
      </c>
      <c r="E73" s="29">
        <v>16187</v>
      </c>
      <c r="F73" s="29"/>
      <c r="G73" s="29"/>
      <c r="H73" s="29"/>
      <c r="I73" s="98">
        <f t="shared" si="6"/>
        <v>5.1889043933065794E-3</v>
      </c>
      <c r="J73" s="98">
        <f t="shared" si="7"/>
        <v>3.3586616435732075E-2</v>
      </c>
      <c r="K73" s="95">
        <f t="shared" si="8"/>
        <v>526</v>
      </c>
      <c r="L73" s="99">
        <f t="shared" si="10"/>
        <v>8.5831307214072425E-3</v>
      </c>
      <c r="M73" s="42">
        <f t="shared" si="9"/>
        <v>27</v>
      </c>
      <c r="N73" s="42">
        <f t="shared" si="11"/>
        <v>0</v>
      </c>
    </row>
    <row r="74" spans="1:15">
      <c r="A74" s="40">
        <v>72</v>
      </c>
      <c r="B74" s="101" t="s">
        <v>163</v>
      </c>
      <c r="C74" s="29">
        <v>21362</v>
      </c>
      <c r="D74" s="29">
        <v>22141</v>
      </c>
      <c r="E74" s="29">
        <v>22166</v>
      </c>
      <c r="F74" s="29"/>
      <c r="G74" s="29"/>
      <c r="H74" s="29"/>
      <c r="I74" s="98">
        <f t="shared" si="6"/>
        <v>7.105532512635673E-3</v>
      </c>
      <c r="J74" s="98">
        <f t="shared" si="7"/>
        <v>3.7636925381518582E-2</v>
      </c>
      <c r="K74" s="95">
        <f t="shared" si="8"/>
        <v>804</v>
      </c>
      <c r="L74" s="99">
        <f t="shared" si="10"/>
        <v>1.3119462167322096E-2</v>
      </c>
      <c r="M74" s="42">
        <f t="shared" si="9"/>
        <v>25</v>
      </c>
      <c r="N74" s="42">
        <f t="shared" si="11"/>
        <v>0</v>
      </c>
    </row>
    <row r="75" spans="1:15">
      <c r="A75" s="40">
        <v>73</v>
      </c>
      <c r="B75" s="101" t="s">
        <v>164</v>
      </c>
      <c r="C75" s="29">
        <v>29273</v>
      </c>
      <c r="D75" s="29">
        <v>30660</v>
      </c>
      <c r="E75" s="29">
        <v>31126</v>
      </c>
      <c r="F75" s="29"/>
      <c r="G75" s="29"/>
      <c r="H75" s="29"/>
      <c r="I75" s="98">
        <f t="shared" si="6"/>
        <v>9.9777499318008649E-3</v>
      </c>
      <c r="J75" s="98">
        <f t="shared" si="7"/>
        <v>6.330065247839306E-2</v>
      </c>
      <c r="K75" s="95">
        <f t="shared" si="8"/>
        <v>1853</v>
      </c>
      <c r="L75" s="99">
        <f t="shared" si="10"/>
        <v>3.0236770393094334E-2</v>
      </c>
      <c r="M75" s="42">
        <f t="shared" si="9"/>
        <v>466</v>
      </c>
      <c r="N75" s="42">
        <f t="shared" si="11"/>
        <v>0</v>
      </c>
    </row>
    <row r="76" spans="1:15">
      <c r="A76" s="40">
        <v>74</v>
      </c>
      <c r="B76" s="101" t="s">
        <v>165</v>
      </c>
      <c r="C76" s="29">
        <v>8327</v>
      </c>
      <c r="D76" s="29">
        <v>8391</v>
      </c>
      <c r="E76" s="29">
        <v>8404</v>
      </c>
      <c r="F76" s="29"/>
      <c r="G76" s="29"/>
      <c r="H76" s="29"/>
      <c r="I76" s="98">
        <f t="shared" si="6"/>
        <v>2.6939860703866368E-3</v>
      </c>
      <c r="J76" s="98">
        <f t="shared" si="7"/>
        <v>9.247027741083224E-3</v>
      </c>
      <c r="K76" s="95">
        <f t="shared" si="8"/>
        <v>77</v>
      </c>
      <c r="L76" s="99">
        <f t="shared" si="10"/>
        <v>1.25646590408433E-3</v>
      </c>
      <c r="M76" s="42">
        <f t="shared" si="9"/>
        <v>13</v>
      </c>
      <c r="N76" s="42">
        <f t="shared" si="11"/>
        <v>0</v>
      </c>
    </row>
    <row r="77" spans="1:15">
      <c r="A77" s="40">
        <v>75</v>
      </c>
      <c r="B77" s="101" t="s">
        <v>166</v>
      </c>
      <c r="C77" s="29">
        <v>4473</v>
      </c>
      <c r="D77" s="29">
        <v>4867</v>
      </c>
      <c r="E77" s="29">
        <v>4897</v>
      </c>
      <c r="F77" s="29"/>
      <c r="G77" s="29"/>
      <c r="H77" s="29"/>
      <c r="I77" s="98">
        <f t="shared" si="6"/>
        <v>1.5697822211665114E-3</v>
      </c>
      <c r="J77" s="98">
        <f t="shared" si="7"/>
        <v>9.4790968030404654E-2</v>
      </c>
      <c r="K77" s="95">
        <f t="shared" si="8"/>
        <v>424</v>
      </c>
      <c r="L77" s="99">
        <f t="shared" si="10"/>
        <v>6.9187213419708562E-3</v>
      </c>
      <c r="M77" s="42">
        <f t="shared" si="9"/>
        <v>30</v>
      </c>
      <c r="N77" s="42">
        <f t="shared" si="11"/>
        <v>0</v>
      </c>
    </row>
    <row r="78" spans="1:15">
      <c r="A78" s="40">
        <v>76</v>
      </c>
      <c r="B78" s="101" t="s">
        <v>167</v>
      </c>
      <c r="C78" s="29">
        <v>6834</v>
      </c>
      <c r="D78" s="29">
        <v>7155</v>
      </c>
      <c r="E78" s="29">
        <v>7225</v>
      </c>
      <c r="F78" s="29"/>
      <c r="G78" s="29"/>
      <c r="H78" s="29"/>
      <c r="I78" s="98">
        <f t="shared" si="6"/>
        <v>2.3160458541817532E-3</v>
      </c>
      <c r="J78" s="98">
        <f t="shared" si="7"/>
        <v>5.721393034825871E-2</v>
      </c>
      <c r="K78" s="95">
        <f t="shared" si="8"/>
        <v>391</v>
      </c>
      <c r="L78" s="99">
        <f t="shared" si="10"/>
        <v>6.380235954506144E-3</v>
      </c>
      <c r="M78" s="42">
        <f t="shared" si="9"/>
        <v>70</v>
      </c>
      <c r="N78" s="42">
        <f t="shared" si="11"/>
        <v>0</v>
      </c>
    </row>
    <row r="79" spans="1:15">
      <c r="A79" s="40">
        <v>77</v>
      </c>
      <c r="B79" s="101" t="s">
        <v>168</v>
      </c>
      <c r="C79" s="29">
        <v>11926</v>
      </c>
      <c r="D79" s="29">
        <v>12571</v>
      </c>
      <c r="E79" s="29">
        <v>12555</v>
      </c>
      <c r="F79" s="29"/>
      <c r="G79" s="29"/>
      <c r="H79" s="29"/>
      <c r="I79" s="98">
        <f t="shared" si="6"/>
        <v>4.0246305466092609E-3</v>
      </c>
      <c r="J79" s="98">
        <f t="shared" si="7"/>
        <v>5.2741908435351335E-2</v>
      </c>
      <c r="K79" s="95">
        <f t="shared" si="8"/>
        <v>629</v>
      </c>
      <c r="L79" s="99">
        <f t="shared" si="10"/>
        <v>1.0263857839857709E-2</v>
      </c>
      <c r="M79" s="42">
        <f t="shared" si="9"/>
        <v>-16</v>
      </c>
      <c r="N79" s="42">
        <f t="shared" si="11"/>
        <v>0</v>
      </c>
    </row>
    <row r="80" spans="1:15">
      <c r="A80" s="40">
        <v>78</v>
      </c>
      <c r="B80" s="170" t="s">
        <v>169</v>
      </c>
      <c r="C80" s="29">
        <v>14477</v>
      </c>
      <c r="D80" s="29">
        <v>12779</v>
      </c>
      <c r="E80" s="29">
        <v>12768</v>
      </c>
      <c r="F80" s="29"/>
      <c r="G80" s="29"/>
      <c r="H80" s="29"/>
      <c r="I80" s="98">
        <f t="shared" si="6"/>
        <v>4.0929098223103973E-3</v>
      </c>
      <c r="J80" s="98">
        <f t="shared" si="7"/>
        <v>-0.11804931961041652</v>
      </c>
      <c r="K80" s="95">
        <f t="shared" si="8"/>
        <v>-1709</v>
      </c>
      <c r="L80" s="99">
        <f t="shared" si="10"/>
        <v>-2.7887015975066494E-2</v>
      </c>
      <c r="M80" s="42">
        <f t="shared" si="9"/>
        <v>-11</v>
      </c>
      <c r="N80" s="42">
        <f t="shared" si="11"/>
        <v>0</v>
      </c>
    </row>
    <row r="81" spans="1:15">
      <c r="A81" s="40">
        <v>79</v>
      </c>
      <c r="B81" s="170" t="s">
        <v>170</v>
      </c>
      <c r="C81" s="29">
        <v>6712</v>
      </c>
      <c r="D81" s="29">
        <v>6964</v>
      </c>
      <c r="E81" s="29">
        <v>6963</v>
      </c>
      <c r="F81" s="29"/>
      <c r="G81" s="29"/>
      <c r="H81" s="29"/>
      <c r="I81" s="98">
        <f t="shared" si="6"/>
        <v>2.2320591394695568E-3</v>
      </c>
      <c r="J81" s="98">
        <f t="shared" si="7"/>
        <v>3.7395709177592371E-2</v>
      </c>
      <c r="K81" s="95">
        <f t="shared" si="8"/>
        <v>251</v>
      </c>
      <c r="L81" s="99">
        <f t="shared" si="10"/>
        <v>4.095752492534634E-3</v>
      </c>
      <c r="M81" s="42">
        <f t="shared" si="9"/>
        <v>-1</v>
      </c>
      <c r="N81" s="42">
        <f t="shared" si="11"/>
        <v>0</v>
      </c>
    </row>
    <row r="82" spans="1:15">
      <c r="A82" s="40">
        <v>80</v>
      </c>
      <c r="B82" s="101" t="s">
        <v>171</v>
      </c>
      <c r="C82" s="29">
        <v>19620</v>
      </c>
      <c r="D82" s="29">
        <v>20375</v>
      </c>
      <c r="E82" s="29">
        <v>20405</v>
      </c>
      <c r="F82" s="29"/>
      <c r="G82" s="29"/>
      <c r="H82" s="29"/>
      <c r="I82" s="98">
        <f t="shared" si="6"/>
        <v>6.5410263881769785E-3</v>
      </c>
      <c r="J82" s="98">
        <f t="shared" si="7"/>
        <v>4.0010193679918447E-2</v>
      </c>
      <c r="K82" s="95">
        <f t="shared" si="8"/>
        <v>785</v>
      </c>
      <c r="L82" s="99">
        <f t="shared" si="10"/>
        <v>1.2809425126054534E-2</v>
      </c>
      <c r="M82" s="42">
        <f t="shared" si="9"/>
        <v>30</v>
      </c>
      <c r="N82" s="42">
        <f t="shared" si="11"/>
        <v>0</v>
      </c>
    </row>
    <row r="83" spans="1:15">
      <c r="A83" s="40">
        <v>81</v>
      </c>
      <c r="B83" s="101" t="s">
        <v>172</v>
      </c>
      <c r="C83" s="29">
        <v>12773</v>
      </c>
      <c r="D83" s="29">
        <v>13066</v>
      </c>
      <c r="E83" s="29">
        <v>13082</v>
      </c>
      <c r="F83" s="29"/>
      <c r="G83" s="29"/>
      <c r="H83" s="29"/>
      <c r="I83" s="98">
        <f t="shared" si="6"/>
        <v>4.1935656559731064E-3</v>
      </c>
      <c r="J83" s="98">
        <f t="shared" si="7"/>
        <v>2.4191654270727316E-2</v>
      </c>
      <c r="K83" s="95">
        <f t="shared" si="8"/>
        <v>309</v>
      </c>
      <c r="L83" s="99">
        <f t="shared" si="10"/>
        <v>5.0421813553514026E-3</v>
      </c>
      <c r="M83" s="42">
        <f t="shared" si="9"/>
        <v>16</v>
      </c>
      <c r="N83" s="42">
        <f t="shared" si="11"/>
        <v>0</v>
      </c>
    </row>
    <row r="84" spans="1:15" s="107" customFormat="1">
      <c r="A84" s="189" t="s">
        <v>173</v>
      </c>
      <c r="B84" s="189"/>
      <c r="C84" s="62">
        <v>3058258</v>
      </c>
      <c r="D84" s="62">
        <v>3119932</v>
      </c>
      <c r="E84" s="62">
        <v>3119541</v>
      </c>
      <c r="F84" s="62"/>
      <c r="G84" s="62"/>
      <c r="H84" s="62"/>
      <c r="I84" s="98">
        <f t="shared" si="6"/>
        <v>1</v>
      </c>
      <c r="J84" s="98">
        <f t="shared" si="7"/>
        <v>2.0038531739310417E-2</v>
      </c>
      <c r="K84" s="95">
        <f t="shared" si="8"/>
        <v>61283</v>
      </c>
      <c r="L84" s="99">
        <f t="shared" si="10"/>
        <v>1</v>
      </c>
      <c r="M84" s="109">
        <f t="shared" si="9"/>
        <v>-391</v>
      </c>
      <c r="N84" s="42">
        <f t="shared" si="11"/>
        <v>0</v>
      </c>
      <c r="O84" s="17"/>
    </row>
    <row r="85" spans="1:15">
      <c r="C85" s="133"/>
      <c r="D85" s="132"/>
      <c r="E85" s="134"/>
      <c r="F85" s="138"/>
      <c r="G85" s="138"/>
      <c r="H85" s="138"/>
      <c r="L85" s="11"/>
    </row>
    <row r="86" spans="1:15">
      <c r="E86" s="10"/>
      <c r="F86" s="138"/>
    </row>
    <row r="87" spans="1:15">
      <c r="E87" s="138"/>
      <c r="F87" s="138"/>
    </row>
    <row r="90" spans="1:15">
      <c r="F90" s="4">
        <v>7502</v>
      </c>
    </row>
    <row r="91" spans="1:15">
      <c r="F91" s="183">
        <f>F90/1000</f>
        <v>7.5019999999999998</v>
      </c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O97"/>
  <sheetViews>
    <sheetView topLeftCell="L1" zoomScale="85" zoomScaleNormal="85" workbookViewId="0">
      <pane ySplit="2" topLeftCell="A3" activePane="bottomLeft" state="frozen"/>
      <selection pane="bottomLeft" activeCell="T8" sqref="T8"/>
    </sheetView>
  </sheetViews>
  <sheetFormatPr defaultColWidth="9.140625" defaultRowHeight="15"/>
  <cols>
    <col min="1" max="1" width="13.7109375" style="4" bestFit="1" customWidth="1"/>
    <col min="2" max="2" width="34.42578125" style="4" bestFit="1" customWidth="1"/>
    <col min="3" max="3" width="12" style="4" bestFit="1" customWidth="1"/>
    <col min="4" max="8" width="12" style="4" customWidth="1"/>
    <col min="9" max="9" width="17.85546875" style="4" customWidth="1"/>
    <col min="10" max="10" width="27.140625" style="4" customWidth="1"/>
    <col min="11" max="11" width="26.42578125" style="4" customWidth="1"/>
    <col min="12" max="12" width="20.42578125" style="4" customWidth="1"/>
    <col min="13" max="14" width="23.42578125" style="4" customWidth="1"/>
    <col min="15" max="16384" width="9.140625" style="4"/>
  </cols>
  <sheetData>
    <row r="1" spans="1:14" ht="15.75" thickBot="1">
      <c r="C1" s="185" t="s">
        <v>281</v>
      </c>
      <c r="D1" s="185"/>
      <c r="E1" s="186"/>
      <c r="F1" s="187" t="s">
        <v>280</v>
      </c>
      <c r="G1" s="185"/>
      <c r="H1" s="186"/>
    </row>
    <row r="2" spans="1:14" ht="39.950000000000003" customHeight="1">
      <c r="A2" s="93" t="s">
        <v>1</v>
      </c>
      <c r="B2" s="92" t="s">
        <v>90</v>
      </c>
      <c r="C2" s="91">
        <v>43617</v>
      </c>
      <c r="D2" s="91">
        <v>43952</v>
      </c>
      <c r="E2" s="91">
        <v>43983</v>
      </c>
      <c r="F2" s="91">
        <v>43617</v>
      </c>
      <c r="G2" s="91">
        <v>43952</v>
      </c>
      <c r="H2" s="91">
        <v>43983</v>
      </c>
      <c r="I2" s="90" t="s">
        <v>306</v>
      </c>
      <c r="J2" s="90" t="s">
        <v>324</v>
      </c>
      <c r="K2" s="90" t="s">
        <v>325</v>
      </c>
      <c r="L2" s="90" t="s">
        <v>309</v>
      </c>
      <c r="M2" s="94" t="s">
        <v>326</v>
      </c>
      <c r="N2" s="158" t="s">
        <v>327</v>
      </c>
    </row>
    <row r="3" spans="1:14">
      <c r="A3" s="36">
        <v>1</v>
      </c>
      <c r="B3" s="97" t="s">
        <v>2</v>
      </c>
      <c r="C3" s="96">
        <v>17506</v>
      </c>
      <c r="D3" s="96">
        <v>17326</v>
      </c>
      <c r="E3" s="96">
        <v>17772</v>
      </c>
      <c r="F3" s="96"/>
      <c r="G3" s="96"/>
      <c r="H3" s="96"/>
      <c r="I3" s="98">
        <f t="shared" ref="I3:I34" si="0">E3/$E$92</f>
        <v>9.4152250949760558E-3</v>
      </c>
      <c r="J3" s="98">
        <f t="shared" ref="J3:J66" si="1">(E3-C3)/C3</f>
        <v>1.5194790357591683E-2</v>
      </c>
      <c r="K3" s="95">
        <f t="shared" ref="K3:K66" si="2">E3-C3</f>
        <v>266</v>
      </c>
      <c r="L3" s="99">
        <f>K3/$K$92</f>
        <v>6.1765662007151811E-3</v>
      </c>
      <c r="M3" s="96">
        <f t="shared" ref="M3:M66" si="3">E3-D3</f>
        <v>446</v>
      </c>
      <c r="N3" s="96">
        <f>H3-G3</f>
        <v>0</v>
      </c>
    </row>
    <row r="4" spans="1:14">
      <c r="A4" s="36">
        <v>2</v>
      </c>
      <c r="B4" s="97" t="s">
        <v>3</v>
      </c>
      <c r="C4" s="96">
        <v>3324</v>
      </c>
      <c r="D4" s="96">
        <v>2985</v>
      </c>
      <c r="E4" s="96">
        <v>3401</v>
      </c>
      <c r="F4" s="96"/>
      <c r="G4" s="96"/>
      <c r="H4" s="96"/>
      <c r="I4" s="98">
        <f t="shared" si="0"/>
        <v>1.8017769833453504E-3</v>
      </c>
      <c r="J4" s="98">
        <f t="shared" si="1"/>
        <v>2.3164861612515041E-2</v>
      </c>
      <c r="K4" s="95">
        <f t="shared" si="2"/>
        <v>77</v>
      </c>
      <c r="L4" s="99">
        <f t="shared" ref="L4:L67" si="4">K4/$K$92</f>
        <v>1.7879533738912367E-3</v>
      </c>
      <c r="M4" s="96">
        <f t="shared" si="3"/>
        <v>416</v>
      </c>
      <c r="N4" s="96">
        <f t="shared" ref="N4:N67" si="5">H4-G4</f>
        <v>0</v>
      </c>
    </row>
    <row r="5" spans="1:14">
      <c r="A5" s="36">
        <v>3</v>
      </c>
      <c r="B5" s="97" t="s">
        <v>4</v>
      </c>
      <c r="C5" s="96">
        <v>1121</v>
      </c>
      <c r="D5" s="96">
        <v>1185</v>
      </c>
      <c r="E5" s="96">
        <v>1201</v>
      </c>
      <c r="F5" s="96"/>
      <c r="G5" s="96"/>
      <c r="H5" s="96"/>
      <c r="I5" s="98">
        <f t="shared" si="0"/>
        <v>6.3626408615047509E-4</v>
      </c>
      <c r="J5" s="98">
        <f t="shared" si="1"/>
        <v>7.1364852809991081E-2</v>
      </c>
      <c r="K5" s="95">
        <f t="shared" si="2"/>
        <v>80</v>
      </c>
      <c r="L5" s="99">
        <f t="shared" si="4"/>
        <v>1.8576138949519343E-3</v>
      </c>
      <c r="M5" s="96">
        <f t="shared" si="3"/>
        <v>16</v>
      </c>
      <c r="N5" s="96">
        <f t="shared" si="5"/>
        <v>0</v>
      </c>
    </row>
    <row r="6" spans="1:14">
      <c r="A6" s="36">
        <v>5</v>
      </c>
      <c r="B6" s="97" t="s">
        <v>5</v>
      </c>
      <c r="C6" s="96">
        <v>435</v>
      </c>
      <c r="D6" s="96">
        <v>426</v>
      </c>
      <c r="E6" s="96">
        <v>438</v>
      </c>
      <c r="F6" s="96"/>
      <c r="G6" s="96"/>
      <c r="H6" s="96"/>
      <c r="I6" s="98">
        <f t="shared" si="0"/>
        <v>2.3204302225970699E-4</v>
      </c>
      <c r="J6" s="98">
        <f t="shared" si="1"/>
        <v>6.8965517241379309E-3</v>
      </c>
      <c r="K6" s="95">
        <f t="shared" si="2"/>
        <v>3</v>
      </c>
      <c r="L6" s="99">
        <f t="shared" si="4"/>
        <v>6.966052106069754E-5</v>
      </c>
      <c r="M6" s="96">
        <f t="shared" si="3"/>
        <v>12</v>
      </c>
      <c r="N6" s="96">
        <f t="shared" si="5"/>
        <v>0</v>
      </c>
    </row>
    <row r="7" spans="1:14" ht="15.75" customHeight="1">
      <c r="A7" s="36">
        <v>6</v>
      </c>
      <c r="B7" s="97" t="s">
        <v>6</v>
      </c>
      <c r="C7" s="96">
        <v>31</v>
      </c>
      <c r="D7" s="96">
        <v>37</v>
      </c>
      <c r="E7" s="96">
        <v>37</v>
      </c>
      <c r="F7" s="96"/>
      <c r="G7" s="96"/>
      <c r="H7" s="96"/>
      <c r="I7" s="98">
        <f t="shared" si="0"/>
        <v>1.9601807816459268E-5</v>
      </c>
      <c r="J7" s="98">
        <f t="shared" si="1"/>
        <v>0.19354838709677419</v>
      </c>
      <c r="K7" s="95">
        <f t="shared" si="2"/>
        <v>6</v>
      </c>
      <c r="L7" s="99">
        <f t="shared" si="4"/>
        <v>1.3932104212139508E-4</v>
      </c>
      <c r="M7" s="96">
        <f t="shared" si="3"/>
        <v>0</v>
      </c>
      <c r="N7" s="96">
        <f t="shared" si="5"/>
        <v>0</v>
      </c>
    </row>
    <row r="8" spans="1:14">
      <c r="A8" s="36">
        <v>7</v>
      </c>
      <c r="B8" s="97" t="s">
        <v>7</v>
      </c>
      <c r="C8" s="96">
        <v>794</v>
      </c>
      <c r="D8" s="96">
        <v>742</v>
      </c>
      <c r="E8" s="96">
        <v>760</v>
      </c>
      <c r="F8" s="96"/>
      <c r="G8" s="96"/>
      <c r="H8" s="96"/>
      <c r="I8" s="98">
        <f t="shared" si="0"/>
        <v>4.0263172812186605E-4</v>
      </c>
      <c r="J8" s="98">
        <f t="shared" si="1"/>
        <v>-4.2821158690176324E-2</v>
      </c>
      <c r="K8" s="95">
        <f t="shared" si="2"/>
        <v>-34</v>
      </c>
      <c r="L8" s="99">
        <f t="shared" si="4"/>
        <v>-7.8948590535457205E-4</v>
      </c>
      <c r="M8" s="96">
        <f t="shared" si="3"/>
        <v>18</v>
      </c>
      <c r="N8" s="96">
        <f t="shared" si="5"/>
        <v>0</v>
      </c>
    </row>
    <row r="9" spans="1:14">
      <c r="A9" s="36">
        <v>8</v>
      </c>
      <c r="B9" s="97" t="s">
        <v>299</v>
      </c>
      <c r="C9" s="96">
        <v>4902</v>
      </c>
      <c r="D9" s="96">
        <v>4757</v>
      </c>
      <c r="E9" s="96">
        <v>4865</v>
      </c>
      <c r="F9" s="96"/>
      <c r="G9" s="96"/>
      <c r="H9" s="96"/>
      <c r="I9" s="98">
        <f t="shared" si="0"/>
        <v>2.5773728385695767E-3</v>
      </c>
      <c r="J9" s="98">
        <f t="shared" si="1"/>
        <v>-7.5479396164830678E-3</v>
      </c>
      <c r="K9" s="95">
        <f t="shared" si="2"/>
        <v>-37</v>
      </c>
      <c r="L9" s="99">
        <f t="shared" si="4"/>
        <v>-8.5914642641526961E-4</v>
      </c>
      <c r="M9" s="96">
        <f t="shared" si="3"/>
        <v>108</v>
      </c>
      <c r="N9" s="96">
        <f t="shared" si="5"/>
        <v>0</v>
      </c>
    </row>
    <row r="10" spans="1:14">
      <c r="A10" s="36">
        <v>9</v>
      </c>
      <c r="B10" s="97" t="s">
        <v>8</v>
      </c>
      <c r="C10" s="96">
        <v>633</v>
      </c>
      <c r="D10" s="96">
        <v>568</v>
      </c>
      <c r="E10" s="96">
        <v>602</v>
      </c>
      <c r="F10" s="96"/>
      <c r="G10" s="96"/>
      <c r="H10" s="96"/>
      <c r="I10" s="98">
        <f t="shared" si="0"/>
        <v>3.1892671095968861E-4</v>
      </c>
      <c r="J10" s="98">
        <f t="shared" si="1"/>
        <v>-4.8973143759873619E-2</v>
      </c>
      <c r="K10" s="95">
        <f t="shared" si="2"/>
        <v>-31</v>
      </c>
      <c r="L10" s="99">
        <f t="shared" si="4"/>
        <v>-7.198253842938745E-4</v>
      </c>
      <c r="M10" s="96">
        <f t="shared" si="3"/>
        <v>34</v>
      </c>
      <c r="N10" s="96">
        <f t="shared" si="5"/>
        <v>0</v>
      </c>
    </row>
    <row r="11" spans="1:14">
      <c r="A11" s="100">
        <v>10</v>
      </c>
      <c r="B11" s="97" t="s">
        <v>9</v>
      </c>
      <c r="C11" s="95">
        <v>43746</v>
      </c>
      <c r="D11" s="95">
        <v>44374</v>
      </c>
      <c r="E11" s="96">
        <v>45037</v>
      </c>
      <c r="F11" s="96"/>
      <c r="G11" s="96"/>
      <c r="H11" s="96"/>
      <c r="I11" s="98">
        <f t="shared" si="0"/>
        <v>2.3859638341348001E-2</v>
      </c>
      <c r="J11" s="98">
        <f t="shared" si="1"/>
        <v>2.9511269601792164E-2</v>
      </c>
      <c r="K11" s="95">
        <f t="shared" si="2"/>
        <v>1291</v>
      </c>
      <c r="L11" s="99">
        <f t="shared" si="4"/>
        <v>2.9977244229786839E-2</v>
      </c>
      <c r="M11" s="96">
        <f t="shared" si="3"/>
        <v>663</v>
      </c>
      <c r="N11" s="96">
        <f t="shared" si="5"/>
        <v>0</v>
      </c>
    </row>
    <row r="12" spans="1:14">
      <c r="A12" s="100">
        <v>11</v>
      </c>
      <c r="B12" s="97" t="s">
        <v>10</v>
      </c>
      <c r="C12" s="95">
        <v>674</v>
      </c>
      <c r="D12" s="95">
        <v>686</v>
      </c>
      <c r="E12" s="96">
        <v>700</v>
      </c>
      <c r="F12" s="96"/>
      <c r="G12" s="96"/>
      <c r="H12" s="96"/>
      <c r="I12" s="98">
        <f t="shared" si="0"/>
        <v>3.7084501274382397E-4</v>
      </c>
      <c r="J12" s="98">
        <f t="shared" si="1"/>
        <v>3.857566765578635E-2</v>
      </c>
      <c r="K12" s="95">
        <f t="shared" si="2"/>
        <v>26</v>
      </c>
      <c r="L12" s="99">
        <f t="shared" si="4"/>
        <v>6.0372451585937858E-4</v>
      </c>
      <c r="M12" s="96">
        <f t="shared" si="3"/>
        <v>14</v>
      </c>
      <c r="N12" s="96">
        <f t="shared" si="5"/>
        <v>0</v>
      </c>
    </row>
    <row r="13" spans="1:14">
      <c r="A13" s="100">
        <v>12</v>
      </c>
      <c r="B13" s="97" t="s">
        <v>11</v>
      </c>
      <c r="C13" s="95">
        <v>75</v>
      </c>
      <c r="D13" s="95">
        <v>77</v>
      </c>
      <c r="E13" s="96">
        <v>81</v>
      </c>
      <c r="F13" s="96"/>
      <c r="G13" s="96"/>
      <c r="H13" s="96"/>
      <c r="I13" s="98">
        <f t="shared" si="0"/>
        <v>4.2912065760356773E-5</v>
      </c>
      <c r="J13" s="98">
        <f t="shared" si="1"/>
        <v>0.08</v>
      </c>
      <c r="K13" s="95">
        <f t="shared" si="2"/>
        <v>6</v>
      </c>
      <c r="L13" s="99">
        <f t="shared" si="4"/>
        <v>1.3932104212139508E-4</v>
      </c>
      <c r="M13" s="96">
        <f t="shared" si="3"/>
        <v>4</v>
      </c>
      <c r="N13" s="96">
        <f t="shared" si="5"/>
        <v>0</v>
      </c>
    </row>
    <row r="14" spans="1:14">
      <c r="A14" s="100">
        <v>13</v>
      </c>
      <c r="B14" s="97" t="s">
        <v>12</v>
      </c>
      <c r="C14" s="95">
        <v>16645</v>
      </c>
      <c r="D14" s="95">
        <v>16861</v>
      </c>
      <c r="E14" s="96">
        <v>17071</v>
      </c>
      <c r="F14" s="96"/>
      <c r="G14" s="96"/>
      <c r="H14" s="96"/>
      <c r="I14" s="98">
        <f t="shared" si="0"/>
        <v>9.043850303642598E-3</v>
      </c>
      <c r="J14" s="98">
        <f t="shared" si="1"/>
        <v>2.5593271252628415E-2</v>
      </c>
      <c r="K14" s="95">
        <f t="shared" si="2"/>
        <v>426</v>
      </c>
      <c r="L14" s="99">
        <f t="shared" si="4"/>
        <v>9.8917939906190498E-3</v>
      </c>
      <c r="M14" s="96">
        <f t="shared" si="3"/>
        <v>210</v>
      </c>
      <c r="N14" s="96">
        <f t="shared" si="5"/>
        <v>0</v>
      </c>
    </row>
    <row r="15" spans="1:14">
      <c r="A15" s="100">
        <v>14</v>
      </c>
      <c r="B15" s="97" t="s">
        <v>13</v>
      </c>
      <c r="C15" s="95">
        <v>33236</v>
      </c>
      <c r="D15" s="95">
        <v>34151</v>
      </c>
      <c r="E15" s="96">
        <v>34851</v>
      </c>
      <c r="F15" s="96"/>
      <c r="G15" s="96"/>
      <c r="H15" s="96"/>
      <c r="I15" s="98">
        <f t="shared" si="0"/>
        <v>1.8463313627335727E-2</v>
      </c>
      <c r="J15" s="98">
        <f t="shared" si="1"/>
        <v>4.8591888313876522E-2</v>
      </c>
      <c r="K15" s="95">
        <f t="shared" si="2"/>
        <v>1615</v>
      </c>
      <c r="L15" s="99">
        <f t="shared" si="4"/>
        <v>3.7500580504342171E-2</v>
      </c>
      <c r="M15" s="96">
        <f t="shared" si="3"/>
        <v>700</v>
      </c>
      <c r="N15" s="96">
        <f t="shared" si="5"/>
        <v>0</v>
      </c>
    </row>
    <row r="16" spans="1:14">
      <c r="A16" s="100">
        <v>15</v>
      </c>
      <c r="B16" s="97" t="s">
        <v>14</v>
      </c>
      <c r="C16" s="95">
        <v>6285</v>
      </c>
      <c r="D16" s="95">
        <v>6385</v>
      </c>
      <c r="E16" s="96">
        <v>6475</v>
      </c>
      <c r="F16" s="96"/>
      <c r="G16" s="96"/>
      <c r="H16" s="96"/>
      <c r="I16" s="98">
        <f t="shared" si="0"/>
        <v>3.4303163678803717E-3</v>
      </c>
      <c r="J16" s="98">
        <f t="shared" si="1"/>
        <v>3.0230708035003977E-2</v>
      </c>
      <c r="K16" s="95">
        <f t="shared" si="2"/>
        <v>190</v>
      </c>
      <c r="L16" s="99">
        <f t="shared" si="4"/>
        <v>4.4118330005108435E-3</v>
      </c>
      <c r="M16" s="96">
        <f t="shared" si="3"/>
        <v>90</v>
      </c>
      <c r="N16" s="96">
        <f t="shared" si="5"/>
        <v>0</v>
      </c>
    </row>
    <row r="17" spans="1:14">
      <c r="A17" s="100">
        <v>16</v>
      </c>
      <c r="B17" s="97" t="s">
        <v>15</v>
      </c>
      <c r="C17" s="95">
        <v>10065</v>
      </c>
      <c r="D17" s="95">
        <v>10053</v>
      </c>
      <c r="E17" s="96">
        <v>10208</v>
      </c>
      <c r="F17" s="96"/>
      <c r="G17" s="96"/>
      <c r="H17" s="96"/>
      <c r="I17" s="98">
        <f t="shared" si="0"/>
        <v>5.4079798429842217E-3</v>
      </c>
      <c r="J17" s="98">
        <f t="shared" si="1"/>
        <v>1.4207650273224045E-2</v>
      </c>
      <c r="K17" s="95">
        <f t="shared" si="2"/>
        <v>143</v>
      </c>
      <c r="L17" s="99">
        <f t="shared" si="4"/>
        <v>3.3204848372265826E-3</v>
      </c>
      <c r="M17" s="96">
        <f t="shared" si="3"/>
        <v>155</v>
      </c>
      <c r="N17" s="96">
        <f t="shared" si="5"/>
        <v>0</v>
      </c>
    </row>
    <row r="18" spans="1:14">
      <c r="A18" s="100">
        <v>17</v>
      </c>
      <c r="B18" s="97" t="s">
        <v>16</v>
      </c>
      <c r="C18" s="95">
        <v>2739</v>
      </c>
      <c r="D18" s="95">
        <v>2907</v>
      </c>
      <c r="E18" s="96">
        <v>2956</v>
      </c>
      <c r="F18" s="96"/>
      <c r="G18" s="96"/>
      <c r="H18" s="96"/>
      <c r="I18" s="98">
        <f t="shared" si="0"/>
        <v>1.5660255109582052E-3</v>
      </c>
      <c r="J18" s="98">
        <f t="shared" si="1"/>
        <v>7.9225994888645485E-2</v>
      </c>
      <c r="K18" s="95">
        <f t="shared" si="2"/>
        <v>217</v>
      </c>
      <c r="L18" s="99">
        <f t="shared" si="4"/>
        <v>5.038777690057122E-3</v>
      </c>
      <c r="M18" s="96">
        <f t="shared" si="3"/>
        <v>49</v>
      </c>
      <c r="N18" s="96">
        <f t="shared" si="5"/>
        <v>0</v>
      </c>
    </row>
    <row r="19" spans="1:14">
      <c r="A19" s="100">
        <v>18</v>
      </c>
      <c r="B19" s="97" t="s">
        <v>17</v>
      </c>
      <c r="C19" s="95">
        <v>7368</v>
      </c>
      <c r="D19" s="95">
        <v>7111</v>
      </c>
      <c r="E19" s="96">
        <v>7175</v>
      </c>
      <c r="F19" s="96"/>
      <c r="G19" s="96"/>
      <c r="H19" s="96"/>
      <c r="I19" s="98">
        <f t="shared" si="0"/>
        <v>3.8011613806241957E-3</v>
      </c>
      <c r="J19" s="98">
        <f t="shared" si="1"/>
        <v>-2.6194353963083606E-2</v>
      </c>
      <c r="K19" s="95">
        <f t="shared" si="2"/>
        <v>-193</v>
      </c>
      <c r="L19" s="99">
        <f t="shared" si="4"/>
        <v>-4.4814935215715416E-3</v>
      </c>
      <c r="M19" s="96">
        <f t="shared" si="3"/>
        <v>64</v>
      </c>
      <c r="N19" s="96">
        <f t="shared" si="5"/>
        <v>0</v>
      </c>
    </row>
    <row r="20" spans="1:14">
      <c r="A20" s="100">
        <v>19</v>
      </c>
      <c r="B20" s="97" t="s">
        <v>18</v>
      </c>
      <c r="C20" s="95">
        <v>247</v>
      </c>
      <c r="D20" s="95">
        <v>250</v>
      </c>
      <c r="E20" s="96">
        <v>254</v>
      </c>
      <c r="F20" s="96"/>
      <c r="G20" s="96"/>
      <c r="H20" s="96"/>
      <c r="I20" s="98">
        <f t="shared" si="0"/>
        <v>1.3456376176704469E-4</v>
      </c>
      <c r="J20" s="98">
        <f t="shared" si="1"/>
        <v>2.8340080971659919E-2</v>
      </c>
      <c r="K20" s="95">
        <f t="shared" si="2"/>
        <v>7</v>
      </c>
      <c r="L20" s="99">
        <f t="shared" si="4"/>
        <v>1.6254121580829424E-4</v>
      </c>
      <c r="M20" s="96">
        <f t="shared" si="3"/>
        <v>4</v>
      </c>
      <c r="N20" s="96">
        <f t="shared" si="5"/>
        <v>0</v>
      </c>
    </row>
    <row r="21" spans="1:14">
      <c r="A21" s="100">
        <v>20</v>
      </c>
      <c r="B21" s="97" t="s">
        <v>19</v>
      </c>
      <c r="C21" s="95">
        <v>4929</v>
      </c>
      <c r="D21" s="95">
        <v>5297</v>
      </c>
      <c r="E21" s="96">
        <v>5407</v>
      </c>
      <c r="F21" s="96"/>
      <c r="G21" s="96"/>
      <c r="H21" s="96"/>
      <c r="I21" s="98">
        <f t="shared" si="0"/>
        <v>2.864512834151223E-3</v>
      </c>
      <c r="J21" s="98">
        <f t="shared" si="1"/>
        <v>9.6977074457293574E-2</v>
      </c>
      <c r="K21" s="95">
        <f t="shared" si="2"/>
        <v>478</v>
      </c>
      <c r="L21" s="99">
        <f t="shared" si="4"/>
        <v>1.1099243022337807E-2</v>
      </c>
      <c r="M21" s="96">
        <f t="shared" si="3"/>
        <v>110</v>
      </c>
      <c r="N21" s="96">
        <f t="shared" si="5"/>
        <v>0</v>
      </c>
    </row>
    <row r="22" spans="1:14">
      <c r="A22" s="100">
        <v>21</v>
      </c>
      <c r="B22" s="97" t="s">
        <v>20</v>
      </c>
      <c r="C22" s="95">
        <v>465</v>
      </c>
      <c r="D22" s="95">
        <v>564</v>
      </c>
      <c r="E22" s="96">
        <v>584</v>
      </c>
      <c r="F22" s="96"/>
      <c r="G22" s="96"/>
      <c r="H22" s="96"/>
      <c r="I22" s="98">
        <f t="shared" si="0"/>
        <v>3.0939069634627599E-4</v>
      </c>
      <c r="J22" s="98">
        <f t="shared" si="1"/>
        <v>0.25591397849462366</v>
      </c>
      <c r="K22" s="95">
        <f t="shared" si="2"/>
        <v>119</v>
      </c>
      <c r="L22" s="99">
        <f t="shared" si="4"/>
        <v>2.7632006687410022E-3</v>
      </c>
      <c r="M22" s="96">
        <f t="shared" si="3"/>
        <v>20</v>
      </c>
      <c r="N22" s="96">
        <f t="shared" si="5"/>
        <v>0</v>
      </c>
    </row>
    <row r="23" spans="1:14">
      <c r="A23" s="100">
        <v>22</v>
      </c>
      <c r="B23" s="97" t="s">
        <v>21</v>
      </c>
      <c r="C23" s="95">
        <v>13183</v>
      </c>
      <c r="D23" s="95">
        <v>13337</v>
      </c>
      <c r="E23" s="96">
        <v>13507</v>
      </c>
      <c r="F23" s="96"/>
      <c r="G23" s="96"/>
      <c r="H23" s="96"/>
      <c r="I23" s="98">
        <f t="shared" si="0"/>
        <v>7.1557194101869006E-3</v>
      </c>
      <c r="J23" s="98">
        <f t="shared" si="1"/>
        <v>2.4577106880072822E-2</v>
      </c>
      <c r="K23" s="95">
        <f t="shared" si="2"/>
        <v>324</v>
      </c>
      <c r="L23" s="99">
        <f t="shared" si="4"/>
        <v>7.5233362745553336E-3</v>
      </c>
      <c r="M23" s="96">
        <f t="shared" si="3"/>
        <v>170</v>
      </c>
      <c r="N23" s="96">
        <f t="shared" si="5"/>
        <v>0</v>
      </c>
    </row>
    <row r="24" spans="1:14">
      <c r="A24" s="100">
        <v>23</v>
      </c>
      <c r="B24" s="97" t="s">
        <v>22</v>
      </c>
      <c r="C24" s="95">
        <v>13706</v>
      </c>
      <c r="D24" s="95">
        <v>13436</v>
      </c>
      <c r="E24" s="96">
        <v>13682</v>
      </c>
      <c r="F24" s="96"/>
      <c r="G24" s="96"/>
      <c r="H24" s="96"/>
      <c r="I24" s="98">
        <f t="shared" si="0"/>
        <v>7.2484306633728568E-3</v>
      </c>
      <c r="J24" s="98">
        <f t="shared" si="1"/>
        <v>-1.7510579308332118E-3</v>
      </c>
      <c r="K24" s="95">
        <f t="shared" si="2"/>
        <v>-24</v>
      </c>
      <c r="L24" s="99">
        <f t="shared" si="4"/>
        <v>-5.5728416848558032E-4</v>
      </c>
      <c r="M24" s="96">
        <f t="shared" si="3"/>
        <v>246</v>
      </c>
      <c r="N24" s="96">
        <f t="shared" si="5"/>
        <v>0</v>
      </c>
    </row>
    <row r="25" spans="1:14">
      <c r="A25" s="100">
        <v>24</v>
      </c>
      <c r="B25" s="97" t="s">
        <v>23</v>
      </c>
      <c r="C25" s="95">
        <v>6553</v>
      </c>
      <c r="D25" s="95">
        <v>6537</v>
      </c>
      <c r="E25" s="96">
        <v>6650</v>
      </c>
      <c r="F25" s="96"/>
      <c r="G25" s="96"/>
      <c r="H25" s="96"/>
      <c r="I25" s="98">
        <f t="shared" si="0"/>
        <v>3.5230276210663279E-3</v>
      </c>
      <c r="J25" s="98">
        <f t="shared" si="1"/>
        <v>1.4802380589043186E-2</v>
      </c>
      <c r="K25" s="95">
        <f t="shared" si="2"/>
        <v>97</v>
      </c>
      <c r="L25" s="99">
        <f t="shared" si="4"/>
        <v>2.2523568476292203E-3</v>
      </c>
      <c r="M25" s="96">
        <f t="shared" si="3"/>
        <v>113</v>
      </c>
      <c r="N25" s="96">
        <f t="shared" si="5"/>
        <v>0</v>
      </c>
    </row>
    <row r="26" spans="1:14">
      <c r="A26" s="100">
        <v>25</v>
      </c>
      <c r="B26" s="97" t="s">
        <v>24</v>
      </c>
      <c r="C26" s="95">
        <v>34573</v>
      </c>
      <c r="D26" s="95">
        <v>34834</v>
      </c>
      <c r="E26" s="96">
        <v>35225</v>
      </c>
      <c r="F26" s="96"/>
      <c r="G26" s="96"/>
      <c r="H26" s="96"/>
      <c r="I26" s="98">
        <f t="shared" si="0"/>
        <v>1.8661450819858857E-2</v>
      </c>
      <c r="J26" s="98">
        <f t="shared" si="1"/>
        <v>1.8858646921007721E-2</v>
      </c>
      <c r="K26" s="95">
        <f t="shared" si="2"/>
        <v>652</v>
      </c>
      <c r="L26" s="99">
        <f t="shared" si="4"/>
        <v>1.5139553243858263E-2</v>
      </c>
      <c r="M26" s="96">
        <f t="shared" si="3"/>
        <v>391</v>
      </c>
      <c r="N26" s="96">
        <f t="shared" si="5"/>
        <v>0</v>
      </c>
    </row>
    <row r="27" spans="1:14">
      <c r="A27" s="100">
        <v>26</v>
      </c>
      <c r="B27" s="97" t="s">
        <v>25</v>
      </c>
      <c r="C27" s="95">
        <v>1844</v>
      </c>
      <c r="D27" s="95">
        <v>2001</v>
      </c>
      <c r="E27" s="96">
        <v>2019</v>
      </c>
      <c r="F27" s="96"/>
      <c r="G27" s="96"/>
      <c r="H27" s="96"/>
      <c r="I27" s="98">
        <f t="shared" si="0"/>
        <v>1.0696229724711152E-3</v>
      </c>
      <c r="J27" s="98">
        <f t="shared" si="1"/>
        <v>9.4902386117136653E-2</v>
      </c>
      <c r="K27" s="95">
        <f t="shared" si="2"/>
        <v>175</v>
      </c>
      <c r="L27" s="99">
        <f t="shared" si="4"/>
        <v>4.0635303952073565E-3</v>
      </c>
      <c r="M27" s="96">
        <f t="shared" si="3"/>
        <v>18</v>
      </c>
      <c r="N27" s="96">
        <f t="shared" si="5"/>
        <v>0</v>
      </c>
    </row>
    <row r="28" spans="1:14">
      <c r="A28" s="100">
        <v>27</v>
      </c>
      <c r="B28" s="97" t="s">
        <v>26</v>
      </c>
      <c r="C28" s="95">
        <v>6329</v>
      </c>
      <c r="D28" s="95">
        <v>6580</v>
      </c>
      <c r="E28" s="96">
        <v>6668</v>
      </c>
      <c r="F28" s="96"/>
      <c r="G28" s="96"/>
      <c r="H28" s="96"/>
      <c r="I28" s="98">
        <f t="shared" si="0"/>
        <v>3.5325636356797405E-3</v>
      </c>
      <c r="J28" s="98">
        <f t="shared" si="1"/>
        <v>5.3562964133354402E-2</v>
      </c>
      <c r="K28" s="95">
        <f t="shared" si="2"/>
        <v>339</v>
      </c>
      <c r="L28" s="99">
        <f t="shared" si="4"/>
        <v>7.8716388798588215E-3</v>
      </c>
      <c r="M28" s="96">
        <f t="shared" si="3"/>
        <v>88</v>
      </c>
      <c r="N28" s="96">
        <f t="shared" si="5"/>
        <v>0</v>
      </c>
    </row>
    <row r="29" spans="1:14">
      <c r="A29" s="100">
        <v>28</v>
      </c>
      <c r="B29" s="97" t="s">
        <v>27</v>
      </c>
      <c r="C29" s="95">
        <v>11916</v>
      </c>
      <c r="D29" s="95">
        <v>12611</v>
      </c>
      <c r="E29" s="96">
        <v>12804</v>
      </c>
      <c r="F29" s="96"/>
      <c r="G29" s="96"/>
      <c r="H29" s="96"/>
      <c r="I29" s="98">
        <f t="shared" si="0"/>
        <v>6.7832850616741745E-3</v>
      </c>
      <c r="J29" s="98">
        <f t="shared" si="1"/>
        <v>7.452165156092648E-2</v>
      </c>
      <c r="K29" s="95">
        <f t="shared" si="2"/>
        <v>888</v>
      </c>
      <c r="L29" s="99">
        <f t="shared" si="4"/>
        <v>2.061951423396647E-2</v>
      </c>
      <c r="M29" s="96">
        <f t="shared" si="3"/>
        <v>193</v>
      </c>
      <c r="N29" s="96">
        <f t="shared" si="5"/>
        <v>0</v>
      </c>
    </row>
    <row r="30" spans="1:14">
      <c r="A30" s="100">
        <v>29</v>
      </c>
      <c r="B30" s="97" t="s">
        <v>28</v>
      </c>
      <c r="C30" s="95">
        <v>3781</v>
      </c>
      <c r="D30" s="95">
        <v>4012</v>
      </c>
      <c r="E30" s="96">
        <v>4071</v>
      </c>
      <c r="F30" s="96"/>
      <c r="G30" s="96"/>
      <c r="H30" s="96"/>
      <c r="I30" s="98">
        <f t="shared" si="0"/>
        <v>2.1567286384001536E-3</v>
      </c>
      <c r="J30" s="98">
        <f t="shared" si="1"/>
        <v>7.6699285903200215E-2</v>
      </c>
      <c r="K30" s="95">
        <f t="shared" si="2"/>
        <v>290</v>
      </c>
      <c r="L30" s="99">
        <f t="shared" si="4"/>
        <v>6.7338503692007615E-3</v>
      </c>
      <c r="M30" s="96">
        <f t="shared" si="3"/>
        <v>59</v>
      </c>
      <c r="N30" s="96">
        <f t="shared" si="5"/>
        <v>0</v>
      </c>
    </row>
    <row r="31" spans="1:14">
      <c r="A31" s="100">
        <v>30</v>
      </c>
      <c r="B31" s="97" t="s">
        <v>29</v>
      </c>
      <c r="C31" s="95">
        <v>1174</v>
      </c>
      <c r="D31" s="95">
        <v>1278</v>
      </c>
      <c r="E31" s="96">
        <v>1303</v>
      </c>
      <c r="F31" s="96"/>
      <c r="G31" s="96"/>
      <c r="H31" s="96"/>
      <c r="I31" s="98">
        <f t="shared" si="0"/>
        <v>6.9030150229314657E-4</v>
      </c>
      <c r="J31" s="98">
        <f t="shared" si="1"/>
        <v>0.10988074957410562</v>
      </c>
      <c r="K31" s="95">
        <f t="shared" si="2"/>
        <v>129</v>
      </c>
      <c r="L31" s="99">
        <f t="shared" si="4"/>
        <v>2.9954024056099938E-3</v>
      </c>
      <c r="M31" s="96">
        <f t="shared" si="3"/>
        <v>25</v>
      </c>
      <c r="N31" s="96">
        <f t="shared" si="5"/>
        <v>0</v>
      </c>
    </row>
    <row r="32" spans="1:14">
      <c r="A32" s="100">
        <v>31</v>
      </c>
      <c r="B32" s="97" t="s">
        <v>30</v>
      </c>
      <c r="C32" s="95">
        <v>21219</v>
      </c>
      <c r="D32" s="95">
        <v>21536</v>
      </c>
      <c r="E32" s="96">
        <v>21918</v>
      </c>
      <c r="F32" s="96"/>
      <c r="G32" s="96"/>
      <c r="H32" s="96"/>
      <c r="I32" s="98">
        <f t="shared" si="0"/>
        <v>1.1611687127598762E-2</v>
      </c>
      <c r="J32" s="98">
        <f t="shared" si="1"/>
        <v>3.294217446628022E-2</v>
      </c>
      <c r="K32" s="95">
        <f t="shared" si="2"/>
        <v>699</v>
      </c>
      <c r="L32" s="99">
        <f t="shared" si="4"/>
        <v>1.6230901407142527E-2</v>
      </c>
      <c r="M32" s="96">
        <f t="shared" si="3"/>
        <v>382</v>
      </c>
      <c r="N32" s="96">
        <f t="shared" si="5"/>
        <v>0</v>
      </c>
    </row>
    <row r="33" spans="1:14">
      <c r="A33" s="100">
        <v>32</v>
      </c>
      <c r="B33" s="97" t="s">
        <v>31</v>
      </c>
      <c r="C33" s="95">
        <v>7075</v>
      </c>
      <c r="D33" s="95">
        <v>7447</v>
      </c>
      <c r="E33" s="96">
        <v>7635</v>
      </c>
      <c r="F33" s="96"/>
      <c r="G33" s="96"/>
      <c r="H33" s="96"/>
      <c r="I33" s="98">
        <f t="shared" si="0"/>
        <v>4.0448595318558515E-3</v>
      </c>
      <c r="J33" s="98">
        <f t="shared" si="1"/>
        <v>7.9151943462897528E-2</v>
      </c>
      <c r="K33" s="95">
        <f t="shared" si="2"/>
        <v>560</v>
      </c>
      <c r="L33" s="99">
        <f t="shared" si="4"/>
        <v>1.300329726466354E-2</v>
      </c>
      <c r="M33" s="96">
        <f t="shared" si="3"/>
        <v>188</v>
      </c>
      <c r="N33" s="96">
        <f t="shared" si="5"/>
        <v>0</v>
      </c>
    </row>
    <row r="34" spans="1:14">
      <c r="A34" s="100">
        <v>33</v>
      </c>
      <c r="B34" s="97" t="s">
        <v>32</v>
      </c>
      <c r="C34" s="95">
        <v>18725</v>
      </c>
      <c r="D34" s="95">
        <v>18862</v>
      </c>
      <c r="E34" s="96">
        <v>19046</v>
      </c>
      <c r="F34" s="96"/>
      <c r="G34" s="96"/>
      <c r="H34" s="96"/>
      <c r="I34" s="98">
        <f t="shared" si="0"/>
        <v>1.0090163018169816E-2</v>
      </c>
      <c r="J34" s="98">
        <f t="shared" si="1"/>
        <v>1.7142857142857144E-2</v>
      </c>
      <c r="K34" s="95">
        <f t="shared" si="2"/>
        <v>321</v>
      </c>
      <c r="L34" s="99">
        <f t="shared" si="4"/>
        <v>7.4536757534946364E-3</v>
      </c>
      <c r="M34" s="96">
        <f t="shared" si="3"/>
        <v>184</v>
      </c>
      <c r="N34" s="96">
        <f t="shared" si="5"/>
        <v>0</v>
      </c>
    </row>
    <row r="35" spans="1:14">
      <c r="A35" s="100">
        <v>35</v>
      </c>
      <c r="B35" s="97" t="s">
        <v>33</v>
      </c>
      <c r="C35" s="96">
        <v>12805</v>
      </c>
      <c r="D35" s="96">
        <v>11048</v>
      </c>
      <c r="E35" s="96">
        <v>10928</v>
      </c>
      <c r="F35" s="96"/>
      <c r="G35" s="96"/>
      <c r="H35" s="96"/>
      <c r="I35" s="98">
        <f t="shared" ref="I35:I66" si="6">E35/$E$92</f>
        <v>5.7894204275207263E-3</v>
      </c>
      <c r="J35" s="98">
        <f t="shared" si="1"/>
        <v>-0.14658336587270598</v>
      </c>
      <c r="K35" s="95">
        <f t="shared" si="2"/>
        <v>-1877</v>
      </c>
      <c r="L35" s="99">
        <f t="shared" si="4"/>
        <v>-4.3584266010309757E-2</v>
      </c>
      <c r="M35" s="96">
        <f t="shared" si="3"/>
        <v>-120</v>
      </c>
      <c r="N35" s="96">
        <f t="shared" si="5"/>
        <v>0</v>
      </c>
    </row>
    <row r="36" spans="1:14">
      <c r="A36" s="100">
        <v>36</v>
      </c>
      <c r="B36" s="97" t="s">
        <v>34</v>
      </c>
      <c r="C36" s="96">
        <v>788</v>
      </c>
      <c r="D36" s="96">
        <v>721</v>
      </c>
      <c r="E36" s="96">
        <v>773</v>
      </c>
      <c r="F36" s="96"/>
      <c r="G36" s="96"/>
      <c r="H36" s="96"/>
      <c r="I36" s="98">
        <f t="shared" si="6"/>
        <v>4.0951884978710846E-4</v>
      </c>
      <c r="J36" s="98">
        <f t="shared" si="1"/>
        <v>-1.9035532994923859E-2</v>
      </c>
      <c r="K36" s="95">
        <f t="shared" si="2"/>
        <v>-15</v>
      </c>
      <c r="L36" s="99">
        <f t="shared" si="4"/>
        <v>-3.4830260530348766E-4</v>
      </c>
      <c r="M36" s="96">
        <f t="shared" si="3"/>
        <v>52</v>
      </c>
      <c r="N36" s="96">
        <f t="shared" si="5"/>
        <v>0</v>
      </c>
    </row>
    <row r="37" spans="1:14">
      <c r="A37" s="100">
        <v>37</v>
      </c>
      <c r="B37" s="97" t="s">
        <v>35</v>
      </c>
      <c r="C37" s="96">
        <v>517</v>
      </c>
      <c r="D37" s="96">
        <v>488</v>
      </c>
      <c r="E37" s="96">
        <v>525</v>
      </c>
      <c r="F37" s="96"/>
      <c r="G37" s="96"/>
      <c r="H37" s="96"/>
      <c r="I37" s="98">
        <f t="shared" si="6"/>
        <v>2.7813375955786801E-4</v>
      </c>
      <c r="J37" s="98">
        <f t="shared" si="1"/>
        <v>1.5473887814313346E-2</v>
      </c>
      <c r="K37" s="95">
        <f t="shared" si="2"/>
        <v>8</v>
      </c>
      <c r="L37" s="99">
        <f t="shared" si="4"/>
        <v>1.8576138949519342E-4</v>
      </c>
      <c r="M37" s="96">
        <f t="shared" si="3"/>
        <v>37</v>
      </c>
      <c r="N37" s="96">
        <f t="shared" si="5"/>
        <v>0</v>
      </c>
    </row>
    <row r="38" spans="1:14">
      <c r="A38" s="100">
        <v>38</v>
      </c>
      <c r="B38" s="97" t="s">
        <v>36</v>
      </c>
      <c r="C38" s="96">
        <v>3834</v>
      </c>
      <c r="D38" s="96">
        <v>3885</v>
      </c>
      <c r="E38" s="96">
        <v>3941</v>
      </c>
      <c r="F38" s="96"/>
      <c r="G38" s="96"/>
      <c r="H38" s="96"/>
      <c r="I38" s="98">
        <f t="shared" si="6"/>
        <v>2.087857421747729E-3</v>
      </c>
      <c r="J38" s="98">
        <f t="shared" si="1"/>
        <v>2.7908189880020865E-2</v>
      </c>
      <c r="K38" s="95">
        <f t="shared" si="2"/>
        <v>107</v>
      </c>
      <c r="L38" s="99">
        <f t="shared" si="4"/>
        <v>2.484558584498212E-3</v>
      </c>
      <c r="M38" s="96">
        <f t="shared" si="3"/>
        <v>56</v>
      </c>
      <c r="N38" s="96">
        <f t="shared" si="5"/>
        <v>0</v>
      </c>
    </row>
    <row r="39" spans="1:14">
      <c r="A39" s="100">
        <v>39</v>
      </c>
      <c r="B39" s="97" t="s">
        <v>37</v>
      </c>
      <c r="C39" s="96">
        <v>106</v>
      </c>
      <c r="D39" s="96">
        <v>93</v>
      </c>
      <c r="E39" s="96">
        <v>96</v>
      </c>
      <c r="F39" s="96"/>
      <c r="G39" s="96"/>
      <c r="H39" s="96"/>
      <c r="I39" s="98">
        <f t="shared" si="6"/>
        <v>5.0858744604867287E-5</v>
      </c>
      <c r="J39" s="98">
        <f t="shared" si="1"/>
        <v>-9.4339622641509441E-2</v>
      </c>
      <c r="K39" s="95">
        <f t="shared" si="2"/>
        <v>-10</v>
      </c>
      <c r="L39" s="99">
        <f t="shared" si="4"/>
        <v>-2.3220173686899179E-4</v>
      </c>
      <c r="M39" s="96">
        <f t="shared" si="3"/>
        <v>3</v>
      </c>
      <c r="N39" s="96">
        <f t="shared" si="5"/>
        <v>0</v>
      </c>
    </row>
    <row r="40" spans="1:14">
      <c r="A40" s="100">
        <v>41</v>
      </c>
      <c r="B40" s="97" t="s">
        <v>38</v>
      </c>
      <c r="C40" s="96">
        <v>94118</v>
      </c>
      <c r="D40" s="96">
        <v>86484</v>
      </c>
      <c r="E40" s="96">
        <v>93433</v>
      </c>
      <c r="F40" s="96"/>
      <c r="G40" s="96"/>
      <c r="H40" s="96"/>
      <c r="I40" s="98">
        <f t="shared" si="6"/>
        <v>4.9498802965276721E-2</v>
      </c>
      <c r="J40" s="98">
        <f t="shared" si="1"/>
        <v>-7.2780977071335981E-3</v>
      </c>
      <c r="K40" s="95">
        <f t="shared" si="2"/>
        <v>-685</v>
      </c>
      <c r="L40" s="99">
        <f t="shared" si="4"/>
        <v>-1.5905818975525936E-2</v>
      </c>
      <c r="M40" s="96">
        <f t="shared" si="3"/>
        <v>6949</v>
      </c>
      <c r="N40" s="96">
        <f t="shared" si="5"/>
        <v>0</v>
      </c>
    </row>
    <row r="41" spans="1:14">
      <c r="A41" s="100">
        <v>42</v>
      </c>
      <c r="B41" s="97" t="s">
        <v>39</v>
      </c>
      <c r="C41" s="96">
        <v>12003</v>
      </c>
      <c r="D41" s="96">
        <v>10678</v>
      </c>
      <c r="E41" s="96">
        <v>11424</v>
      </c>
      <c r="F41" s="96"/>
      <c r="G41" s="96"/>
      <c r="H41" s="96"/>
      <c r="I41" s="98">
        <f t="shared" si="6"/>
        <v>6.0521906079792076E-3</v>
      </c>
      <c r="J41" s="98">
        <f t="shared" si="1"/>
        <v>-4.8237940514871284E-2</v>
      </c>
      <c r="K41" s="95">
        <f t="shared" si="2"/>
        <v>-579</v>
      </c>
      <c r="L41" s="99">
        <f t="shared" si="4"/>
        <v>-1.3444480564714624E-2</v>
      </c>
      <c r="M41" s="96">
        <f t="shared" si="3"/>
        <v>746</v>
      </c>
      <c r="N41" s="96">
        <f t="shared" si="5"/>
        <v>0</v>
      </c>
    </row>
    <row r="42" spans="1:14">
      <c r="A42" s="100">
        <v>43</v>
      </c>
      <c r="B42" s="97" t="s">
        <v>40</v>
      </c>
      <c r="C42" s="96">
        <v>53164</v>
      </c>
      <c r="D42" s="96">
        <v>51889</v>
      </c>
      <c r="E42" s="96">
        <v>53512</v>
      </c>
      <c r="F42" s="96"/>
      <c r="G42" s="96"/>
      <c r="H42" s="96"/>
      <c r="I42" s="98">
        <f t="shared" si="6"/>
        <v>2.834951188849644E-2</v>
      </c>
      <c r="J42" s="98">
        <f t="shared" si="1"/>
        <v>6.5457828605823493E-3</v>
      </c>
      <c r="K42" s="95">
        <f t="shared" si="2"/>
        <v>348</v>
      </c>
      <c r="L42" s="99">
        <f t="shared" si="4"/>
        <v>8.0806204430409131E-3</v>
      </c>
      <c r="M42" s="96">
        <f t="shared" si="3"/>
        <v>1623</v>
      </c>
      <c r="N42" s="96">
        <f t="shared" si="5"/>
        <v>0</v>
      </c>
    </row>
    <row r="43" spans="1:14">
      <c r="A43" s="100">
        <v>45</v>
      </c>
      <c r="B43" s="97" t="s">
        <v>41</v>
      </c>
      <c r="C43" s="96">
        <v>56099</v>
      </c>
      <c r="D43" s="96">
        <v>60118</v>
      </c>
      <c r="E43" s="96">
        <v>61214</v>
      </c>
      <c r="F43" s="96"/>
      <c r="G43" s="96"/>
      <c r="H43" s="96"/>
      <c r="I43" s="98">
        <f t="shared" si="6"/>
        <v>3.2429866585857774E-2</v>
      </c>
      <c r="J43" s="98">
        <f t="shared" si="1"/>
        <v>9.1178095866236472E-2</v>
      </c>
      <c r="K43" s="95">
        <f t="shared" si="2"/>
        <v>5115</v>
      </c>
      <c r="L43" s="99">
        <f t="shared" si="4"/>
        <v>0.1187711884084893</v>
      </c>
      <c r="M43" s="96">
        <f t="shared" si="3"/>
        <v>1096</v>
      </c>
      <c r="N43" s="96">
        <f t="shared" si="5"/>
        <v>0</v>
      </c>
    </row>
    <row r="44" spans="1:14">
      <c r="A44" s="100">
        <v>46</v>
      </c>
      <c r="B44" s="97" t="s">
        <v>42</v>
      </c>
      <c r="C44" s="96">
        <v>140483</v>
      </c>
      <c r="D44" s="96">
        <v>143757</v>
      </c>
      <c r="E44" s="96">
        <v>145994</v>
      </c>
      <c r="F44" s="96"/>
      <c r="G44" s="96"/>
      <c r="H44" s="96"/>
      <c r="I44" s="98">
        <f t="shared" si="6"/>
        <v>7.7344495415031189E-2</v>
      </c>
      <c r="J44" s="98">
        <f t="shared" si="1"/>
        <v>3.9228945851099421E-2</v>
      </c>
      <c r="K44" s="95">
        <f t="shared" si="2"/>
        <v>5511</v>
      </c>
      <c r="L44" s="99">
        <f t="shared" si="4"/>
        <v>0.12796637718850137</v>
      </c>
      <c r="M44" s="96">
        <f t="shared" si="3"/>
        <v>2237</v>
      </c>
      <c r="N44" s="96">
        <f t="shared" si="5"/>
        <v>0</v>
      </c>
    </row>
    <row r="45" spans="1:14">
      <c r="A45" s="100">
        <v>47</v>
      </c>
      <c r="B45" s="97" t="s">
        <v>43</v>
      </c>
      <c r="C45" s="96">
        <v>321888</v>
      </c>
      <c r="D45" s="96">
        <v>326752</v>
      </c>
      <c r="E45" s="96">
        <v>332037</v>
      </c>
      <c r="F45" s="96"/>
      <c r="G45" s="96"/>
      <c r="H45" s="96"/>
      <c r="I45" s="98">
        <f t="shared" si="6"/>
        <v>0.17590609356631584</v>
      </c>
      <c r="J45" s="98">
        <f t="shared" si="1"/>
        <v>3.152960035788846E-2</v>
      </c>
      <c r="K45" s="95">
        <f t="shared" si="2"/>
        <v>10149</v>
      </c>
      <c r="L45" s="99">
        <f t="shared" si="4"/>
        <v>0.23566154274833975</v>
      </c>
      <c r="M45" s="96">
        <f t="shared" si="3"/>
        <v>5285</v>
      </c>
      <c r="N45" s="96">
        <f t="shared" si="5"/>
        <v>0</v>
      </c>
    </row>
    <row r="46" spans="1:14">
      <c r="A46" s="100">
        <v>49</v>
      </c>
      <c r="B46" s="97" t="s">
        <v>44</v>
      </c>
      <c r="C46" s="96">
        <v>130779</v>
      </c>
      <c r="D46" s="96">
        <v>135668</v>
      </c>
      <c r="E46" s="96">
        <v>138262</v>
      </c>
      <c r="F46" s="96"/>
      <c r="G46" s="96"/>
      <c r="H46" s="96"/>
      <c r="I46" s="98">
        <f t="shared" si="6"/>
        <v>7.3248247359980839E-2</v>
      </c>
      <c r="J46" s="98">
        <f t="shared" si="1"/>
        <v>5.7218666605494767E-2</v>
      </c>
      <c r="K46" s="95">
        <f t="shared" si="2"/>
        <v>7483</v>
      </c>
      <c r="L46" s="99">
        <f t="shared" si="4"/>
        <v>0.17375655969906656</v>
      </c>
      <c r="M46" s="96">
        <f t="shared" si="3"/>
        <v>2594</v>
      </c>
      <c r="N46" s="96">
        <f t="shared" si="5"/>
        <v>0</v>
      </c>
    </row>
    <row r="47" spans="1:14">
      <c r="A47" s="100">
        <v>50</v>
      </c>
      <c r="B47" s="97" t="s">
        <v>45</v>
      </c>
      <c r="C47" s="96">
        <v>3228</v>
      </c>
      <c r="D47" s="96">
        <v>2783</v>
      </c>
      <c r="E47" s="96">
        <v>3048</v>
      </c>
      <c r="F47" s="96"/>
      <c r="G47" s="96"/>
      <c r="H47" s="96"/>
      <c r="I47" s="98">
        <f t="shared" si="6"/>
        <v>1.6147651412045363E-3</v>
      </c>
      <c r="J47" s="98">
        <f t="shared" si="1"/>
        <v>-5.5762081784386616E-2</v>
      </c>
      <c r="K47" s="95">
        <f t="shared" si="2"/>
        <v>-180</v>
      </c>
      <c r="L47" s="99">
        <f t="shared" si="4"/>
        <v>-4.1796312636418519E-3</v>
      </c>
      <c r="M47" s="96">
        <f t="shared" si="3"/>
        <v>265</v>
      </c>
      <c r="N47" s="96">
        <f t="shared" si="5"/>
        <v>0</v>
      </c>
    </row>
    <row r="48" spans="1:14">
      <c r="A48" s="100">
        <v>51</v>
      </c>
      <c r="B48" s="97" t="s">
        <v>46</v>
      </c>
      <c r="C48" s="96">
        <v>301</v>
      </c>
      <c r="D48" s="96">
        <v>316</v>
      </c>
      <c r="E48" s="96">
        <v>314</v>
      </c>
      <c r="F48" s="96"/>
      <c r="G48" s="96"/>
      <c r="H48" s="96"/>
      <c r="I48" s="98">
        <f t="shared" si="6"/>
        <v>1.6635047714508677E-4</v>
      </c>
      <c r="J48" s="98">
        <f t="shared" si="1"/>
        <v>4.3189368770764118E-2</v>
      </c>
      <c r="K48" s="95">
        <f t="shared" si="2"/>
        <v>13</v>
      </c>
      <c r="L48" s="99">
        <f t="shared" si="4"/>
        <v>3.0186225792968929E-4</v>
      </c>
      <c r="M48" s="96">
        <f t="shared" si="3"/>
        <v>-2</v>
      </c>
      <c r="N48" s="96">
        <f t="shared" si="5"/>
        <v>0</v>
      </c>
    </row>
    <row r="49" spans="1:14">
      <c r="A49" s="100">
        <v>52</v>
      </c>
      <c r="B49" s="97" t="s">
        <v>47</v>
      </c>
      <c r="C49" s="96">
        <v>18619</v>
      </c>
      <c r="D49" s="96">
        <v>18614</v>
      </c>
      <c r="E49" s="96">
        <v>18852</v>
      </c>
      <c r="F49" s="96"/>
      <c r="G49" s="96"/>
      <c r="H49" s="96"/>
      <c r="I49" s="98">
        <f t="shared" si="6"/>
        <v>9.9873859717808135E-3</v>
      </c>
      <c r="J49" s="98">
        <f t="shared" si="1"/>
        <v>1.2514098501530695E-2</v>
      </c>
      <c r="K49" s="95">
        <f t="shared" si="2"/>
        <v>233</v>
      </c>
      <c r="L49" s="99">
        <f t="shared" si="4"/>
        <v>5.4103004690475081E-3</v>
      </c>
      <c r="M49" s="96">
        <f t="shared" si="3"/>
        <v>238</v>
      </c>
      <c r="N49" s="96">
        <f t="shared" si="5"/>
        <v>0</v>
      </c>
    </row>
    <row r="50" spans="1:14">
      <c r="A50" s="100">
        <v>53</v>
      </c>
      <c r="B50" s="97" t="s">
        <v>48</v>
      </c>
      <c r="C50" s="96">
        <v>3079</v>
      </c>
      <c r="D50" s="96">
        <v>3526</v>
      </c>
      <c r="E50" s="96">
        <v>3708</v>
      </c>
      <c r="F50" s="96"/>
      <c r="G50" s="96"/>
      <c r="H50" s="96"/>
      <c r="I50" s="98">
        <f t="shared" si="6"/>
        <v>1.9644190103629989E-3</v>
      </c>
      <c r="J50" s="98">
        <f t="shared" si="1"/>
        <v>0.20428710620331275</v>
      </c>
      <c r="K50" s="95">
        <f t="shared" si="2"/>
        <v>629</v>
      </c>
      <c r="L50" s="99">
        <f t="shared" si="4"/>
        <v>1.4605489249059583E-2</v>
      </c>
      <c r="M50" s="96">
        <f t="shared" si="3"/>
        <v>182</v>
      </c>
      <c r="N50" s="96">
        <f t="shared" si="5"/>
        <v>0</v>
      </c>
    </row>
    <row r="51" spans="1:14">
      <c r="A51" s="100">
        <v>55</v>
      </c>
      <c r="B51" s="97" t="s">
        <v>49</v>
      </c>
      <c r="C51" s="96">
        <v>20330</v>
      </c>
      <c r="D51" s="96">
        <v>18965</v>
      </c>
      <c r="E51" s="96">
        <v>19830</v>
      </c>
      <c r="F51" s="96"/>
      <c r="G51" s="96"/>
      <c r="H51" s="96"/>
      <c r="I51" s="98">
        <f t="shared" si="6"/>
        <v>1.0505509432442899E-2</v>
      </c>
      <c r="J51" s="98">
        <f t="shared" si="1"/>
        <v>-2.4594195769798328E-2</v>
      </c>
      <c r="K51" s="95">
        <f t="shared" si="2"/>
        <v>-500</v>
      </c>
      <c r="L51" s="99">
        <f t="shared" si="4"/>
        <v>-1.1610086843449588E-2</v>
      </c>
      <c r="M51" s="96">
        <f t="shared" si="3"/>
        <v>865</v>
      </c>
      <c r="N51" s="96">
        <f t="shared" si="5"/>
        <v>0</v>
      </c>
    </row>
    <row r="52" spans="1:14">
      <c r="A52" s="100">
        <v>56</v>
      </c>
      <c r="B52" s="97" t="s">
        <v>50</v>
      </c>
      <c r="C52" s="96">
        <v>120282</v>
      </c>
      <c r="D52" s="96">
        <v>117724</v>
      </c>
      <c r="E52" s="96">
        <v>121694</v>
      </c>
      <c r="F52" s="96"/>
      <c r="G52" s="96"/>
      <c r="H52" s="96"/>
      <c r="I52" s="98">
        <f t="shared" si="6"/>
        <v>6.4470875686924167E-2</v>
      </c>
      <c r="J52" s="98">
        <f t="shared" si="1"/>
        <v>1.1739079829068357E-2</v>
      </c>
      <c r="K52" s="95">
        <f t="shared" si="2"/>
        <v>1412</v>
      </c>
      <c r="L52" s="99">
        <f t="shared" si="4"/>
        <v>3.2786885245901641E-2</v>
      </c>
      <c r="M52" s="96">
        <f t="shared" si="3"/>
        <v>3970</v>
      </c>
      <c r="N52" s="96">
        <f t="shared" si="5"/>
        <v>0</v>
      </c>
    </row>
    <row r="53" spans="1:14">
      <c r="A53" s="100">
        <v>58</v>
      </c>
      <c r="B53" s="97" t="s">
        <v>51</v>
      </c>
      <c r="C53" s="96">
        <v>2722</v>
      </c>
      <c r="D53" s="96">
        <v>2712</v>
      </c>
      <c r="E53" s="96">
        <v>2732</v>
      </c>
      <c r="F53" s="96"/>
      <c r="G53" s="96"/>
      <c r="H53" s="96"/>
      <c r="I53" s="98">
        <f t="shared" si="6"/>
        <v>1.4473551068801816E-3</v>
      </c>
      <c r="J53" s="98">
        <f t="shared" si="1"/>
        <v>3.6737692872887582E-3</v>
      </c>
      <c r="K53" s="95">
        <f t="shared" si="2"/>
        <v>10</v>
      </c>
      <c r="L53" s="99">
        <f t="shared" si="4"/>
        <v>2.3220173686899179E-4</v>
      </c>
      <c r="M53" s="96">
        <f t="shared" si="3"/>
        <v>20</v>
      </c>
      <c r="N53" s="96">
        <f t="shared" si="5"/>
        <v>0</v>
      </c>
    </row>
    <row r="54" spans="1:14">
      <c r="A54" s="100">
        <v>59</v>
      </c>
      <c r="B54" s="97" t="s">
        <v>52</v>
      </c>
      <c r="C54" s="96">
        <v>2101</v>
      </c>
      <c r="D54" s="96">
        <v>2116</v>
      </c>
      <c r="E54" s="96">
        <v>2163</v>
      </c>
      <c r="F54" s="96"/>
      <c r="G54" s="96"/>
      <c r="H54" s="96"/>
      <c r="I54" s="98">
        <f t="shared" si="6"/>
        <v>1.145911089378416E-3</v>
      </c>
      <c r="J54" s="98">
        <f t="shared" si="1"/>
        <v>2.9509757258448358E-2</v>
      </c>
      <c r="K54" s="95">
        <f t="shared" si="2"/>
        <v>62</v>
      </c>
      <c r="L54" s="99">
        <f t="shared" si="4"/>
        <v>1.439650768587749E-3</v>
      </c>
      <c r="M54" s="96">
        <f t="shared" si="3"/>
        <v>47</v>
      </c>
      <c r="N54" s="96">
        <f t="shared" si="5"/>
        <v>0</v>
      </c>
    </row>
    <row r="55" spans="1:14">
      <c r="A55" s="100">
        <v>60</v>
      </c>
      <c r="B55" s="97" t="s">
        <v>53</v>
      </c>
      <c r="C55" s="96">
        <v>736</v>
      </c>
      <c r="D55" s="96">
        <v>703</v>
      </c>
      <c r="E55" s="96">
        <v>703</v>
      </c>
      <c r="F55" s="96"/>
      <c r="G55" s="96"/>
      <c r="H55" s="96"/>
      <c r="I55" s="98">
        <f t="shared" si="6"/>
        <v>3.724343485127261E-4</v>
      </c>
      <c r="J55" s="98">
        <f t="shared" si="1"/>
        <v>-4.4836956521739128E-2</v>
      </c>
      <c r="K55" s="95">
        <f t="shared" si="2"/>
        <v>-33</v>
      </c>
      <c r="L55" s="99">
        <f t="shared" si="4"/>
        <v>-7.6626573166767287E-4</v>
      </c>
      <c r="M55" s="96">
        <f t="shared" si="3"/>
        <v>0</v>
      </c>
      <c r="N55" s="96">
        <f t="shared" si="5"/>
        <v>0</v>
      </c>
    </row>
    <row r="56" spans="1:14">
      <c r="A56" s="100">
        <v>61</v>
      </c>
      <c r="B56" s="97" t="s">
        <v>54</v>
      </c>
      <c r="C56" s="96">
        <v>2977</v>
      </c>
      <c r="D56" s="96">
        <v>2930</v>
      </c>
      <c r="E56" s="96">
        <v>2952</v>
      </c>
      <c r="F56" s="96"/>
      <c r="G56" s="96"/>
      <c r="H56" s="96"/>
      <c r="I56" s="98">
        <f t="shared" si="6"/>
        <v>1.563906396599669E-3</v>
      </c>
      <c r="J56" s="98">
        <f t="shared" si="1"/>
        <v>-8.3977158212966072E-3</v>
      </c>
      <c r="K56" s="95">
        <f t="shared" si="2"/>
        <v>-25</v>
      </c>
      <c r="L56" s="99">
        <f t="shared" si="4"/>
        <v>-5.805043421724795E-4</v>
      </c>
      <c r="M56" s="96">
        <f t="shared" si="3"/>
        <v>22</v>
      </c>
      <c r="N56" s="96">
        <f t="shared" si="5"/>
        <v>0</v>
      </c>
    </row>
    <row r="57" spans="1:14">
      <c r="A57" s="100">
        <v>62</v>
      </c>
      <c r="B57" s="97" t="s">
        <v>55</v>
      </c>
      <c r="C57" s="96">
        <v>9883</v>
      </c>
      <c r="D57" s="96">
        <v>10942</v>
      </c>
      <c r="E57" s="96">
        <v>11183</v>
      </c>
      <c r="F57" s="96"/>
      <c r="G57" s="96"/>
      <c r="H57" s="96"/>
      <c r="I57" s="98">
        <f t="shared" si="6"/>
        <v>5.9245139678774051E-3</v>
      </c>
      <c r="J57" s="98">
        <f t="shared" si="1"/>
        <v>0.13153900637458263</v>
      </c>
      <c r="K57" s="95">
        <f t="shared" si="2"/>
        <v>1300</v>
      </c>
      <c r="L57" s="99">
        <f t="shared" si="4"/>
        <v>3.0186225792968931E-2</v>
      </c>
      <c r="M57" s="96">
        <f t="shared" si="3"/>
        <v>241</v>
      </c>
      <c r="N57" s="96">
        <f t="shared" si="5"/>
        <v>0</v>
      </c>
    </row>
    <row r="58" spans="1:14">
      <c r="A58" s="100">
        <v>63</v>
      </c>
      <c r="B58" s="97" t="s">
        <v>56</v>
      </c>
      <c r="C58" s="96">
        <v>1852</v>
      </c>
      <c r="D58" s="96">
        <v>1934</v>
      </c>
      <c r="E58" s="96">
        <v>1943</v>
      </c>
      <c r="F58" s="96"/>
      <c r="G58" s="96"/>
      <c r="H58" s="96"/>
      <c r="I58" s="98">
        <f t="shared" si="6"/>
        <v>1.0293597996589286E-3</v>
      </c>
      <c r="J58" s="98">
        <f t="shared" si="1"/>
        <v>4.913606911447084E-2</v>
      </c>
      <c r="K58" s="95">
        <f t="shared" si="2"/>
        <v>91</v>
      </c>
      <c r="L58" s="99">
        <f t="shared" si="4"/>
        <v>2.113035805507825E-3</v>
      </c>
      <c r="M58" s="96">
        <f t="shared" si="3"/>
        <v>9</v>
      </c>
      <c r="N58" s="96">
        <f t="shared" si="5"/>
        <v>0</v>
      </c>
    </row>
    <row r="59" spans="1:14">
      <c r="A59" s="100">
        <v>64</v>
      </c>
      <c r="B59" s="97" t="s">
        <v>57</v>
      </c>
      <c r="C59" s="96">
        <v>7093</v>
      </c>
      <c r="D59" s="96">
        <v>7020</v>
      </c>
      <c r="E59" s="96">
        <v>7025</v>
      </c>
      <c r="F59" s="96"/>
      <c r="G59" s="96"/>
      <c r="H59" s="96"/>
      <c r="I59" s="98">
        <f t="shared" si="6"/>
        <v>3.7216945921790907E-3</v>
      </c>
      <c r="J59" s="98">
        <f t="shared" si="1"/>
        <v>-9.5869166784153387E-3</v>
      </c>
      <c r="K59" s="95">
        <f t="shared" si="2"/>
        <v>-68</v>
      </c>
      <c r="L59" s="99">
        <f t="shared" si="4"/>
        <v>-1.5789718107091441E-3</v>
      </c>
      <c r="M59" s="96">
        <f t="shared" si="3"/>
        <v>5</v>
      </c>
      <c r="N59" s="96">
        <f t="shared" si="5"/>
        <v>0</v>
      </c>
    </row>
    <row r="60" spans="1:14">
      <c r="A60" s="100">
        <v>65</v>
      </c>
      <c r="B60" s="97" t="s">
        <v>58</v>
      </c>
      <c r="C60" s="96">
        <v>3555</v>
      </c>
      <c r="D60" s="96">
        <v>3478</v>
      </c>
      <c r="E60" s="96">
        <v>3485</v>
      </c>
      <c r="F60" s="96"/>
      <c r="G60" s="96"/>
      <c r="H60" s="96"/>
      <c r="I60" s="98">
        <f t="shared" si="6"/>
        <v>1.8462783848746094E-3</v>
      </c>
      <c r="J60" s="98">
        <f t="shared" si="1"/>
        <v>-1.969057665260197E-2</v>
      </c>
      <c r="K60" s="95">
        <f t="shared" si="2"/>
        <v>-70</v>
      </c>
      <c r="L60" s="99">
        <f t="shared" si="4"/>
        <v>-1.6254121580829425E-3</v>
      </c>
      <c r="M60" s="96">
        <f t="shared" si="3"/>
        <v>7</v>
      </c>
      <c r="N60" s="96">
        <f t="shared" si="5"/>
        <v>0</v>
      </c>
    </row>
    <row r="61" spans="1:14">
      <c r="A61" s="100">
        <v>66</v>
      </c>
      <c r="B61" s="97" t="s">
        <v>59</v>
      </c>
      <c r="C61" s="96">
        <v>12239</v>
      </c>
      <c r="D61" s="96">
        <v>12542</v>
      </c>
      <c r="E61" s="96">
        <v>12676</v>
      </c>
      <c r="F61" s="96"/>
      <c r="G61" s="96"/>
      <c r="H61" s="96"/>
      <c r="I61" s="98">
        <f t="shared" si="6"/>
        <v>6.7154734022010177E-3</v>
      </c>
      <c r="J61" s="98">
        <f t="shared" si="1"/>
        <v>3.5705531497671375E-2</v>
      </c>
      <c r="K61" s="95">
        <f t="shared" si="2"/>
        <v>437</v>
      </c>
      <c r="L61" s="99">
        <f t="shared" si="4"/>
        <v>1.0147215901174941E-2</v>
      </c>
      <c r="M61" s="96">
        <f t="shared" si="3"/>
        <v>134</v>
      </c>
      <c r="N61" s="96">
        <f t="shared" si="5"/>
        <v>0</v>
      </c>
    </row>
    <row r="62" spans="1:14">
      <c r="A62" s="100">
        <v>68</v>
      </c>
      <c r="B62" s="97" t="s">
        <v>60</v>
      </c>
      <c r="C62" s="96">
        <v>62826</v>
      </c>
      <c r="D62" s="96">
        <v>67885</v>
      </c>
      <c r="E62" s="96">
        <v>68406</v>
      </c>
      <c r="F62" s="96"/>
      <c r="G62" s="96"/>
      <c r="H62" s="96"/>
      <c r="I62" s="98">
        <f t="shared" si="6"/>
        <v>3.6240034202505746E-2</v>
      </c>
      <c r="J62" s="98">
        <f t="shared" si="1"/>
        <v>8.8816731926272569E-2</v>
      </c>
      <c r="K62" s="95">
        <f t="shared" si="2"/>
        <v>5580</v>
      </c>
      <c r="L62" s="99">
        <f t="shared" si="4"/>
        <v>0.12956856917289741</v>
      </c>
      <c r="M62" s="96">
        <f t="shared" si="3"/>
        <v>521</v>
      </c>
      <c r="N62" s="96">
        <f t="shared" si="5"/>
        <v>0</v>
      </c>
    </row>
    <row r="63" spans="1:14">
      <c r="A63" s="100">
        <v>69</v>
      </c>
      <c r="B63" s="97" t="s">
        <v>61</v>
      </c>
      <c r="C63" s="96">
        <v>51574</v>
      </c>
      <c r="D63" s="96">
        <v>52398</v>
      </c>
      <c r="E63" s="96">
        <v>52946</v>
      </c>
      <c r="F63" s="96"/>
      <c r="G63" s="96"/>
      <c r="H63" s="96"/>
      <c r="I63" s="98">
        <f t="shared" si="6"/>
        <v>2.8049657206763577E-2</v>
      </c>
      <c r="J63" s="98">
        <f t="shared" si="1"/>
        <v>2.6602551673323767E-2</v>
      </c>
      <c r="K63" s="95">
        <f t="shared" si="2"/>
        <v>1372</v>
      </c>
      <c r="L63" s="99">
        <f t="shared" si="4"/>
        <v>3.1858078298425671E-2</v>
      </c>
      <c r="M63" s="96">
        <f t="shared" si="3"/>
        <v>548</v>
      </c>
      <c r="N63" s="96">
        <f t="shared" si="5"/>
        <v>0</v>
      </c>
    </row>
    <row r="64" spans="1:14">
      <c r="A64" s="100">
        <v>70</v>
      </c>
      <c r="B64" s="97" t="s">
        <v>62</v>
      </c>
      <c r="C64" s="96">
        <v>19416</v>
      </c>
      <c r="D64" s="96">
        <v>18716</v>
      </c>
      <c r="E64" s="96">
        <v>18878</v>
      </c>
      <c r="F64" s="96"/>
      <c r="G64" s="96"/>
      <c r="H64" s="96"/>
      <c r="I64" s="98">
        <f t="shared" si="6"/>
        <v>1.0001160215111299E-2</v>
      </c>
      <c r="J64" s="98">
        <f t="shared" si="1"/>
        <v>-2.7709105892047795E-2</v>
      </c>
      <c r="K64" s="95">
        <f t="shared" si="2"/>
        <v>-538</v>
      </c>
      <c r="L64" s="99">
        <f t="shared" si="4"/>
        <v>-1.2492453443551758E-2</v>
      </c>
      <c r="M64" s="96">
        <f t="shared" si="3"/>
        <v>162</v>
      </c>
      <c r="N64" s="96">
        <f t="shared" si="5"/>
        <v>0</v>
      </c>
    </row>
    <row r="65" spans="1:14">
      <c r="A65" s="100">
        <v>71</v>
      </c>
      <c r="B65" s="97" t="s">
        <v>63</v>
      </c>
      <c r="C65" s="96">
        <v>24378</v>
      </c>
      <c r="D65" s="96">
        <v>23856</v>
      </c>
      <c r="E65" s="96">
        <v>24454</v>
      </c>
      <c r="F65" s="96"/>
      <c r="G65" s="96"/>
      <c r="H65" s="96"/>
      <c r="I65" s="98">
        <f t="shared" si="6"/>
        <v>1.2955205630910674E-2</v>
      </c>
      <c r="J65" s="98">
        <f t="shared" si="1"/>
        <v>3.1175650176388549E-3</v>
      </c>
      <c r="K65" s="95">
        <f t="shared" si="2"/>
        <v>76</v>
      </c>
      <c r="L65" s="99">
        <f t="shared" si="4"/>
        <v>1.7647332002043376E-3</v>
      </c>
      <c r="M65" s="96">
        <f t="shared" si="3"/>
        <v>598</v>
      </c>
      <c r="N65" s="96">
        <f t="shared" si="5"/>
        <v>0</v>
      </c>
    </row>
    <row r="66" spans="1:14">
      <c r="A66" s="100">
        <v>72</v>
      </c>
      <c r="B66" s="97" t="s">
        <v>64</v>
      </c>
      <c r="C66" s="96">
        <v>944</v>
      </c>
      <c r="D66" s="96">
        <v>977</v>
      </c>
      <c r="E66" s="96">
        <v>997</v>
      </c>
      <c r="F66" s="96"/>
      <c r="G66" s="96"/>
      <c r="H66" s="96"/>
      <c r="I66" s="98">
        <f t="shared" si="6"/>
        <v>5.2818925386513213E-4</v>
      </c>
      <c r="J66" s="98">
        <f t="shared" si="1"/>
        <v>5.6144067796610173E-2</v>
      </c>
      <c r="K66" s="95">
        <f t="shared" si="2"/>
        <v>53</v>
      </c>
      <c r="L66" s="99">
        <f t="shared" si="4"/>
        <v>1.2306692054056564E-3</v>
      </c>
      <c r="M66" s="96">
        <f t="shared" si="3"/>
        <v>20</v>
      </c>
      <c r="N66" s="96">
        <f t="shared" si="5"/>
        <v>0</v>
      </c>
    </row>
    <row r="67" spans="1:14">
      <c r="A67" s="100">
        <v>73</v>
      </c>
      <c r="B67" s="97" t="s">
        <v>65</v>
      </c>
      <c r="C67" s="96">
        <v>7108</v>
      </c>
      <c r="D67" s="96">
        <v>6933</v>
      </c>
      <c r="E67" s="96">
        <v>7056</v>
      </c>
      <c r="F67" s="96"/>
      <c r="G67" s="96"/>
      <c r="H67" s="96"/>
      <c r="I67" s="98">
        <f t="shared" ref="I67:I92" si="7">E67/$E$92</f>
        <v>3.7381177284577455E-3</v>
      </c>
      <c r="J67" s="98">
        <f t="shared" ref="J67:J90" si="8">(E67-C67)/C67</f>
        <v>-7.3157006190208212E-3</v>
      </c>
      <c r="K67" s="95">
        <f t="shared" ref="K67:K90" si="9">E67-C67</f>
        <v>-52</v>
      </c>
      <c r="L67" s="99">
        <f t="shared" si="4"/>
        <v>-1.2074490317187572E-3</v>
      </c>
      <c r="M67" s="96">
        <f t="shared" ref="M67:M90" si="10">E67-D67</f>
        <v>123</v>
      </c>
      <c r="N67" s="96">
        <f t="shared" si="5"/>
        <v>0</v>
      </c>
    </row>
    <row r="68" spans="1:14">
      <c r="A68" s="100">
        <v>74</v>
      </c>
      <c r="B68" s="97" t="s">
        <v>66</v>
      </c>
      <c r="C68" s="96">
        <v>9066</v>
      </c>
      <c r="D68" s="96">
        <v>8725</v>
      </c>
      <c r="E68" s="96">
        <v>8874</v>
      </c>
      <c r="F68" s="96"/>
      <c r="G68" s="96"/>
      <c r="H68" s="96"/>
      <c r="I68" s="98">
        <f t="shared" si="7"/>
        <v>4.7012552044124198E-3</v>
      </c>
      <c r="J68" s="98">
        <f t="shared" si="8"/>
        <v>-2.1178027796161483E-2</v>
      </c>
      <c r="K68" s="95">
        <f t="shared" si="9"/>
        <v>-192</v>
      </c>
      <c r="L68" s="99">
        <f t="shared" ref="L68:L92" si="11">K68/$K$92</f>
        <v>-4.4582733478846425E-3</v>
      </c>
      <c r="M68" s="96">
        <f t="shared" si="10"/>
        <v>149</v>
      </c>
      <c r="N68" s="96">
        <f t="shared" ref="N68:N92" si="12">H68-G68</f>
        <v>0</v>
      </c>
    </row>
    <row r="69" spans="1:14">
      <c r="A69" s="100">
        <v>75</v>
      </c>
      <c r="B69" s="97" t="s">
        <v>67</v>
      </c>
      <c r="C69" s="96">
        <v>2789</v>
      </c>
      <c r="D69" s="96">
        <v>3034</v>
      </c>
      <c r="E69" s="96">
        <v>3099</v>
      </c>
      <c r="F69" s="96"/>
      <c r="G69" s="96"/>
      <c r="H69" s="96"/>
      <c r="I69" s="98">
        <f t="shared" si="7"/>
        <v>1.6417838492758722E-3</v>
      </c>
      <c r="J69" s="98">
        <f t="shared" si="8"/>
        <v>0.11115095016134816</v>
      </c>
      <c r="K69" s="95">
        <f t="shared" si="9"/>
        <v>310</v>
      </c>
      <c r="L69" s="99">
        <f t="shared" si="11"/>
        <v>7.1982538429387448E-3</v>
      </c>
      <c r="M69" s="96">
        <f t="shared" si="10"/>
        <v>65</v>
      </c>
      <c r="N69" s="96">
        <f t="shared" si="12"/>
        <v>0</v>
      </c>
    </row>
    <row r="70" spans="1:14">
      <c r="A70" s="100">
        <v>77</v>
      </c>
      <c r="B70" s="97" t="s">
        <v>68</v>
      </c>
      <c r="C70" s="96">
        <v>5723</v>
      </c>
      <c r="D70" s="96">
        <v>5726</v>
      </c>
      <c r="E70" s="96">
        <v>5841</v>
      </c>
      <c r="F70" s="96"/>
      <c r="G70" s="96"/>
      <c r="H70" s="96"/>
      <c r="I70" s="98">
        <f t="shared" si="7"/>
        <v>3.0944367420523942E-3</v>
      </c>
      <c r="J70" s="98">
        <f t="shared" si="8"/>
        <v>2.0618556701030927E-2</v>
      </c>
      <c r="K70" s="95">
        <f t="shared" si="9"/>
        <v>118</v>
      </c>
      <c r="L70" s="99">
        <f t="shared" si="11"/>
        <v>2.7399804950541031E-3</v>
      </c>
      <c r="M70" s="96">
        <f t="shared" si="10"/>
        <v>115</v>
      </c>
      <c r="N70" s="96">
        <f t="shared" si="12"/>
        <v>0</v>
      </c>
    </row>
    <row r="71" spans="1:14">
      <c r="A71" s="100">
        <v>78</v>
      </c>
      <c r="B71" s="97" t="s">
        <v>69</v>
      </c>
      <c r="C71" s="96">
        <v>2183</v>
      </c>
      <c r="D71" s="96">
        <v>2171</v>
      </c>
      <c r="E71" s="96">
        <v>2188</v>
      </c>
      <c r="F71" s="96"/>
      <c r="G71" s="96"/>
      <c r="H71" s="96"/>
      <c r="I71" s="98">
        <f t="shared" si="7"/>
        <v>1.159155554119267E-3</v>
      </c>
      <c r="J71" s="98">
        <f t="shared" si="8"/>
        <v>2.2904260192395786E-3</v>
      </c>
      <c r="K71" s="95">
        <f t="shared" si="9"/>
        <v>5</v>
      </c>
      <c r="L71" s="99">
        <f t="shared" si="11"/>
        <v>1.161008684344959E-4</v>
      </c>
      <c r="M71" s="96">
        <f t="shared" si="10"/>
        <v>17</v>
      </c>
      <c r="N71" s="96">
        <f t="shared" si="12"/>
        <v>0</v>
      </c>
    </row>
    <row r="72" spans="1:14">
      <c r="A72" s="100">
        <v>79</v>
      </c>
      <c r="B72" s="97" t="s">
        <v>70</v>
      </c>
      <c r="C72" s="96">
        <v>8870</v>
      </c>
      <c r="D72" s="96">
        <v>8618</v>
      </c>
      <c r="E72" s="96">
        <v>8743</v>
      </c>
      <c r="F72" s="96"/>
      <c r="G72" s="96"/>
      <c r="H72" s="96"/>
      <c r="I72" s="98">
        <f t="shared" si="7"/>
        <v>4.6318542091703611E-3</v>
      </c>
      <c r="J72" s="98">
        <f t="shared" si="8"/>
        <v>-1.4317925591882752E-2</v>
      </c>
      <c r="K72" s="95">
        <f t="shared" si="9"/>
        <v>-127</v>
      </c>
      <c r="L72" s="99">
        <f t="shared" si="11"/>
        <v>-2.9489620582361957E-3</v>
      </c>
      <c r="M72" s="96">
        <f t="shared" si="10"/>
        <v>125</v>
      </c>
      <c r="N72" s="96">
        <f t="shared" si="12"/>
        <v>0</v>
      </c>
    </row>
    <row r="73" spans="1:14">
      <c r="A73" s="100">
        <v>80</v>
      </c>
      <c r="B73" s="97" t="s">
        <v>71</v>
      </c>
      <c r="C73" s="96">
        <v>22364</v>
      </c>
      <c r="D73" s="96">
        <v>22259</v>
      </c>
      <c r="E73" s="96">
        <v>22363</v>
      </c>
      <c r="F73" s="96"/>
      <c r="G73" s="96"/>
      <c r="H73" s="96"/>
      <c r="I73" s="98">
        <f t="shared" si="7"/>
        <v>1.1847438599985908E-2</v>
      </c>
      <c r="J73" s="98">
        <f t="shared" si="8"/>
        <v>-4.471472008585226E-5</v>
      </c>
      <c r="K73" s="95">
        <f t="shared" si="9"/>
        <v>-1</v>
      </c>
      <c r="L73" s="99">
        <f t="shared" si="11"/>
        <v>-2.3220173686899178E-5</v>
      </c>
      <c r="M73" s="96">
        <f t="shared" si="10"/>
        <v>104</v>
      </c>
      <c r="N73" s="96">
        <f t="shared" si="12"/>
        <v>0</v>
      </c>
    </row>
    <row r="74" spans="1:14">
      <c r="A74" s="100">
        <v>81</v>
      </c>
      <c r="B74" s="97" t="s">
        <v>72</v>
      </c>
      <c r="C74" s="96">
        <v>47576</v>
      </c>
      <c r="D74" s="96">
        <v>41029</v>
      </c>
      <c r="E74" s="96">
        <v>41266</v>
      </c>
      <c r="F74" s="96"/>
      <c r="G74" s="96"/>
      <c r="H74" s="96"/>
      <c r="I74" s="98">
        <f t="shared" si="7"/>
        <v>2.1861843279838058E-2</v>
      </c>
      <c r="J74" s="98">
        <f t="shared" si="8"/>
        <v>-0.13262989742727427</v>
      </c>
      <c r="K74" s="95">
        <f t="shared" si="9"/>
        <v>-6310</v>
      </c>
      <c r="L74" s="99">
        <f t="shared" si="11"/>
        <v>-0.1465192959643338</v>
      </c>
      <c r="M74" s="96">
        <f t="shared" si="10"/>
        <v>237</v>
      </c>
      <c r="N74" s="96">
        <f t="shared" si="12"/>
        <v>0</v>
      </c>
    </row>
    <row r="75" spans="1:14">
      <c r="A75" s="100">
        <v>82</v>
      </c>
      <c r="B75" s="97" t="s">
        <v>73</v>
      </c>
      <c r="C75" s="96">
        <v>46953</v>
      </c>
      <c r="D75" s="96">
        <v>43820</v>
      </c>
      <c r="E75" s="96">
        <v>44092</v>
      </c>
      <c r="F75" s="96"/>
      <c r="G75" s="96"/>
      <c r="H75" s="96"/>
      <c r="I75" s="98">
        <f t="shared" si="7"/>
        <v>2.335899757414384E-2</v>
      </c>
      <c r="J75" s="98">
        <f t="shared" si="8"/>
        <v>-6.0933273699231148E-2</v>
      </c>
      <c r="K75" s="95">
        <f t="shared" si="9"/>
        <v>-2861</v>
      </c>
      <c r="L75" s="99">
        <f t="shared" si="11"/>
        <v>-6.6432916918218551E-2</v>
      </c>
      <c r="M75" s="96">
        <f t="shared" si="10"/>
        <v>272</v>
      </c>
      <c r="N75" s="96">
        <f t="shared" si="12"/>
        <v>0</v>
      </c>
    </row>
    <row r="76" spans="1:14">
      <c r="A76" s="100">
        <v>84</v>
      </c>
      <c r="B76" s="97" t="s">
        <v>74</v>
      </c>
      <c r="C76" s="96">
        <v>4764</v>
      </c>
      <c r="D76" s="96">
        <v>4925</v>
      </c>
      <c r="E76" s="96">
        <v>5092</v>
      </c>
      <c r="F76" s="96"/>
      <c r="G76" s="96"/>
      <c r="H76" s="96"/>
      <c r="I76" s="98">
        <f t="shared" si="7"/>
        <v>2.6976325784165023E-3</v>
      </c>
      <c r="J76" s="98">
        <f t="shared" si="8"/>
        <v>6.8849706129303107E-2</v>
      </c>
      <c r="K76" s="95">
        <f t="shared" si="9"/>
        <v>328</v>
      </c>
      <c r="L76" s="99">
        <f t="shared" si="11"/>
        <v>7.6162169693029308E-3</v>
      </c>
      <c r="M76" s="96">
        <f t="shared" si="10"/>
        <v>167</v>
      </c>
      <c r="N76" s="96">
        <f t="shared" si="12"/>
        <v>0</v>
      </c>
    </row>
    <row r="77" spans="1:14">
      <c r="A77" s="100">
        <v>85</v>
      </c>
      <c r="B77" s="97" t="s">
        <v>75</v>
      </c>
      <c r="C77" s="96">
        <v>34297</v>
      </c>
      <c r="D77" s="96">
        <v>37270</v>
      </c>
      <c r="E77" s="96">
        <v>36989</v>
      </c>
      <c r="F77" s="96"/>
      <c r="G77" s="96"/>
      <c r="H77" s="96"/>
      <c r="I77" s="98">
        <f t="shared" si="7"/>
        <v>1.9595980251973292E-2</v>
      </c>
      <c r="J77" s="98">
        <f t="shared" si="8"/>
        <v>7.8490830101758169E-2</v>
      </c>
      <c r="K77" s="95">
        <f t="shared" si="9"/>
        <v>2692</v>
      </c>
      <c r="L77" s="99">
        <f t="shared" si="11"/>
        <v>6.250870756513259E-2</v>
      </c>
      <c r="M77" s="96">
        <f t="shared" si="10"/>
        <v>-281</v>
      </c>
      <c r="N77" s="96">
        <f t="shared" si="12"/>
        <v>0</v>
      </c>
    </row>
    <row r="78" spans="1:14">
      <c r="A78" s="100">
        <v>86</v>
      </c>
      <c r="B78" s="97" t="s">
        <v>76</v>
      </c>
      <c r="C78" s="96">
        <v>27907</v>
      </c>
      <c r="D78" s="96">
        <v>29770</v>
      </c>
      <c r="E78" s="96">
        <v>30261</v>
      </c>
      <c r="F78" s="96"/>
      <c r="G78" s="96"/>
      <c r="H78" s="96"/>
      <c r="I78" s="98">
        <f t="shared" si="7"/>
        <v>1.6031629900915511E-2</v>
      </c>
      <c r="J78" s="98">
        <f t="shared" si="8"/>
        <v>8.4351596373669693E-2</v>
      </c>
      <c r="K78" s="95">
        <f t="shared" si="9"/>
        <v>2354</v>
      </c>
      <c r="L78" s="99">
        <f t="shared" si="11"/>
        <v>5.4660288858960668E-2</v>
      </c>
      <c r="M78" s="96">
        <f t="shared" si="10"/>
        <v>491</v>
      </c>
      <c r="N78" s="96">
        <f t="shared" si="12"/>
        <v>0</v>
      </c>
    </row>
    <row r="79" spans="1:14">
      <c r="A79" s="100">
        <v>87</v>
      </c>
      <c r="B79" s="97" t="s">
        <v>77</v>
      </c>
      <c r="C79" s="96">
        <v>1655</v>
      </c>
      <c r="D79" s="96">
        <v>1836</v>
      </c>
      <c r="E79" s="96">
        <v>1846</v>
      </c>
      <c r="F79" s="96"/>
      <c r="G79" s="96"/>
      <c r="H79" s="96"/>
      <c r="I79" s="98">
        <f t="shared" si="7"/>
        <v>9.7797127646442731E-4</v>
      </c>
      <c r="J79" s="98">
        <f t="shared" si="8"/>
        <v>0.11540785498489425</v>
      </c>
      <c r="K79" s="95">
        <f t="shared" si="9"/>
        <v>191</v>
      </c>
      <c r="L79" s="99">
        <f t="shared" si="11"/>
        <v>4.4350531741977426E-3</v>
      </c>
      <c r="M79" s="96">
        <f t="shared" si="10"/>
        <v>10</v>
      </c>
      <c r="N79" s="96">
        <f t="shared" si="12"/>
        <v>0</v>
      </c>
    </row>
    <row r="80" spans="1:14">
      <c r="A80" s="100">
        <v>88</v>
      </c>
      <c r="B80" s="97" t="s">
        <v>78</v>
      </c>
      <c r="C80" s="96">
        <v>5264</v>
      </c>
      <c r="D80" s="96">
        <v>5482</v>
      </c>
      <c r="E80" s="96">
        <v>5525</v>
      </c>
      <c r="F80" s="96"/>
      <c r="G80" s="96"/>
      <c r="H80" s="96"/>
      <c r="I80" s="98">
        <f t="shared" si="7"/>
        <v>2.927026707728039E-3</v>
      </c>
      <c r="J80" s="98">
        <f t="shared" si="8"/>
        <v>4.958206686930091E-2</v>
      </c>
      <c r="K80" s="95">
        <f t="shared" si="9"/>
        <v>261</v>
      </c>
      <c r="L80" s="99">
        <f t="shared" si="11"/>
        <v>6.0604653322806857E-3</v>
      </c>
      <c r="M80" s="96">
        <f t="shared" si="10"/>
        <v>43</v>
      </c>
      <c r="N80" s="96">
        <f t="shared" si="12"/>
        <v>0</v>
      </c>
    </row>
    <row r="81" spans="1:15">
      <c r="A81" s="100">
        <v>90</v>
      </c>
      <c r="B81" s="97" t="s">
        <v>79</v>
      </c>
      <c r="C81" s="96">
        <v>1443</v>
      </c>
      <c r="D81" s="96">
        <v>1393</v>
      </c>
      <c r="E81" s="96">
        <v>1412</v>
      </c>
      <c r="F81" s="96"/>
      <c r="G81" s="96"/>
      <c r="H81" s="96"/>
      <c r="I81" s="98">
        <f t="shared" si="7"/>
        <v>7.4804736856325636E-4</v>
      </c>
      <c r="J81" s="98">
        <f t="shared" si="8"/>
        <v>-2.1483021483021482E-2</v>
      </c>
      <c r="K81" s="95">
        <f t="shared" si="9"/>
        <v>-31</v>
      </c>
      <c r="L81" s="99">
        <f t="shared" si="11"/>
        <v>-7.198253842938745E-4</v>
      </c>
      <c r="M81" s="96">
        <f t="shared" si="10"/>
        <v>19</v>
      </c>
      <c r="N81" s="96">
        <f t="shared" si="12"/>
        <v>0</v>
      </c>
      <c r="O81" s="8"/>
    </row>
    <row r="82" spans="1:15">
      <c r="A82" s="100">
        <v>91</v>
      </c>
      <c r="B82" s="97" t="s">
        <v>80</v>
      </c>
      <c r="C82" s="96">
        <v>559</v>
      </c>
      <c r="D82" s="96">
        <v>829</v>
      </c>
      <c r="E82" s="96">
        <v>856</v>
      </c>
      <c r="F82" s="96"/>
      <c r="G82" s="96"/>
      <c r="H82" s="96"/>
      <c r="I82" s="98">
        <f t="shared" si="7"/>
        <v>4.5349047272673332E-4</v>
      </c>
      <c r="J82" s="98">
        <f t="shared" si="8"/>
        <v>0.53130590339892669</v>
      </c>
      <c r="K82" s="95">
        <f t="shared" si="9"/>
        <v>297</v>
      </c>
      <c r="L82" s="99">
        <f t="shared" si="11"/>
        <v>6.8963915850090559E-3</v>
      </c>
      <c r="M82" s="96">
        <f t="shared" si="10"/>
        <v>27</v>
      </c>
      <c r="N82" s="96">
        <f t="shared" si="12"/>
        <v>0</v>
      </c>
    </row>
    <row r="83" spans="1:15">
      <c r="A83" s="100">
        <v>92</v>
      </c>
      <c r="B83" s="97" t="s">
        <v>81</v>
      </c>
      <c r="C83" s="96">
        <v>2870</v>
      </c>
      <c r="D83" s="96">
        <v>2486</v>
      </c>
      <c r="E83" s="96">
        <v>2531</v>
      </c>
      <c r="F83" s="96"/>
      <c r="G83" s="96"/>
      <c r="H83" s="96"/>
      <c r="I83" s="98">
        <f t="shared" si="7"/>
        <v>1.3408696103637406E-3</v>
      </c>
      <c r="J83" s="98">
        <f t="shared" si="8"/>
        <v>-0.11811846689895471</v>
      </c>
      <c r="K83" s="95">
        <f t="shared" si="9"/>
        <v>-339</v>
      </c>
      <c r="L83" s="99">
        <f t="shared" si="11"/>
        <v>-7.8716388798588215E-3</v>
      </c>
      <c r="M83" s="96">
        <f t="shared" si="10"/>
        <v>45</v>
      </c>
      <c r="N83" s="96">
        <f t="shared" si="12"/>
        <v>0</v>
      </c>
    </row>
    <row r="84" spans="1:15">
      <c r="A84" s="100">
        <v>93</v>
      </c>
      <c r="B84" s="97" t="s">
        <v>82</v>
      </c>
      <c r="C84" s="96">
        <v>9198</v>
      </c>
      <c r="D84" s="96">
        <v>8877</v>
      </c>
      <c r="E84" s="96">
        <v>9099</v>
      </c>
      <c r="F84" s="96"/>
      <c r="G84" s="96"/>
      <c r="H84" s="96"/>
      <c r="I84" s="98">
        <f t="shared" si="7"/>
        <v>4.8204553870800776E-3</v>
      </c>
      <c r="J84" s="98">
        <f t="shared" si="8"/>
        <v>-1.0763209393346379E-2</v>
      </c>
      <c r="K84" s="95">
        <f t="shared" si="9"/>
        <v>-99</v>
      </c>
      <c r="L84" s="99">
        <f t="shared" si="11"/>
        <v>-2.2987971950030185E-3</v>
      </c>
      <c r="M84" s="96">
        <f t="shared" si="10"/>
        <v>222</v>
      </c>
      <c r="N84" s="96">
        <f t="shared" si="12"/>
        <v>0</v>
      </c>
    </row>
    <row r="85" spans="1:15">
      <c r="A85" s="100">
        <v>94</v>
      </c>
      <c r="B85" s="97" t="s">
        <v>83</v>
      </c>
      <c r="C85" s="96">
        <v>11242</v>
      </c>
      <c r="D85" s="96">
        <v>11440</v>
      </c>
      <c r="E85" s="96">
        <v>11388</v>
      </c>
      <c r="F85" s="96"/>
      <c r="G85" s="96"/>
      <c r="H85" s="96"/>
      <c r="I85" s="98">
        <f t="shared" si="7"/>
        <v>6.0331185787523816E-3</v>
      </c>
      <c r="J85" s="98">
        <f t="shared" si="8"/>
        <v>1.2987012987012988E-2</v>
      </c>
      <c r="K85" s="95">
        <f t="shared" si="9"/>
        <v>146</v>
      </c>
      <c r="L85" s="99">
        <f t="shared" si="11"/>
        <v>3.3901453582872798E-3</v>
      </c>
      <c r="M85" s="96">
        <f t="shared" si="10"/>
        <v>-52</v>
      </c>
      <c r="N85" s="96">
        <f t="shared" si="12"/>
        <v>0</v>
      </c>
    </row>
    <row r="86" spans="1:15">
      <c r="A86" s="100">
        <v>95</v>
      </c>
      <c r="B86" s="97" t="s">
        <v>84</v>
      </c>
      <c r="C86" s="96">
        <v>11615</v>
      </c>
      <c r="D86" s="96">
        <v>11731</v>
      </c>
      <c r="E86" s="96">
        <v>11930</v>
      </c>
      <c r="F86" s="96"/>
      <c r="G86" s="96"/>
      <c r="H86" s="96"/>
      <c r="I86" s="98">
        <f t="shared" si="7"/>
        <v>6.3202585743340287E-3</v>
      </c>
      <c r="J86" s="98">
        <f t="shared" si="8"/>
        <v>2.7120103314679293E-2</v>
      </c>
      <c r="K86" s="95">
        <f t="shared" si="9"/>
        <v>315</v>
      </c>
      <c r="L86" s="99">
        <f t="shared" si="11"/>
        <v>7.314354711373241E-3</v>
      </c>
      <c r="M86" s="96">
        <f t="shared" si="10"/>
        <v>199</v>
      </c>
      <c r="N86" s="96">
        <f t="shared" si="12"/>
        <v>0</v>
      </c>
    </row>
    <row r="87" spans="1:15">
      <c r="A87" s="100">
        <v>96</v>
      </c>
      <c r="B87" s="97" t="s">
        <v>85</v>
      </c>
      <c r="C87" s="96">
        <v>33031</v>
      </c>
      <c r="D87" s="96">
        <v>32875</v>
      </c>
      <c r="E87" s="96">
        <v>33944</v>
      </c>
      <c r="F87" s="96"/>
      <c r="G87" s="96"/>
      <c r="H87" s="96"/>
      <c r="I87" s="98">
        <f t="shared" si="7"/>
        <v>1.7982804446537659E-2</v>
      </c>
      <c r="J87" s="98">
        <f t="shared" si="8"/>
        <v>2.7640701159516817E-2</v>
      </c>
      <c r="K87" s="95">
        <f t="shared" si="9"/>
        <v>913</v>
      </c>
      <c r="L87" s="99">
        <f t="shared" si="11"/>
        <v>2.120001857613895E-2</v>
      </c>
      <c r="M87" s="96">
        <f t="shared" si="10"/>
        <v>1069</v>
      </c>
      <c r="N87" s="96">
        <f t="shared" si="12"/>
        <v>0</v>
      </c>
    </row>
    <row r="88" spans="1:15">
      <c r="A88" s="100">
        <v>97</v>
      </c>
      <c r="B88" s="97" t="s">
        <v>86</v>
      </c>
      <c r="C88" s="96">
        <v>10622</v>
      </c>
      <c r="D88" s="96">
        <v>6577</v>
      </c>
      <c r="E88" s="96">
        <v>6478</v>
      </c>
      <c r="F88" s="96"/>
      <c r="G88" s="96"/>
      <c r="H88" s="96"/>
      <c r="I88" s="98">
        <f t="shared" si="7"/>
        <v>3.4319057036492737E-3</v>
      </c>
      <c r="J88" s="98">
        <f t="shared" si="8"/>
        <v>-0.39013368480512145</v>
      </c>
      <c r="K88" s="95">
        <f t="shared" si="9"/>
        <v>-4144</v>
      </c>
      <c r="L88" s="99">
        <f t="shared" si="11"/>
        <v>-9.6224399758510187E-2</v>
      </c>
      <c r="M88" s="96">
        <f t="shared" si="10"/>
        <v>-99</v>
      </c>
      <c r="N88" s="96">
        <f t="shared" si="12"/>
        <v>0</v>
      </c>
    </row>
    <row r="89" spans="1:15">
      <c r="A89" s="100">
        <v>98</v>
      </c>
      <c r="B89" s="97" t="s">
        <v>87</v>
      </c>
      <c r="C89" s="96">
        <v>352</v>
      </c>
      <c r="D89" s="96">
        <v>290</v>
      </c>
      <c r="E89" s="96">
        <v>282</v>
      </c>
      <c r="F89" s="96"/>
      <c r="G89" s="96"/>
      <c r="H89" s="96"/>
      <c r="I89" s="98">
        <f t="shared" si="7"/>
        <v>1.4939756227679767E-4</v>
      </c>
      <c r="J89" s="98">
        <f t="shared" si="8"/>
        <v>-0.19886363636363635</v>
      </c>
      <c r="K89" s="95">
        <f t="shared" si="9"/>
        <v>-70</v>
      </c>
      <c r="L89" s="99">
        <f t="shared" si="11"/>
        <v>-1.6254121580829425E-3</v>
      </c>
      <c r="M89" s="96">
        <f t="shared" si="10"/>
        <v>-8</v>
      </c>
      <c r="N89" s="96">
        <f t="shared" si="12"/>
        <v>0</v>
      </c>
    </row>
    <row r="90" spans="1:15">
      <c r="A90" s="100">
        <v>99</v>
      </c>
      <c r="B90" s="97" t="s">
        <v>88</v>
      </c>
      <c r="C90" s="96">
        <v>436</v>
      </c>
      <c r="D90" s="96">
        <v>444</v>
      </c>
      <c r="E90" s="96">
        <v>444</v>
      </c>
      <c r="F90" s="96"/>
      <c r="G90" s="96"/>
      <c r="H90" s="96"/>
      <c r="I90" s="98">
        <f t="shared" si="7"/>
        <v>2.352216937975112E-4</v>
      </c>
      <c r="J90" s="98">
        <f t="shared" si="8"/>
        <v>1.834862385321101E-2</v>
      </c>
      <c r="K90" s="95">
        <f t="shared" si="9"/>
        <v>8</v>
      </c>
      <c r="L90" s="99">
        <f t="shared" si="11"/>
        <v>1.8576138949519342E-4</v>
      </c>
      <c r="M90" s="96">
        <f t="shared" si="10"/>
        <v>0</v>
      </c>
      <c r="N90" s="96">
        <f t="shared" si="12"/>
        <v>0</v>
      </c>
    </row>
    <row r="91" spans="1:15">
      <c r="A91" s="100"/>
      <c r="B91" s="97" t="s">
        <v>285</v>
      </c>
      <c r="C91" s="96">
        <v>46611</v>
      </c>
      <c r="D91" s="96">
        <v>51299</v>
      </c>
      <c r="E91" s="96">
        <v>51451</v>
      </c>
      <c r="F91" s="96"/>
      <c r="G91" s="96"/>
      <c r="H91" s="96"/>
      <c r="I91" s="98">
        <f>E91/$E$92</f>
        <v>2.7257638215260695E-2</v>
      </c>
      <c r="J91" s="98">
        <f>(E91-C91)/C91</f>
        <v>0.10383814979296732</v>
      </c>
      <c r="K91" s="95">
        <f>E91-C91</f>
        <v>4840</v>
      </c>
      <c r="L91" s="99">
        <f>K91/$K$92</f>
        <v>0.11238564064459203</v>
      </c>
      <c r="M91" s="96">
        <f>E91-D91</f>
        <v>152</v>
      </c>
      <c r="N91" s="96">
        <f>H91-G91</f>
        <v>0</v>
      </c>
    </row>
    <row r="92" spans="1:15" s="107" customFormat="1">
      <c r="A92" s="184" t="s">
        <v>89</v>
      </c>
      <c r="B92" s="184"/>
      <c r="C92" s="62">
        <v>1844515</v>
      </c>
      <c r="D92" s="62">
        <v>1850770</v>
      </c>
      <c r="E92" s="62">
        <v>1887581</v>
      </c>
      <c r="F92" s="62"/>
      <c r="G92" s="62"/>
      <c r="H92" s="62"/>
      <c r="I92" s="98">
        <f t="shared" si="7"/>
        <v>1</v>
      </c>
      <c r="J92" s="98">
        <f>(E92-C92)/C92</f>
        <v>2.3348143007782533E-2</v>
      </c>
      <c r="K92" s="95">
        <f>E92-C92</f>
        <v>43066</v>
      </c>
      <c r="L92" s="99">
        <f t="shared" si="11"/>
        <v>1</v>
      </c>
      <c r="M92" s="95">
        <f>E92-D92</f>
        <v>36811</v>
      </c>
      <c r="N92" s="96">
        <f t="shared" si="12"/>
        <v>0</v>
      </c>
      <c r="O92" s="17"/>
    </row>
    <row r="93" spans="1:15">
      <c r="C93" s="123"/>
      <c r="D93" s="123"/>
      <c r="E93" s="126"/>
      <c r="F93" s="138"/>
      <c r="G93" s="138"/>
      <c r="H93" s="138"/>
    </row>
    <row r="94" spans="1:15">
      <c r="C94" s="124"/>
      <c r="D94" s="122"/>
      <c r="E94" s="125"/>
      <c r="F94" s="125"/>
      <c r="G94" s="125"/>
      <c r="H94" s="125"/>
    </row>
    <row r="95" spans="1:15">
      <c r="C95" s="123"/>
      <c r="D95" s="123"/>
      <c r="E95" s="126"/>
      <c r="F95" s="138"/>
      <c r="G95" s="138"/>
      <c r="H95" s="138"/>
    </row>
    <row r="96" spans="1:15">
      <c r="C96" s="123"/>
      <c r="D96" s="123"/>
      <c r="E96" s="126"/>
      <c r="F96" s="138"/>
      <c r="G96" s="138"/>
      <c r="H96" s="138"/>
    </row>
    <row r="97" spans="3:8">
      <c r="C97" s="123"/>
      <c r="D97" s="124"/>
      <c r="E97" s="124"/>
      <c r="F97" s="138"/>
      <c r="G97" s="138"/>
      <c r="H97" s="138"/>
    </row>
  </sheetData>
  <mergeCells count="3">
    <mergeCell ref="A92:B92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O144"/>
  <sheetViews>
    <sheetView topLeftCell="K1" zoomScale="80" zoomScaleNormal="80" workbookViewId="0">
      <pane ySplit="2" topLeftCell="A3" activePane="bottomLeft" state="frozen"/>
      <selection pane="bottomLeft" activeCell="R9" sqref="R9"/>
    </sheetView>
  </sheetViews>
  <sheetFormatPr defaultColWidth="9.140625" defaultRowHeight="15"/>
  <cols>
    <col min="1" max="1" width="12.7109375" style="4" bestFit="1" customWidth="1"/>
    <col min="2" max="2" width="16.42578125" style="4" bestFit="1" customWidth="1"/>
    <col min="3" max="8" width="12" style="4" customWidth="1"/>
    <col min="9" max="9" width="19.140625" style="4" customWidth="1"/>
    <col min="10" max="11" width="33.140625" style="4" customWidth="1"/>
    <col min="12" max="12" width="18.42578125" style="4" customWidth="1"/>
    <col min="13" max="14" width="33.140625" style="4" customWidth="1"/>
    <col min="15" max="16384" width="9.140625" style="4"/>
  </cols>
  <sheetData>
    <row r="1" spans="1:15" ht="15.75" thickBot="1">
      <c r="C1" s="185" t="s">
        <v>281</v>
      </c>
      <c r="D1" s="185"/>
      <c r="E1" s="186"/>
      <c r="F1" s="187" t="s">
        <v>280</v>
      </c>
      <c r="G1" s="185"/>
      <c r="H1" s="186"/>
    </row>
    <row r="2" spans="1:15" ht="30">
      <c r="A2" s="91" t="s">
        <v>91</v>
      </c>
      <c r="B2" s="91" t="s">
        <v>174</v>
      </c>
      <c r="C2" s="91">
        <v>43617</v>
      </c>
      <c r="D2" s="91">
        <v>43952</v>
      </c>
      <c r="E2" s="91">
        <v>43983</v>
      </c>
      <c r="F2" s="91">
        <v>43617</v>
      </c>
      <c r="G2" s="91">
        <v>43952</v>
      </c>
      <c r="H2" s="91">
        <v>43983</v>
      </c>
      <c r="I2" s="90" t="s">
        <v>314</v>
      </c>
      <c r="J2" s="90" t="s">
        <v>324</v>
      </c>
      <c r="K2" s="90" t="s">
        <v>325</v>
      </c>
      <c r="L2" s="90" t="s">
        <v>313</v>
      </c>
      <c r="M2" s="94" t="s">
        <v>326</v>
      </c>
      <c r="N2" s="158" t="s">
        <v>328</v>
      </c>
    </row>
    <row r="3" spans="1:15">
      <c r="A3" s="40">
        <v>1</v>
      </c>
      <c r="B3" s="101" t="s">
        <v>92</v>
      </c>
      <c r="C3" s="96">
        <v>40117</v>
      </c>
      <c r="D3" s="96">
        <v>41007</v>
      </c>
      <c r="E3" s="96">
        <v>41724</v>
      </c>
      <c r="F3" s="96"/>
      <c r="G3" s="96"/>
      <c r="H3" s="96"/>
      <c r="I3" s="98">
        <f t="shared" ref="I3:I66" si="0">E3/$E$84</f>
        <v>2.2104481873890445E-2</v>
      </c>
      <c r="J3" s="98">
        <f t="shared" ref="J3:J66" si="1">(E3-C3)/C3</f>
        <v>4.005783084477902E-2</v>
      </c>
      <c r="K3" s="95">
        <f t="shared" ref="K3:K66" si="2">E3-C3</f>
        <v>1607</v>
      </c>
      <c r="L3" s="99">
        <f>K3/$K$84</f>
        <v>3.7314819114846978E-2</v>
      </c>
      <c r="M3" s="96">
        <f t="shared" ref="M3:M66" si="3">E3-D3</f>
        <v>717</v>
      </c>
      <c r="N3" s="96">
        <f>H3-G3</f>
        <v>0</v>
      </c>
      <c r="O3" s="7"/>
    </row>
    <row r="4" spans="1:15">
      <c r="A4" s="40">
        <v>2</v>
      </c>
      <c r="B4" s="101" t="s">
        <v>93</v>
      </c>
      <c r="C4" s="96">
        <v>7440</v>
      </c>
      <c r="D4" s="96">
        <v>7793</v>
      </c>
      <c r="E4" s="96">
        <v>8037</v>
      </c>
      <c r="F4" s="96"/>
      <c r="G4" s="96"/>
      <c r="H4" s="96"/>
      <c r="I4" s="98">
        <f t="shared" si="0"/>
        <v>4.2578305248887329E-3</v>
      </c>
      <c r="J4" s="98">
        <f t="shared" si="1"/>
        <v>8.0241935483870971E-2</v>
      </c>
      <c r="K4" s="95">
        <f t="shared" si="2"/>
        <v>597</v>
      </c>
      <c r="L4" s="99">
        <f t="shared" ref="L4:L67" si="4">K4/$K$84</f>
        <v>1.3862443691078809E-2</v>
      </c>
      <c r="M4" s="96">
        <f t="shared" si="3"/>
        <v>244</v>
      </c>
      <c r="N4" s="96">
        <f t="shared" ref="N4:N67" si="5">H4-G4</f>
        <v>0</v>
      </c>
      <c r="O4" s="7"/>
    </row>
    <row r="5" spans="1:15">
      <c r="A5" s="40">
        <v>3</v>
      </c>
      <c r="B5" s="101" t="s">
        <v>94</v>
      </c>
      <c r="C5" s="96">
        <v>12986</v>
      </c>
      <c r="D5" s="96">
        <v>13129</v>
      </c>
      <c r="E5" s="96">
        <v>13341</v>
      </c>
      <c r="F5" s="96"/>
      <c r="G5" s="96"/>
      <c r="H5" s="96"/>
      <c r="I5" s="98">
        <f t="shared" si="0"/>
        <v>7.0677761643076513E-3</v>
      </c>
      <c r="J5" s="98">
        <f t="shared" si="1"/>
        <v>2.7337132296319112E-2</v>
      </c>
      <c r="K5" s="95">
        <f t="shared" si="2"/>
        <v>355</v>
      </c>
      <c r="L5" s="99">
        <f t="shared" si="4"/>
        <v>8.2431616588492084E-3</v>
      </c>
      <c r="M5" s="96">
        <f t="shared" si="3"/>
        <v>212</v>
      </c>
      <c r="N5" s="96">
        <f t="shared" si="5"/>
        <v>0</v>
      </c>
      <c r="O5" s="7"/>
    </row>
    <row r="6" spans="1:15">
      <c r="A6" s="40">
        <v>4</v>
      </c>
      <c r="B6" s="101" t="s">
        <v>95</v>
      </c>
      <c r="C6" s="96">
        <v>2836</v>
      </c>
      <c r="D6" s="96">
        <v>2789</v>
      </c>
      <c r="E6" s="96">
        <v>2882</v>
      </c>
      <c r="F6" s="96"/>
      <c r="G6" s="96"/>
      <c r="H6" s="96"/>
      <c r="I6" s="98">
        <f t="shared" si="0"/>
        <v>1.5268218953252866E-3</v>
      </c>
      <c r="J6" s="98">
        <f t="shared" si="1"/>
        <v>1.622002820874471E-2</v>
      </c>
      <c r="K6" s="95">
        <f t="shared" si="2"/>
        <v>46</v>
      </c>
      <c r="L6" s="99">
        <f t="shared" si="4"/>
        <v>1.0681279895973623E-3</v>
      </c>
      <c r="M6" s="96">
        <f t="shared" si="3"/>
        <v>93</v>
      </c>
      <c r="N6" s="96">
        <f t="shared" si="5"/>
        <v>0</v>
      </c>
      <c r="O6" s="7"/>
    </row>
    <row r="7" spans="1:15">
      <c r="A7" s="40">
        <v>5</v>
      </c>
      <c r="B7" s="101" t="s">
        <v>96</v>
      </c>
      <c r="C7" s="96">
        <v>6148</v>
      </c>
      <c r="D7" s="96">
        <v>6243</v>
      </c>
      <c r="E7" s="96">
        <v>6420</v>
      </c>
      <c r="F7" s="96"/>
      <c r="G7" s="96"/>
      <c r="H7" s="96"/>
      <c r="I7" s="98">
        <f t="shared" si="0"/>
        <v>3.4011785454504998E-3</v>
      </c>
      <c r="J7" s="98">
        <f t="shared" si="1"/>
        <v>4.4242029928432007E-2</v>
      </c>
      <c r="K7" s="95">
        <f t="shared" si="2"/>
        <v>272</v>
      </c>
      <c r="L7" s="99">
        <f t="shared" si="4"/>
        <v>6.3158872428365764E-3</v>
      </c>
      <c r="M7" s="96">
        <f t="shared" si="3"/>
        <v>177</v>
      </c>
      <c r="N7" s="96">
        <f t="shared" si="5"/>
        <v>0</v>
      </c>
      <c r="O7" s="7"/>
    </row>
    <row r="8" spans="1:15">
      <c r="A8" s="40">
        <v>6</v>
      </c>
      <c r="B8" s="101" t="s">
        <v>97</v>
      </c>
      <c r="C8" s="96">
        <v>141389</v>
      </c>
      <c r="D8" s="96">
        <v>140655</v>
      </c>
      <c r="E8" s="96">
        <v>142963</v>
      </c>
      <c r="F8" s="96"/>
      <c r="G8" s="96"/>
      <c r="H8" s="96"/>
      <c r="I8" s="98">
        <f t="shared" si="0"/>
        <v>7.5738736509850441E-2</v>
      </c>
      <c r="J8" s="98">
        <f t="shared" si="1"/>
        <v>1.1132407754492923E-2</v>
      </c>
      <c r="K8" s="95">
        <f t="shared" si="2"/>
        <v>1574</v>
      </c>
      <c r="L8" s="99">
        <f t="shared" si="4"/>
        <v>3.6548553383179305E-2</v>
      </c>
      <c r="M8" s="96">
        <f t="shared" si="3"/>
        <v>2308</v>
      </c>
      <c r="N8" s="96">
        <f t="shared" si="5"/>
        <v>0</v>
      </c>
      <c r="O8" s="7"/>
    </row>
    <row r="9" spans="1:15">
      <c r="A9" s="40">
        <v>7</v>
      </c>
      <c r="B9" s="101" t="s">
        <v>98</v>
      </c>
      <c r="C9" s="96">
        <v>75645</v>
      </c>
      <c r="D9" s="96">
        <v>72277</v>
      </c>
      <c r="E9" s="96">
        <v>74219</v>
      </c>
      <c r="F9" s="96"/>
      <c r="G9" s="96"/>
      <c r="H9" s="96"/>
      <c r="I9" s="98">
        <f t="shared" si="0"/>
        <v>3.9319637144048389E-2</v>
      </c>
      <c r="J9" s="98">
        <f t="shared" si="1"/>
        <v>-1.8851212902372926E-2</v>
      </c>
      <c r="K9" s="95">
        <f t="shared" si="2"/>
        <v>-1426</v>
      </c>
      <c r="L9" s="99">
        <f t="shared" si="4"/>
        <v>-3.3111967677518228E-2</v>
      </c>
      <c r="M9" s="96">
        <f t="shared" si="3"/>
        <v>1942</v>
      </c>
      <c r="N9" s="96">
        <f t="shared" si="5"/>
        <v>0</v>
      </c>
      <c r="O9" s="7"/>
    </row>
    <row r="10" spans="1:15">
      <c r="A10" s="40">
        <v>8</v>
      </c>
      <c r="B10" s="101" t="s">
        <v>99</v>
      </c>
      <c r="C10" s="96">
        <v>3911</v>
      </c>
      <c r="D10" s="96">
        <v>3864</v>
      </c>
      <c r="E10" s="96">
        <v>3989</v>
      </c>
      <c r="F10" s="96"/>
      <c r="G10" s="96"/>
      <c r="H10" s="96"/>
      <c r="I10" s="98">
        <f t="shared" si="0"/>
        <v>2.1132867940501627E-3</v>
      </c>
      <c r="J10" s="98">
        <f t="shared" si="1"/>
        <v>1.9943748401943236E-2</v>
      </c>
      <c r="K10" s="95">
        <f t="shared" si="2"/>
        <v>78</v>
      </c>
      <c r="L10" s="99">
        <f t="shared" si="4"/>
        <v>1.811173547578136E-3</v>
      </c>
      <c r="M10" s="96">
        <f t="shared" si="3"/>
        <v>125</v>
      </c>
      <c r="N10" s="96">
        <f t="shared" si="5"/>
        <v>0</v>
      </c>
      <c r="O10" s="7"/>
    </row>
    <row r="11" spans="1:15">
      <c r="A11" s="40">
        <v>9</v>
      </c>
      <c r="B11" s="101" t="s">
        <v>100</v>
      </c>
      <c r="C11" s="96">
        <v>27413</v>
      </c>
      <c r="D11" s="96">
        <v>27021</v>
      </c>
      <c r="E11" s="96">
        <v>27697</v>
      </c>
      <c r="F11" s="96"/>
      <c r="G11" s="96"/>
      <c r="H11" s="96"/>
      <c r="I11" s="98">
        <f t="shared" si="0"/>
        <v>1.4673277597093847E-2</v>
      </c>
      <c r="J11" s="98">
        <f t="shared" si="1"/>
        <v>1.0360048152336482E-2</v>
      </c>
      <c r="K11" s="95">
        <f t="shared" si="2"/>
        <v>284</v>
      </c>
      <c r="L11" s="99">
        <f t="shared" si="4"/>
        <v>6.5945293270793662E-3</v>
      </c>
      <c r="M11" s="96">
        <f t="shared" si="3"/>
        <v>676</v>
      </c>
      <c r="N11" s="96">
        <f t="shared" si="5"/>
        <v>0</v>
      </c>
      <c r="O11" s="7"/>
    </row>
    <row r="12" spans="1:15">
      <c r="A12" s="40">
        <v>10</v>
      </c>
      <c r="B12" s="101" t="s">
        <v>101</v>
      </c>
      <c r="C12" s="96">
        <v>29560</v>
      </c>
      <c r="D12" s="96">
        <v>29227</v>
      </c>
      <c r="E12" s="96">
        <v>30037</v>
      </c>
      <c r="F12" s="96"/>
      <c r="G12" s="96"/>
      <c r="H12" s="96"/>
      <c r="I12" s="98">
        <f t="shared" si="0"/>
        <v>1.5912959496837485E-2</v>
      </c>
      <c r="J12" s="98">
        <f t="shared" si="1"/>
        <v>1.6136671177266578E-2</v>
      </c>
      <c r="K12" s="95">
        <f t="shared" si="2"/>
        <v>477</v>
      </c>
      <c r="L12" s="99">
        <f t="shared" si="4"/>
        <v>1.1076022848650908E-2</v>
      </c>
      <c r="M12" s="96">
        <f t="shared" si="3"/>
        <v>810</v>
      </c>
      <c r="N12" s="96">
        <f t="shared" si="5"/>
        <v>0</v>
      </c>
      <c r="O12" s="7"/>
    </row>
    <row r="13" spans="1:15">
      <c r="A13" s="40">
        <v>11</v>
      </c>
      <c r="B13" s="101" t="s">
        <v>102</v>
      </c>
      <c r="C13" s="96">
        <v>4547</v>
      </c>
      <c r="D13" s="96">
        <v>4576</v>
      </c>
      <c r="E13" s="96">
        <v>4669</v>
      </c>
      <c r="F13" s="96"/>
      <c r="G13" s="96"/>
      <c r="H13" s="96"/>
      <c r="I13" s="98">
        <f t="shared" si="0"/>
        <v>2.4735362350013059E-3</v>
      </c>
      <c r="J13" s="98">
        <f t="shared" si="1"/>
        <v>2.683087750164944E-2</v>
      </c>
      <c r="K13" s="95">
        <f t="shared" si="2"/>
        <v>122</v>
      </c>
      <c r="L13" s="99">
        <f t="shared" si="4"/>
        <v>2.8328611898016999E-3</v>
      </c>
      <c r="M13" s="96">
        <f t="shared" si="3"/>
        <v>93</v>
      </c>
      <c r="N13" s="96">
        <f t="shared" si="5"/>
        <v>0</v>
      </c>
      <c r="O13" s="7"/>
    </row>
    <row r="14" spans="1:15">
      <c r="A14" s="40">
        <v>12</v>
      </c>
      <c r="B14" s="101" t="s">
        <v>103</v>
      </c>
      <c r="C14" s="96">
        <v>2653</v>
      </c>
      <c r="D14" s="96">
        <v>2607</v>
      </c>
      <c r="E14" s="96">
        <v>2759</v>
      </c>
      <c r="F14" s="96"/>
      <c r="G14" s="96"/>
      <c r="H14" s="96"/>
      <c r="I14" s="98">
        <f t="shared" si="0"/>
        <v>1.4616591288003004E-3</v>
      </c>
      <c r="J14" s="98">
        <f t="shared" si="1"/>
        <v>3.9954768186958159E-2</v>
      </c>
      <c r="K14" s="95">
        <f t="shared" si="2"/>
        <v>106</v>
      </c>
      <c r="L14" s="99">
        <f t="shared" si="4"/>
        <v>2.4613384108113129E-3</v>
      </c>
      <c r="M14" s="96">
        <f t="shared" si="3"/>
        <v>152</v>
      </c>
      <c r="N14" s="96">
        <f t="shared" si="5"/>
        <v>0</v>
      </c>
      <c r="O14" s="7"/>
    </row>
    <row r="15" spans="1:15">
      <c r="A15" s="40">
        <v>13</v>
      </c>
      <c r="B15" s="101" t="s">
        <v>104</v>
      </c>
      <c r="C15" s="96">
        <v>2723</v>
      </c>
      <c r="D15" s="96">
        <v>2709</v>
      </c>
      <c r="E15" s="96">
        <v>2845</v>
      </c>
      <c r="F15" s="96"/>
      <c r="G15" s="96"/>
      <c r="H15" s="96"/>
      <c r="I15" s="98">
        <f t="shared" si="0"/>
        <v>1.5072200875088275E-3</v>
      </c>
      <c r="J15" s="98">
        <f t="shared" si="1"/>
        <v>4.480352552331987E-2</v>
      </c>
      <c r="K15" s="95">
        <f t="shared" si="2"/>
        <v>122</v>
      </c>
      <c r="L15" s="99">
        <f t="shared" si="4"/>
        <v>2.8328611898016999E-3</v>
      </c>
      <c r="M15" s="96">
        <f t="shared" si="3"/>
        <v>136</v>
      </c>
      <c r="N15" s="96">
        <f t="shared" si="5"/>
        <v>0</v>
      </c>
      <c r="O15" s="7"/>
    </row>
    <row r="16" spans="1:15">
      <c r="A16" s="40">
        <v>14</v>
      </c>
      <c r="B16" s="101" t="s">
        <v>105</v>
      </c>
      <c r="C16" s="96">
        <v>7114</v>
      </c>
      <c r="D16" s="96">
        <v>6957</v>
      </c>
      <c r="E16" s="96">
        <v>7085</v>
      </c>
      <c r="F16" s="96"/>
      <c r="G16" s="96"/>
      <c r="H16" s="96"/>
      <c r="I16" s="98">
        <f t="shared" si="0"/>
        <v>3.7534813075571325E-3</v>
      </c>
      <c r="J16" s="98">
        <f t="shared" si="1"/>
        <v>-4.0764689344953611E-3</v>
      </c>
      <c r="K16" s="95">
        <f t="shared" si="2"/>
        <v>-29</v>
      </c>
      <c r="L16" s="99">
        <f t="shared" si="4"/>
        <v>-6.7338503692007613E-4</v>
      </c>
      <c r="M16" s="96">
        <f t="shared" si="3"/>
        <v>128</v>
      </c>
      <c r="N16" s="96">
        <f t="shared" si="5"/>
        <v>0</v>
      </c>
      <c r="O16" s="7"/>
    </row>
    <row r="17" spans="1:15">
      <c r="A17" s="40">
        <v>15</v>
      </c>
      <c r="B17" s="101" t="s">
        <v>106</v>
      </c>
      <c r="C17" s="96">
        <v>6004</v>
      </c>
      <c r="D17" s="96">
        <v>5689</v>
      </c>
      <c r="E17" s="96">
        <v>5781</v>
      </c>
      <c r="F17" s="96"/>
      <c r="G17" s="96"/>
      <c r="H17" s="96"/>
      <c r="I17" s="98">
        <f t="shared" si="0"/>
        <v>3.0626500266743521E-3</v>
      </c>
      <c r="J17" s="98">
        <f t="shared" si="1"/>
        <v>-3.71419053964024E-2</v>
      </c>
      <c r="K17" s="95">
        <f t="shared" si="2"/>
        <v>-223</v>
      </c>
      <c r="L17" s="99">
        <f t="shared" si="4"/>
        <v>-5.1780987321785165E-3</v>
      </c>
      <c r="M17" s="96">
        <f t="shared" si="3"/>
        <v>92</v>
      </c>
      <c r="N17" s="96">
        <f t="shared" si="5"/>
        <v>0</v>
      </c>
      <c r="O17" s="7"/>
    </row>
    <row r="18" spans="1:15">
      <c r="A18" s="40">
        <v>16</v>
      </c>
      <c r="B18" s="101" t="s">
        <v>107</v>
      </c>
      <c r="C18" s="96">
        <v>75953</v>
      </c>
      <c r="D18" s="96">
        <v>76958</v>
      </c>
      <c r="E18" s="96">
        <v>78260</v>
      </c>
      <c r="F18" s="96"/>
      <c r="G18" s="96"/>
      <c r="H18" s="96"/>
      <c r="I18" s="98">
        <f t="shared" si="0"/>
        <v>4.1460472424759517E-2</v>
      </c>
      <c r="J18" s="98">
        <f t="shared" si="1"/>
        <v>3.0374047108079998E-2</v>
      </c>
      <c r="K18" s="95">
        <f t="shared" si="2"/>
        <v>2307</v>
      </c>
      <c r="L18" s="99">
        <f t="shared" si="4"/>
        <v>5.3568940695676401E-2</v>
      </c>
      <c r="M18" s="96">
        <f t="shared" si="3"/>
        <v>1302</v>
      </c>
      <c r="N18" s="96">
        <f t="shared" si="5"/>
        <v>0</v>
      </c>
      <c r="O18" s="6"/>
    </row>
    <row r="19" spans="1:15">
      <c r="A19" s="40">
        <v>17</v>
      </c>
      <c r="B19" s="101" t="s">
        <v>108</v>
      </c>
      <c r="C19" s="96">
        <v>14222</v>
      </c>
      <c r="D19" s="96">
        <v>13961</v>
      </c>
      <c r="E19" s="96">
        <v>14367</v>
      </c>
      <c r="F19" s="96"/>
      <c r="G19" s="96"/>
      <c r="H19" s="96"/>
      <c r="I19" s="98">
        <f t="shared" si="0"/>
        <v>7.6113289972721699E-3</v>
      </c>
      <c r="J19" s="98">
        <f t="shared" si="1"/>
        <v>1.0195471804246941E-2</v>
      </c>
      <c r="K19" s="95">
        <f t="shared" si="2"/>
        <v>145</v>
      </c>
      <c r="L19" s="99">
        <f t="shared" si="4"/>
        <v>3.3669251846003808E-3</v>
      </c>
      <c r="M19" s="96">
        <f t="shared" si="3"/>
        <v>406</v>
      </c>
      <c r="N19" s="96">
        <f t="shared" si="5"/>
        <v>0</v>
      </c>
    </row>
    <row r="20" spans="1:15">
      <c r="A20" s="40">
        <v>18</v>
      </c>
      <c r="B20" s="101" t="s">
        <v>109</v>
      </c>
      <c r="C20" s="96">
        <v>3017</v>
      </c>
      <c r="D20" s="96">
        <v>2964</v>
      </c>
      <c r="E20" s="96">
        <v>3069</v>
      </c>
      <c r="F20" s="96"/>
      <c r="G20" s="96"/>
      <c r="H20" s="96"/>
      <c r="I20" s="98">
        <f t="shared" si="0"/>
        <v>1.6258904915868511E-3</v>
      </c>
      <c r="J20" s="98">
        <f t="shared" si="1"/>
        <v>1.7235664567451112E-2</v>
      </c>
      <c r="K20" s="95">
        <f t="shared" si="2"/>
        <v>52</v>
      </c>
      <c r="L20" s="99">
        <f t="shared" si="4"/>
        <v>1.2074490317187572E-3</v>
      </c>
      <c r="M20" s="96">
        <f t="shared" si="3"/>
        <v>105</v>
      </c>
      <c r="N20" s="96">
        <f t="shared" si="5"/>
        <v>0</v>
      </c>
    </row>
    <row r="21" spans="1:15">
      <c r="A21" s="40">
        <v>19</v>
      </c>
      <c r="B21" s="101" t="s">
        <v>110</v>
      </c>
      <c r="C21" s="96">
        <v>8345</v>
      </c>
      <c r="D21" s="96">
        <v>8571</v>
      </c>
      <c r="E21" s="96">
        <v>8771</v>
      </c>
      <c r="F21" s="96"/>
      <c r="G21" s="96"/>
      <c r="H21" s="96"/>
      <c r="I21" s="98">
        <f t="shared" si="0"/>
        <v>4.6466880096801147E-3</v>
      </c>
      <c r="J21" s="98">
        <f t="shared" si="1"/>
        <v>5.1048532055122831E-2</v>
      </c>
      <c r="K21" s="95">
        <f t="shared" si="2"/>
        <v>426</v>
      </c>
      <c r="L21" s="99">
        <f t="shared" si="4"/>
        <v>9.8917939906190498E-3</v>
      </c>
      <c r="M21" s="96">
        <f t="shared" si="3"/>
        <v>200</v>
      </c>
      <c r="N21" s="96">
        <f t="shared" si="5"/>
        <v>0</v>
      </c>
    </row>
    <row r="22" spans="1:15">
      <c r="A22" s="40">
        <v>20</v>
      </c>
      <c r="B22" s="101" t="s">
        <v>111</v>
      </c>
      <c r="C22" s="96">
        <v>25155</v>
      </c>
      <c r="D22" s="96">
        <v>25700</v>
      </c>
      <c r="E22" s="96">
        <v>26171</v>
      </c>
      <c r="F22" s="96"/>
      <c r="G22" s="96"/>
      <c r="H22" s="96"/>
      <c r="I22" s="98">
        <f t="shared" si="0"/>
        <v>1.386483546931231E-2</v>
      </c>
      <c r="J22" s="98">
        <f t="shared" si="1"/>
        <v>4.0389584575631091E-2</v>
      </c>
      <c r="K22" s="95">
        <f t="shared" si="2"/>
        <v>1016</v>
      </c>
      <c r="L22" s="99">
        <f t="shared" si="4"/>
        <v>2.3591696465889565E-2</v>
      </c>
      <c r="M22" s="96">
        <f t="shared" si="3"/>
        <v>471</v>
      </c>
      <c r="N22" s="96">
        <f t="shared" si="5"/>
        <v>0</v>
      </c>
    </row>
    <row r="23" spans="1:15">
      <c r="A23" s="40">
        <v>21</v>
      </c>
      <c r="B23" s="101" t="s">
        <v>112</v>
      </c>
      <c r="C23" s="96">
        <v>16456</v>
      </c>
      <c r="D23" s="96">
        <v>16864</v>
      </c>
      <c r="E23" s="96">
        <v>17199</v>
      </c>
      <c r="F23" s="96"/>
      <c r="G23" s="96"/>
      <c r="H23" s="96"/>
      <c r="I23" s="98">
        <f t="shared" si="0"/>
        <v>9.1116619631157556E-3</v>
      </c>
      <c r="J23" s="98">
        <f t="shared" si="1"/>
        <v>4.5150704910063198E-2</v>
      </c>
      <c r="K23" s="95">
        <f t="shared" si="2"/>
        <v>743</v>
      </c>
      <c r="L23" s="99">
        <f t="shared" si="4"/>
        <v>1.725258904936609E-2</v>
      </c>
      <c r="M23" s="96">
        <f t="shared" si="3"/>
        <v>335</v>
      </c>
      <c r="N23" s="96">
        <f t="shared" si="5"/>
        <v>0</v>
      </c>
    </row>
    <row r="24" spans="1:15">
      <c r="A24" s="40">
        <v>22</v>
      </c>
      <c r="B24" s="101" t="s">
        <v>113</v>
      </c>
      <c r="C24" s="96">
        <v>9489</v>
      </c>
      <c r="D24" s="96">
        <v>9538</v>
      </c>
      <c r="E24" s="96">
        <v>9698</v>
      </c>
      <c r="F24" s="96"/>
      <c r="G24" s="96"/>
      <c r="H24" s="96"/>
      <c r="I24" s="98">
        <f t="shared" si="0"/>
        <v>5.137792762270864E-3</v>
      </c>
      <c r="J24" s="98">
        <f t="shared" si="1"/>
        <v>2.2025503214248076E-2</v>
      </c>
      <c r="K24" s="95">
        <f t="shared" si="2"/>
        <v>209</v>
      </c>
      <c r="L24" s="99">
        <f t="shared" si="4"/>
        <v>4.8530163005619286E-3</v>
      </c>
      <c r="M24" s="96">
        <f t="shared" si="3"/>
        <v>160</v>
      </c>
      <c r="N24" s="96">
        <f t="shared" si="5"/>
        <v>0</v>
      </c>
    </row>
    <row r="25" spans="1:15">
      <c r="A25" s="40">
        <v>23</v>
      </c>
      <c r="B25" s="101" t="s">
        <v>114</v>
      </c>
      <c r="C25" s="96">
        <v>8058</v>
      </c>
      <c r="D25" s="96">
        <v>8141</v>
      </c>
      <c r="E25" s="96">
        <v>8354</v>
      </c>
      <c r="F25" s="96"/>
      <c r="G25" s="96"/>
      <c r="H25" s="96"/>
      <c r="I25" s="98">
        <f t="shared" si="0"/>
        <v>4.4257703378027223E-3</v>
      </c>
      <c r="J25" s="98">
        <f t="shared" si="1"/>
        <v>3.6733680814097794E-2</v>
      </c>
      <c r="K25" s="95">
        <f t="shared" si="2"/>
        <v>296</v>
      </c>
      <c r="L25" s="99">
        <f t="shared" si="4"/>
        <v>6.8731714113221569E-3</v>
      </c>
      <c r="M25" s="96">
        <f t="shared" si="3"/>
        <v>213</v>
      </c>
      <c r="N25" s="96">
        <f t="shared" si="5"/>
        <v>0</v>
      </c>
    </row>
    <row r="26" spans="1:15">
      <c r="A26" s="40">
        <v>24</v>
      </c>
      <c r="B26" s="101" t="s">
        <v>115</v>
      </c>
      <c r="C26" s="96">
        <v>3791</v>
      </c>
      <c r="D26" s="96">
        <v>3860</v>
      </c>
      <c r="E26" s="96">
        <v>3992</v>
      </c>
      <c r="F26" s="96"/>
      <c r="G26" s="96"/>
      <c r="H26" s="96"/>
      <c r="I26" s="98">
        <f t="shared" si="0"/>
        <v>2.1148761298190647E-3</v>
      </c>
      <c r="J26" s="98">
        <f t="shared" si="1"/>
        <v>5.302031126351886E-2</v>
      </c>
      <c r="K26" s="95">
        <f t="shared" si="2"/>
        <v>201</v>
      </c>
      <c r="L26" s="99">
        <f t="shared" si="4"/>
        <v>4.6672549110667351E-3</v>
      </c>
      <c r="M26" s="96">
        <f t="shared" si="3"/>
        <v>132</v>
      </c>
      <c r="N26" s="96">
        <f t="shared" si="5"/>
        <v>0</v>
      </c>
    </row>
    <row r="27" spans="1:15">
      <c r="A27" s="40">
        <v>25</v>
      </c>
      <c r="B27" s="101" t="s">
        <v>116</v>
      </c>
      <c r="C27" s="96">
        <v>10125</v>
      </c>
      <c r="D27" s="96">
        <v>9917</v>
      </c>
      <c r="E27" s="96">
        <v>10129</v>
      </c>
      <c r="F27" s="96"/>
      <c r="G27" s="96"/>
      <c r="H27" s="96"/>
      <c r="I27" s="98">
        <f t="shared" si="0"/>
        <v>5.3661273344031328E-3</v>
      </c>
      <c r="J27" s="98">
        <f t="shared" si="1"/>
        <v>3.9506172839506171E-4</v>
      </c>
      <c r="K27" s="95">
        <f t="shared" si="2"/>
        <v>4</v>
      </c>
      <c r="L27" s="99">
        <f t="shared" si="4"/>
        <v>9.2880694747596711E-5</v>
      </c>
      <c r="M27" s="96">
        <f t="shared" si="3"/>
        <v>212</v>
      </c>
      <c r="N27" s="96">
        <f t="shared" si="5"/>
        <v>0</v>
      </c>
    </row>
    <row r="28" spans="1:15">
      <c r="A28" s="40">
        <v>26</v>
      </c>
      <c r="B28" s="101" t="s">
        <v>117</v>
      </c>
      <c r="C28" s="96">
        <v>20028</v>
      </c>
      <c r="D28" s="96">
        <v>20278</v>
      </c>
      <c r="E28" s="96">
        <v>20738</v>
      </c>
      <c r="F28" s="96"/>
      <c r="G28" s="96"/>
      <c r="H28" s="96"/>
      <c r="I28" s="98">
        <f t="shared" si="0"/>
        <v>1.0986548391830601E-2</v>
      </c>
      <c r="J28" s="98">
        <f t="shared" si="1"/>
        <v>3.5450369482724189E-2</v>
      </c>
      <c r="K28" s="95">
        <f t="shared" si="2"/>
        <v>710</v>
      </c>
      <c r="L28" s="99">
        <f t="shared" si="4"/>
        <v>1.6486323317698417E-2</v>
      </c>
      <c r="M28" s="96">
        <f t="shared" si="3"/>
        <v>460</v>
      </c>
      <c r="N28" s="96">
        <f t="shared" si="5"/>
        <v>0</v>
      </c>
    </row>
    <row r="29" spans="1:15">
      <c r="A29" s="40">
        <v>27</v>
      </c>
      <c r="B29" s="101" t="s">
        <v>118</v>
      </c>
      <c r="C29" s="96">
        <v>32908</v>
      </c>
      <c r="D29" s="96">
        <v>33405</v>
      </c>
      <c r="E29" s="96">
        <v>34066</v>
      </c>
      <c r="F29" s="96"/>
      <c r="G29" s="96"/>
      <c r="H29" s="96"/>
      <c r="I29" s="98">
        <f t="shared" si="0"/>
        <v>1.8047437434473009E-2</v>
      </c>
      <c r="J29" s="98">
        <f t="shared" si="1"/>
        <v>3.518901179044609E-2</v>
      </c>
      <c r="K29" s="95">
        <f t="shared" si="2"/>
        <v>1158</v>
      </c>
      <c r="L29" s="99">
        <f t="shared" si="4"/>
        <v>2.6888961129429248E-2</v>
      </c>
      <c r="M29" s="96">
        <f t="shared" si="3"/>
        <v>661</v>
      </c>
      <c r="N29" s="96">
        <f t="shared" si="5"/>
        <v>0</v>
      </c>
    </row>
    <row r="30" spans="1:15">
      <c r="A30" s="40">
        <v>28</v>
      </c>
      <c r="B30" s="101" t="s">
        <v>119</v>
      </c>
      <c r="C30" s="96">
        <v>8872</v>
      </c>
      <c r="D30" s="96">
        <v>9104</v>
      </c>
      <c r="E30" s="96">
        <v>9266</v>
      </c>
      <c r="F30" s="96"/>
      <c r="G30" s="96"/>
      <c r="H30" s="96"/>
      <c r="I30" s="98">
        <f t="shared" si="0"/>
        <v>4.9089284115489615E-3</v>
      </c>
      <c r="J30" s="98">
        <f t="shared" si="1"/>
        <v>4.4409377817853923E-2</v>
      </c>
      <c r="K30" s="95">
        <f t="shared" si="2"/>
        <v>394</v>
      </c>
      <c r="L30" s="99">
        <f t="shared" si="4"/>
        <v>9.1487484326382758E-3</v>
      </c>
      <c r="M30" s="96">
        <f t="shared" si="3"/>
        <v>162</v>
      </c>
      <c r="N30" s="96">
        <f t="shared" si="5"/>
        <v>0</v>
      </c>
    </row>
    <row r="31" spans="1:15">
      <c r="A31" s="40">
        <v>29</v>
      </c>
      <c r="B31" s="101" t="s">
        <v>120</v>
      </c>
      <c r="C31" s="96">
        <v>2262</v>
      </c>
      <c r="D31" s="96">
        <v>2146</v>
      </c>
      <c r="E31" s="96">
        <v>2261</v>
      </c>
      <c r="F31" s="96"/>
      <c r="G31" s="96"/>
      <c r="H31" s="96"/>
      <c r="I31" s="98">
        <f t="shared" si="0"/>
        <v>1.1978293911625514E-3</v>
      </c>
      <c r="J31" s="98">
        <f t="shared" si="1"/>
        <v>-4.4208664898320068E-4</v>
      </c>
      <c r="K31" s="95">
        <f t="shared" si="2"/>
        <v>-1</v>
      </c>
      <c r="L31" s="99">
        <f t="shared" si="4"/>
        <v>-2.3220173686899178E-5</v>
      </c>
      <c r="M31" s="96">
        <f t="shared" si="3"/>
        <v>115</v>
      </c>
      <c r="N31" s="96">
        <f t="shared" si="5"/>
        <v>0</v>
      </c>
    </row>
    <row r="32" spans="1:15">
      <c r="A32" s="40">
        <v>30</v>
      </c>
      <c r="B32" s="101" t="s">
        <v>121</v>
      </c>
      <c r="C32" s="96">
        <v>1411</v>
      </c>
      <c r="D32" s="96">
        <v>1384</v>
      </c>
      <c r="E32" s="96">
        <v>1446</v>
      </c>
      <c r="F32" s="96"/>
      <c r="G32" s="96"/>
      <c r="H32" s="96"/>
      <c r="I32" s="98">
        <f t="shared" si="0"/>
        <v>7.6605984061081352E-4</v>
      </c>
      <c r="J32" s="98">
        <f t="shared" si="1"/>
        <v>2.4805102763997167E-2</v>
      </c>
      <c r="K32" s="95">
        <f t="shared" si="2"/>
        <v>35</v>
      </c>
      <c r="L32" s="99">
        <f t="shared" si="4"/>
        <v>8.1270607904147124E-4</v>
      </c>
      <c r="M32" s="96">
        <f t="shared" si="3"/>
        <v>62</v>
      </c>
      <c r="N32" s="96">
        <f t="shared" si="5"/>
        <v>0</v>
      </c>
    </row>
    <row r="33" spans="1:14">
      <c r="A33" s="40">
        <v>31</v>
      </c>
      <c r="B33" s="101" t="s">
        <v>122</v>
      </c>
      <c r="C33" s="96">
        <v>23339</v>
      </c>
      <c r="D33" s="96">
        <v>23614</v>
      </c>
      <c r="E33" s="96">
        <v>24037</v>
      </c>
      <c r="F33" s="96"/>
      <c r="G33" s="96"/>
      <c r="H33" s="96"/>
      <c r="I33" s="98">
        <f t="shared" si="0"/>
        <v>1.2734287959033282E-2</v>
      </c>
      <c r="J33" s="98">
        <f t="shared" si="1"/>
        <v>2.9907022580230515E-2</v>
      </c>
      <c r="K33" s="95">
        <f t="shared" si="2"/>
        <v>698</v>
      </c>
      <c r="L33" s="99">
        <f t="shared" si="4"/>
        <v>1.6207681233455628E-2</v>
      </c>
      <c r="M33" s="96">
        <f t="shared" si="3"/>
        <v>423</v>
      </c>
      <c r="N33" s="96">
        <f t="shared" si="5"/>
        <v>0</v>
      </c>
    </row>
    <row r="34" spans="1:14">
      <c r="A34" s="40">
        <v>32</v>
      </c>
      <c r="B34" s="101" t="s">
        <v>123</v>
      </c>
      <c r="C34" s="96">
        <v>8986</v>
      </c>
      <c r="D34" s="96">
        <v>9076</v>
      </c>
      <c r="E34" s="96">
        <v>9297</v>
      </c>
      <c r="F34" s="96"/>
      <c r="G34" s="96"/>
      <c r="H34" s="96"/>
      <c r="I34" s="98">
        <f t="shared" si="0"/>
        <v>4.9253515478276163E-3</v>
      </c>
      <c r="J34" s="98">
        <f t="shared" si="1"/>
        <v>3.4609392388159362E-2</v>
      </c>
      <c r="K34" s="95">
        <f t="shared" si="2"/>
        <v>311</v>
      </c>
      <c r="L34" s="99">
        <f t="shared" si="4"/>
        <v>7.2214740166256447E-3</v>
      </c>
      <c r="M34" s="96">
        <f t="shared" si="3"/>
        <v>221</v>
      </c>
      <c r="N34" s="96">
        <f t="shared" si="5"/>
        <v>0</v>
      </c>
    </row>
    <row r="35" spans="1:14">
      <c r="A35" s="40">
        <v>33</v>
      </c>
      <c r="B35" s="101" t="s">
        <v>124</v>
      </c>
      <c r="C35" s="96">
        <v>37263</v>
      </c>
      <c r="D35" s="96">
        <v>37122</v>
      </c>
      <c r="E35" s="96">
        <v>38021</v>
      </c>
      <c r="F35" s="96"/>
      <c r="G35" s="96"/>
      <c r="H35" s="96"/>
      <c r="I35" s="98">
        <f t="shared" si="0"/>
        <v>2.0142711756475615E-2</v>
      </c>
      <c r="J35" s="98">
        <f t="shared" si="1"/>
        <v>2.0341894104071064E-2</v>
      </c>
      <c r="K35" s="95">
        <f t="shared" si="2"/>
        <v>758</v>
      </c>
      <c r="L35" s="99">
        <f t="shared" si="4"/>
        <v>1.7600891654669576E-2</v>
      </c>
      <c r="M35" s="96">
        <f t="shared" si="3"/>
        <v>899</v>
      </c>
      <c r="N35" s="96">
        <f t="shared" si="5"/>
        <v>0</v>
      </c>
    </row>
    <row r="36" spans="1:14">
      <c r="A36" s="40">
        <v>34</v>
      </c>
      <c r="B36" s="101" t="s">
        <v>125</v>
      </c>
      <c r="C36" s="96">
        <v>520869</v>
      </c>
      <c r="D36" s="96">
        <v>525773</v>
      </c>
      <c r="E36" s="96">
        <v>533675</v>
      </c>
      <c r="F36" s="96"/>
      <c r="G36" s="96"/>
      <c r="H36" s="96"/>
      <c r="I36" s="98">
        <f t="shared" si="0"/>
        <v>0.28272958882294325</v>
      </c>
      <c r="J36" s="98">
        <f t="shared" si="1"/>
        <v>2.4585836361925937E-2</v>
      </c>
      <c r="K36" s="95">
        <f t="shared" si="2"/>
        <v>12806</v>
      </c>
      <c r="L36" s="99">
        <f t="shared" si="4"/>
        <v>0.29735754423443089</v>
      </c>
      <c r="M36" s="96">
        <f t="shared" si="3"/>
        <v>7902</v>
      </c>
      <c r="N36" s="96">
        <f t="shared" si="5"/>
        <v>0</v>
      </c>
    </row>
    <row r="37" spans="1:14">
      <c r="A37" s="40">
        <v>35</v>
      </c>
      <c r="B37" s="101" t="s">
        <v>126</v>
      </c>
      <c r="C37" s="96">
        <v>128504</v>
      </c>
      <c r="D37" s="96">
        <v>128401</v>
      </c>
      <c r="E37" s="96">
        <v>131020</v>
      </c>
      <c r="F37" s="96"/>
      <c r="G37" s="96"/>
      <c r="H37" s="96"/>
      <c r="I37" s="98">
        <f t="shared" si="0"/>
        <v>6.9411590813851162E-2</v>
      </c>
      <c r="J37" s="98">
        <f t="shared" si="1"/>
        <v>1.9579157069040651E-2</v>
      </c>
      <c r="K37" s="95">
        <f t="shared" si="2"/>
        <v>2516</v>
      </c>
      <c r="L37" s="99">
        <f t="shared" si="4"/>
        <v>5.8421956996238332E-2</v>
      </c>
      <c r="M37" s="96">
        <f t="shared" si="3"/>
        <v>2619</v>
      </c>
      <c r="N37" s="96">
        <f t="shared" si="5"/>
        <v>0</v>
      </c>
    </row>
    <row r="38" spans="1:14">
      <c r="A38" s="40">
        <v>36</v>
      </c>
      <c r="B38" s="101" t="s">
        <v>127</v>
      </c>
      <c r="C38" s="96">
        <v>2968</v>
      </c>
      <c r="D38" s="96">
        <v>2872</v>
      </c>
      <c r="E38" s="96">
        <v>2980</v>
      </c>
      <c r="F38" s="96"/>
      <c r="G38" s="96"/>
      <c r="H38" s="96"/>
      <c r="I38" s="98">
        <f t="shared" si="0"/>
        <v>1.578740197109422E-3</v>
      </c>
      <c r="J38" s="98">
        <f t="shared" si="1"/>
        <v>4.0431266846361188E-3</v>
      </c>
      <c r="K38" s="95">
        <f t="shared" si="2"/>
        <v>12</v>
      </c>
      <c r="L38" s="99">
        <f t="shared" si="4"/>
        <v>2.7864208424279016E-4</v>
      </c>
      <c r="M38" s="96">
        <f t="shared" si="3"/>
        <v>108</v>
      </c>
      <c r="N38" s="96">
        <f t="shared" si="5"/>
        <v>0</v>
      </c>
    </row>
    <row r="39" spans="1:14">
      <c r="A39" s="40">
        <v>37</v>
      </c>
      <c r="B39" s="101" t="s">
        <v>128</v>
      </c>
      <c r="C39" s="96">
        <v>7526</v>
      </c>
      <c r="D39" s="96">
        <v>7622</v>
      </c>
      <c r="E39" s="96">
        <v>7754</v>
      </c>
      <c r="F39" s="96"/>
      <c r="G39" s="96"/>
      <c r="H39" s="96"/>
      <c r="I39" s="98">
        <f t="shared" si="0"/>
        <v>4.1079031840223013E-3</v>
      </c>
      <c r="J39" s="98">
        <f t="shared" si="1"/>
        <v>3.029497741163965E-2</v>
      </c>
      <c r="K39" s="95">
        <f t="shared" si="2"/>
        <v>228</v>
      </c>
      <c r="L39" s="99">
        <f t="shared" si="4"/>
        <v>5.2941996006130128E-3</v>
      </c>
      <c r="M39" s="96">
        <f t="shared" si="3"/>
        <v>132</v>
      </c>
      <c r="N39" s="96">
        <f t="shared" si="5"/>
        <v>0</v>
      </c>
    </row>
    <row r="40" spans="1:14">
      <c r="A40" s="40">
        <v>38</v>
      </c>
      <c r="B40" s="101" t="s">
        <v>129</v>
      </c>
      <c r="C40" s="96">
        <v>31207</v>
      </c>
      <c r="D40" s="96">
        <v>31712</v>
      </c>
      <c r="E40" s="96">
        <v>32361</v>
      </c>
      <c r="F40" s="96"/>
      <c r="G40" s="96"/>
      <c r="H40" s="96"/>
      <c r="I40" s="98">
        <f t="shared" si="0"/>
        <v>1.7144164939146982E-2</v>
      </c>
      <c r="J40" s="98">
        <f t="shared" si="1"/>
        <v>3.6978882942929468E-2</v>
      </c>
      <c r="K40" s="95">
        <f t="shared" si="2"/>
        <v>1154</v>
      </c>
      <c r="L40" s="99">
        <f t="shared" si="4"/>
        <v>2.6796080434681652E-2</v>
      </c>
      <c r="M40" s="96">
        <f t="shared" si="3"/>
        <v>649</v>
      </c>
      <c r="N40" s="96">
        <f t="shared" si="5"/>
        <v>0</v>
      </c>
    </row>
    <row r="41" spans="1:14">
      <c r="A41" s="40">
        <v>39</v>
      </c>
      <c r="B41" s="101" t="s">
        <v>130</v>
      </c>
      <c r="C41" s="96">
        <v>8018</v>
      </c>
      <c r="D41" s="96">
        <v>8243</v>
      </c>
      <c r="E41" s="96">
        <v>8395</v>
      </c>
      <c r="F41" s="96"/>
      <c r="G41" s="96"/>
      <c r="H41" s="96"/>
      <c r="I41" s="98">
        <f t="shared" si="0"/>
        <v>4.4474912599777178E-3</v>
      </c>
      <c r="J41" s="98">
        <f t="shared" si="1"/>
        <v>4.7019206784734348E-2</v>
      </c>
      <c r="K41" s="95">
        <f t="shared" si="2"/>
        <v>377</v>
      </c>
      <c r="L41" s="99">
        <f t="shared" si="4"/>
        <v>8.7540054799609898E-3</v>
      </c>
      <c r="M41" s="96">
        <f t="shared" si="3"/>
        <v>152</v>
      </c>
      <c r="N41" s="96">
        <f t="shared" si="5"/>
        <v>0</v>
      </c>
    </row>
    <row r="42" spans="1:14">
      <c r="A42" s="40">
        <v>40</v>
      </c>
      <c r="B42" s="101" t="s">
        <v>131</v>
      </c>
      <c r="C42" s="96">
        <v>3803</v>
      </c>
      <c r="D42" s="96">
        <v>3769</v>
      </c>
      <c r="E42" s="96">
        <v>3877</v>
      </c>
      <c r="F42" s="96"/>
      <c r="G42" s="96"/>
      <c r="H42" s="96"/>
      <c r="I42" s="98">
        <f t="shared" si="0"/>
        <v>2.0539515920111506E-3</v>
      </c>
      <c r="J42" s="98">
        <f t="shared" si="1"/>
        <v>1.9458322377070732E-2</v>
      </c>
      <c r="K42" s="95">
        <f t="shared" si="2"/>
        <v>74</v>
      </c>
      <c r="L42" s="99">
        <f t="shared" si="4"/>
        <v>1.7182928528305392E-3</v>
      </c>
      <c r="M42" s="96">
        <f t="shared" si="3"/>
        <v>108</v>
      </c>
      <c r="N42" s="96">
        <f t="shared" si="5"/>
        <v>0</v>
      </c>
    </row>
    <row r="43" spans="1:14">
      <c r="A43" s="40">
        <v>41</v>
      </c>
      <c r="B43" s="101" t="s">
        <v>132</v>
      </c>
      <c r="C43" s="96">
        <v>45224</v>
      </c>
      <c r="D43" s="96">
        <v>45786</v>
      </c>
      <c r="E43" s="96">
        <v>46653</v>
      </c>
      <c r="F43" s="96"/>
      <c r="G43" s="96"/>
      <c r="H43" s="96"/>
      <c r="I43" s="98">
        <f t="shared" si="0"/>
        <v>2.47157605421966E-2</v>
      </c>
      <c r="J43" s="98">
        <f t="shared" si="1"/>
        <v>3.1598266407217405E-2</v>
      </c>
      <c r="K43" s="95">
        <f t="shared" si="2"/>
        <v>1429</v>
      </c>
      <c r="L43" s="99">
        <f t="shared" si="4"/>
        <v>3.3181628198578929E-2</v>
      </c>
      <c r="M43" s="96">
        <f t="shared" si="3"/>
        <v>867</v>
      </c>
      <c r="N43" s="96">
        <f t="shared" si="5"/>
        <v>0</v>
      </c>
    </row>
    <row r="44" spans="1:14">
      <c r="A44" s="40">
        <v>42</v>
      </c>
      <c r="B44" s="101" t="s">
        <v>133</v>
      </c>
      <c r="C44" s="96">
        <v>44779</v>
      </c>
      <c r="D44" s="96">
        <v>45353</v>
      </c>
      <c r="E44" s="96">
        <v>46247</v>
      </c>
      <c r="F44" s="96"/>
      <c r="G44" s="96"/>
      <c r="H44" s="96"/>
      <c r="I44" s="98">
        <f t="shared" si="0"/>
        <v>2.450067043480518E-2</v>
      </c>
      <c r="J44" s="98">
        <f t="shared" si="1"/>
        <v>3.2783224279238035E-2</v>
      </c>
      <c r="K44" s="95">
        <f t="shared" si="2"/>
        <v>1468</v>
      </c>
      <c r="L44" s="99">
        <f t="shared" si="4"/>
        <v>3.4087214972367996E-2</v>
      </c>
      <c r="M44" s="96">
        <f t="shared" si="3"/>
        <v>894</v>
      </c>
      <c r="N44" s="96">
        <f t="shared" si="5"/>
        <v>0</v>
      </c>
    </row>
    <row r="45" spans="1:14">
      <c r="A45" s="40">
        <v>43</v>
      </c>
      <c r="B45" s="101" t="s">
        <v>134</v>
      </c>
      <c r="C45" s="96">
        <v>10287</v>
      </c>
      <c r="D45" s="96">
        <v>10412</v>
      </c>
      <c r="E45" s="96">
        <v>10679</v>
      </c>
      <c r="F45" s="96"/>
      <c r="G45" s="96"/>
      <c r="H45" s="96"/>
      <c r="I45" s="98">
        <f t="shared" si="0"/>
        <v>5.6575055587018514E-3</v>
      </c>
      <c r="J45" s="98">
        <f t="shared" si="1"/>
        <v>3.8106347817633904E-2</v>
      </c>
      <c r="K45" s="95">
        <f t="shared" si="2"/>
        <v>392</v>
      </c>
      <c r="L45" s="99">
        <f t="shared" si="4"/>
        <v>9.1023080852644777E-3</v>
      </c>
      <c r="M45" s="96">
        <f t="shared" si="3"/>
        <v>267</v>
      </c>
      <c r="N45" s="96">
        <f t="shared" si="5"/>
        <v>0</v>
      </c>
    </row>
    <row r="46" spans="1:14">
      <c r="A46" s="40">
        <v>44</v>
      </c>
      <c r="B46" s="101" t="s">
        <v>135</v>
      </c>
      <c r="C46" s="96">
        <v>12425</v>
      </c>
      <c r="D46" s="96">
        <v>12638</v>
      </c>
      <c r="E46" s="96">
        <v>12939</v>
      </c>
      <c r="F46" s="96"/>
      <c r="G46" s="96"/>
      <c r="H46" s="96"/>
      <c r="I46" s="98">
        <f t="shared" si="0"/>
        <v>6.8548051712747689E-3</v>
      </c>
      <c r="J46" s="98">
        <f t="shared" si="1"/>
        <v>4.1368209255533202E-2</v>
      </c>
      <c r="K46" s="95">
        <f t="shared" si="2"/>
        <v>514</v>
      </c>
      <c r="L46" s="99">
        <f t="shared" si="4"/>
        <v>1.1935169275066177E-2</v>
      </c>
      <c r="M46" s="96">
        <f t="shared" si="3"/>
        <v>301</v>
      </c>
      <c r="N46" s="96">
        <f t="shared" si="5"/>
        <v>0</v>
      </c>
    </row>
    <row r="47" spans="1:14">
      <c r="A47" s="40">
        <v>45</v>
      </c>
      <c r="B47" s="101" t="s">
        <v>136</v>
      </c>
      <c r="C47" s="96">
        <v>27075</v>
      </c>
      <c r="D47" s="96">
        <v>27218</v>
      </c>
      <c r="E47" s="96">
        <v>27727</v>
      </c>
      <c r="F47" s="96"/>
      <c r="G47" s="96"/>
      <c r="H47" s="96"/>
      <c r="I47" s="98">
        <f t="shared" si="0"/>
        <v>1.4689170954782867E-2</v>
      </c>
      <c r="J47" s="98">
        <f t="shared" si="1"/>
        <v>2.4081255771006463E-2</v>
      </c>
      <c r="K47" s="95">
        <f t="shared" si="2"/>
        <v>652</v>
      </c>
      <c r="L47" s="99">
        <f t="shared" si="4"/>
        <v>1.5139553243858263E-2</v>
      </c>
      <c r="M47" s="96">
        <f t="shared" si="3"/>
        <v>509</v>
      </c>
      <c r="N47" s="96">
        <f t="shared" si="5"/>
        <v>0</v>
      </c>
    </row>
    <row r="48" spans="1:14">
      <c r="A48" s="40">
        <v>46</v>
      </c>
      <c r="B48" s="101" t="s">
        <v>137</v>
      </c>
      <c r="C48" s="96">
        <v>15789</v>
      </c>
      <c r="D48" s="96">
        <v>15998</v>
      </c>
      <c r="E48" s="96">
        <v>16269</v>
      </c>
      <c r="F48" s="96"/>
      <c r="G48" s="96"/>
      <c r="H48" s="96"/>
      <c r="I48" s="98">
        <f t="shared" si="0"/>
        <v>8.6189678747561026E-3</v>
      </c>
      <c r="J48" s="98">
        <f t="shared" si="1"/>
        <v>3.0400912027360821E-2</v>
      </c>
      <c r="K48" s="95">
        <f t="shared" si="2"/>
        <v>480</v>
      </c>
      <c r="L48" s="99">
        <f t="shared" si="4"/>
        <v>1.1145683369711605E-2</v>
      </c>
      <c r="M48" s="96">
        <f t="shared" si="3"/>
        <v>271</v>
      </c>
      <c r="N48" s="96">
        <f t="shared" si="5"/>
        <v>0</v>
      </c>
    </row>
    <row r="49" spans="1:14">
      <c r="A49" s="40">
        <v>47</v>
      </c>
      <c r="B49" s="101" t="s">
        <v>138</v>
      </c>
      <c r="C49" s="96">
        <v>6385</v>
      </c>
      <c r="D49" s="96">
        <v>6857</v>
      </c>
      <c r="E49" s="96">
        <v>6989</v>
      </c>
      <c r="F49" s="96"/>
      <c r="G49" s="96"/>
      <c r="H49" s="96"/>
      <c r="I49" s="98">
        <f t="shared" si="0"/>
        <v>3.7026225629522656E-3</v>
      </c>
      <c r="J49" s="98">
        <f t="shared" si="1"/>
        <v>9.4596711041503523E-2</v>
      </c>
      <c r="K49" s="95">
        <f t="shared" si="2"/>
        <v>604</v>
      </c>
      <c r="L49" s="99">
        <f t="shared" si="4"/>
        <v>1.4024984906887104E-2</v>
      </c>
      <c r="M49" s="96">
        <f t="shared" si="3"/>
        <v>132</v>
      </c>
      <c r="N49" s="96">
        <f t="shared" si="5"/>
        <v>0</v>
      </c>
    </row>
    <row r="50" spans="1:14">
      <c r="A50" s="40">
        <v>48</v>
      </c>
      <c r="B50" s="101" t="s">
        <v>139</v>
      </c>
      <c r="C50" s="96">
        <v>38053</v>
      </c>
      <c r="D50" s="96">
        <v>35914</v>
      </c>
      <c r="E50" s="96">
        <v>37444</v>
      </c>
      <c r="F50" s="96"/>
      <c r="G50" s="96"/>
      <c r="H50" s="96"/>
      <c r="I50" s="98">
        <f t="shared" si="0"/>
        <v>1.9837029510256777E-2</v>
      </c>
      <c r="J50" s="98">
        <f t="shared" si="1"/>
        <v>-1.6003994428822957E-2</v>
      </c>
      <c r="K50" s="95">
        <f t="shared" si="2"/>
        <v>-609</v>
      </c>
      <c r="L50" s="99">
        <f t="shared" si="4"/>
        <v>-1.41410857753216E-2</v>
      </c>
      <c r="M50" s="96">
        <f t="shared" si="3"/>
        <v>1530</v>
      </c>
      <c r="N50" s="96">
        <f t="shared" si="5"/>
        <v>0</v>
      </c>
    </row>
    <row r="51" spans="1:14">
      <c r="A51" s="40">
        <v>49</v>
      </c>
      <c r="B51" s="101" t="s">
        <v>140</v>
      </c>
      <c r="C51" s="96">
        <v>2373</v>
      </c>
      <c r="D51" s="96">
        <v>2365</v>
      </c>
      <c r="E51" s="96">
        <v>2480</v>
      </c>
      <c r="F51" s="96"/>
      <c r="G51" s="96"/>
      <c r="H51" s="96"/>
      <c r="I51" s="98">
        <f t="shared" si="0"/>
        <v>1.3138509022924049E-3</v>
      </c>
      <c r="J51" s="98">
        <f t="shared" si="1"/>
        <v>4.5090602612726509E-2</v>
      </c>
      <c r="K51" s="95">
        <f t="shared" si="2"/>
        <v>107</v>
      </c>
      <c r="L51" s="99">
        <f t="shared" si="4"/>
        <v>2.484558584498212E-3</v>
      </c>
      <c r="M51" s="96">
        <f t="shared" si="3"/>
        <v>115</v>
      </c>
      <c r="N51" s="96">
        <f t="shared" si="5"/>
        <v>0</v>
      </c>
    </row>
    <row r="52" spans="1:14">
      <c r="A52" s="40">
        <v>50</v>
      </c>
      <c r="B52" s="101" t="s">
        <v>141</v>
      </c>
      <c r="C52" s="96">
        <v>6749</v>
      </c>
      <c r="D52" s="96">
        <v>6750</v>
      </c>
      <c r="E52" s="96">
        <v>6874</v>
      </c>
      <c r="F52" s="96"/>
      <c r="G52" s="96"/>
      <c r="H52" s="96"/>
      <c r="I52" s="98">
        <f t="shared" si="0"/>
        <v>3.6416980251443515E-3</v>
      </c>
      <c r="J52" s="98">
        <f t="shared" si="1"/>
        <v>1.8521262409245814E-2</v>
      </c>
      <c r="K52" s="95">
        <f t="shared" si="2"/>
        <v>125</v>
      </c>
      <c r="L52" s="99">
        <f t="shared" si="4"/>
        <v>2.9025217108623971E-3</v>
      </c>
      <c r="M52" s="96">
        <f t="shared" si="3"/>
        <v>124</v>
      </c>
      <c r="N52" s="96">
        <f t="shared" si="5"/>
        <v>0</v>
      </c>
    </row>
    <row r="53" spans="1:14">
      <c r="A53" s="40">
        <v>51</v>
      </c>
      <c r="B53" s="101" t="s">
        <v>142</v>
      </c>
      <c r="C53" s="96">
        <v>5992</v>
      </c>
      <c r="D53" s="96">
        <v>6042</v>
      </c>
      <c r="E53" s="96">
        <v>6302</v>
      </c>
      <c r="F53" s="96"/>
      <c r="G53" s="96"/>
      <c r="H53" s="96"/>
      <c r="I53" s="98">
        <f t="shared" si="0"/>
        <v>3.3386646718736837E-3</v>
      </c>
      <c r="J53" s="98">
        <f t="shared" si="1"/>
        <v>5.1735647530040056E-2</v>
      </c>
      <c r="K53" s="95">
        <f t="shared" si="2"/>
        <v>310</v>
      </c>
      <c r="L53" s="99">
        <f t="shared" si="4"/>
        <v>7.1982538429387448E-3</v>
      </c>
      <c r="M53" s="96">
        <f t="shared" si="3"/>
        <v>260</v>
      </c>
      <c r="N53" s="96">
        <f t="shared" si="5"/>
        <v>0</v>
      </c>
    </row>
    <row r="54" spans="1:14">
      <c r="A54" s="40">
        <v>52</v>
      </c>
      <c r="B54" s="101" t="s">
        <v>143</v>
      </c>
      <c r="C54" s="96">
        <v>13179</v>
      </c>
      <c r="D54" s="96">
        <v>13132</v>
      </c>
      <c r="E54" s="96">
        <v>13395</v>
      </c>
      <c r="F54" s="96"/>
      <c r="G54" s="96"/>
      <c r="H54" s="96"/>
      <c r="I54" s="98">
        <f t="shared" si="0"/>
        <v>7.0963842081478885E-3</v>
      </c>
      <c r="J54" s="98">
        <f t="shared" si="1"/>
        <v>1.6389710903710449E-2</v>
      </c>
      <c r="K54" s="95">
        <f t="shared" si="2"/>
        <v>216</v>
      </c>
      <c r="L54" s="99">
        <f t="shared" si="4"/>
        <v>5.0155575163702221E-3</v>
      </c>
      <c r="M54" s="96">
        <f t="shared" si="3"/>
        <v>263</v>
      </c>
      <c r="N54" s="96">
        <f t="shared" si="5"/>
        <v>0</v>
      </c>
    </row>
    <row r="55" spans="1:14">
      <c r="A55" s="40">
        <v>53</v>
      </c>
      <c r="B55" s="101" t="s">
        <v>144</v>
      </c>
      <c r="C55" s="96">
        <v>7408</v>
      </c>
      <c r="D55" s="96">
        <v>7578</v>
      </c>
      <c r="E55" s="96">
        <v>7714</v>
      </c>
      <c r="F55" s="96"/>
      <c r="G55" s="96"/>
      <c r="H55" s="96"/>
      <c r="I55" s="98">
        <f t="shared" si="0"/>
        <v>4.0867120404369404E-3</v>
      </c>
      <c r="J55" s="98">
        <f t="shared" si="1"/>
        <v>4.1306695464362851E-2</v>
      </c>
      <c r="K55" s="95">
        <f t="shared" si="2"/>
        <v>306</v>
      </c>
      <c r="L55" s="99">
        <f t="shared" si="4"/>
        <v>7.1053731481911485E-3</v>
      </c>
      <c r="M55" s="96">
        <f t="shared" si="3"/>
        <v>136</v>
      </c>
      <c r="N55" s="96">
        <f t="shared" si="5"/>
        <v>0</v>
      </c>
    </row>
    <row r="56" spans="1:14">
      <c r="A56" s="40">
        <v>54</v>
      </c>
      <c r="B56" s="101" t="s">
        <v>145</v>
      </c>
      <c r="C56" s="96">
        <v>21865</v>
      </c>
      <c r="D56" s="96">
        <v>22357</v>
      </c>
      <c r="E56" s="96">
        <v>22775</v>
      </c>
      <c r="F56" s="96"/>
      <c r="G56" s="96"/>
      <c r="H56" s="96"/>
      <c r="I56" s="98">
        <f t="shared" si="0"/>
        <v>1.206570737891513E-2</v>
      </c>
      <c r="J56" s="98">
        <f t="shared" si="1"/>
        <v>4.1619025840384176E-2</v>
      </c>
      <c r="K56" s="95">
        <f t="shared" si="2"/>
        <v>910</v>
      </c>
      <c r="L56" s="99">
        <f t="shared" si="4"/>
        <v>2.1130358055078253E-2</v>
      </c>
      <c r="M56" s="96">
        <f t="shared" si="3"/>
        <v>418</v>
      </c>
      <c r="N56" s="96">
        <f t="shared" si="5"/>
        <v>0</v>
      </c>
    </row>
    <row r="57" spans="1:14">
      <c r="A57" s="40">
        <v>55</v>
      </c>
      <c r="B57" s="101" t="s">
        <v>146</v>
      </c>
      <c r="C57" s="96">
        <v>25437</v>
      </c>
      <c r="D57" s="96">
        <v>25537</v>
      </c>
      <c r="E57" s="96">
        <v>26050</v>
      </c>
      <c r="F57" s="96"/>
      <c r="G57" s="96"/>
      <c r="H57" s="96"/>
      <c r="I57" s="98">
        <f t="shared" si="0"/>
        <v>1.3800732259966593E-2</v>
      </c>
      <c r="J57" s="98">
        <f t="shared" si="1"/>
        <v>2.4098753783858159E-2</v>
      </c>
      <c r="K57" s="95">
        <f t="shared" si="2"/>
        <v>613</v>
      </c>
      <c r="L57" s="99">
        <f t="shared" si="4"/>
        <v>1.4233966470069196E-2</v>
      </c>
      <c r="M57" s="96">
        <f t="shared" si="3"/>
        <v>513</v>
      </c>
      <c r="N57" s="96">
        <f t="shared" si="5"/>
        <v>0</v>
      </c>
    </row>
    <row r="58" spans="1:14">
      <c r="A58" s="40">
        <v>56</v>
      </c>
      <c r="B58" s="101" t="s">
        <v>147</v>
      </c>
      <c r="C58" s="96">
        <v>2411</v>
      </c>
      <c r="D58" s="96">
        <v>2395</v>
      </c>
      <c r="E58" s="96">
        <v>2459</v>
      </c>
      <c r="F58" s="96"/>
      <c r="G58" s="96"/>
      <c r="H58" s="96"/>
      <c r="I58" s="98">
        <f t="shared" si="0"/>
        <v>1.3027255519100901E-3</v>
      </c>
      <c r="J58" s="98">
        <f t="shared" si="1"/>
        <v>1.9908751555371217E-2</v>
      </c>
      <c r="K58" s="95">
        <f t="shared" si="2"/>
        <v>48</v>
      </c>
      <c r="L58" s="99">
        <f t="shared" si="4"/>
        <v>1.1145683369711606E-3</v>
      </c>
      <c r="M58" s="96">
        <f t="shared" si="3"/>
        <v>64</v>
      </c>
      <c r="N58" s="96">
        <f t="shared" si="5"/>
        <v>0</v>
      </c>
    </row>
    <row r="59" spans="1:14">
      <c r="A59" s="40">
        <v>57</v>
      </c>
      <c r="B59" s="101" t="s">
        <v>148</v>
      </c>
      <c r="C59" s="96">
        <v>4157</v>
      </c>
      <c r="D59" s="96">
        <v>4053</v>
      </c>
      <c r="E59" s="96">
        <v>4147</v>
      </c>
      <c r="F59" s="96"/>
      <c r="G59" s="96"/>
      <c r="H59" s="96"/>
      <c r="I59" s="98">
        <f t="shared" si="0"/>
        <v>2.1969918112123401E-3</v>
      </c>
      <c r="J59" s="98">
        <f t="shared" si="1"/>
        <v>-2.4055809477988932E-3</v>
      </c>
      <c r="K59" s="95">
        <f t="shared" si="2"/>
        <v>-10</v>
      </c>
      <c r="L59" s="99">
        <f t="shared" si="4"/>
        <v>-2.3220173686899179E-4</v>
      </c>
      <c r="M59" s="96">
        <f t="shared" si="3"/>
        <v>94</v>
      </c>
      <c r="N59" s="96">
        <f t="shared" si="5"/>
        <v>0</v>
      </c>
    </row>
    <row r="60" spans="1:14">
      <c r="A60" s="40">
        <v>58</v>
      </c>
      <c r="B60" s="101" t="s">
        <v>149</v>
      </c>
      <c r="C60" s="96">
        <v>9922</v>
      </c>
      <c r="D60" s="96">
        <v>9774</v>
      </c>
      <c r="E60" s="96">
        <v>10068</v>
      </c>
      <c r="F60" s="96"/>
      <c r="G60" s="96"/>
      <c r="H60" s="96"/>
      <c r="I60" s="98">
        <f t="shared" si="0"/>
        <v>5.3338108404354569E-3</v>
      </c>
      <c r="J60" s="98">
        <f t="shared" si="1"/>
        <v>1.4714775246926022E-2</v>
      </c>
      <c r="K60" s="95">
        <f t="shared" si="2"/>
        <v>146</v>
      </c>
      <c r="L60" s="99">
        <f t="shared" si="4"/>
        <v>3.3901453582872798E-3</v>
      </c>
      <c r="M60" s="96">
        <f t="shared" si="3"/>
        <v>294</v>
      </c>
      <c r="N60" s="96">
        <f t="shared" si="5"/>
        <v>0</v>
      </c>
    </row>
    <row r="61" spans="1:14">
      <c r="A61" s="40">
        <v>59</v>
      </c>
      <c r="B61" s="101" t="s">
        <v>150</v>
      </c>
      <c r="C61" s="96">
        <v>23565</v>
      </c>
      <c r="D61" s="96">
        <v>23632</v>
      </c>
      <c r="E61" s="96">
        <v>24116</v>
      </c>
      <c r="F61" s="96"/>
      <c r="G61" s="96"/>
      <c r="H61" s="96"/>
      <c r="I61" s="98">
        <f t="shared" si="0"/>
        <v>1.2776140467614369E-2</v>
      </c>
      <c r="J61" s="98">
        <f t="shared" si="1"/>
        <v>2.3382134521536178E-2</v>
      </c>
      <c r="K61" s="95">
        <f t="shared" si="2"/>
        <v>551</v>
      </c>
      <c r="L61" s="99">
        <f t="shared" si="4"/>
        <v>1.2794315701481446E-2</v>
      </c>
      <c r="M61" s="96">
        <f t="shared" si="3"/>
        <v>484</v>
      </c>
      <c r="N61" s="96">
        <f t="shared" si="5"/>
        <v>0</v>
      </c>
    </row>
    <row r="62" spans="1:14">
      <c r="A62" s="40">
        <v>60</v>
      </c>
      <c r="B62" s="101" t="s">
        <v>151</v>
      </c>
      <c r="C62" s="96">
        <v>8572</v>
      </c>
      <c r="D62" s="96">
        <v>8658</v>
      </c>
      <c r="E62" s="96">
        <v>8903</v>
      </c>
      <c r="F62" s="96"/>
      <c r="G62" s="96"/>
      <c r="H62" s="96"/>
      <c r="I62" s="98">
        <f t="shared" si="0"/>
        <v>4.7166187835118072E-3</v>
      </c>
      <c r="J62" s="98">
        <f t="shared" si="1"/>
        <v>3.8614092393840407E-2</v>
      </c>
      <c r="K62" s="95">
        <f t="shared" si="2"/>
        <v>331</v>
      </c>
      <c r="L62" s="99">
        <f t="shared" si="4"/>
        <v>7.685877490363628E-3</v>
      </c>
      <c r="M62" s="96">
        <f t="shared" si="3"/>
        <v>245</v>
      </c>
      <c r="N62" s="96">
        <f t="shared" si="5"/>
        <v>0</v>
      </c>
    </row>
    <row r="63" spans="1:14">
      <c r="A63" s="40">
        <v>61</v>
      </c>
      <c r="B63" s="101" t="s">
        <v>152</v>
      </c>
      <c r="C63" s="96">
        <v>19248</v>
      </c>
      <c r="D63" s="96">
        <v>18802</v>
      </c>
      <c r="E63" s="96">
        <v>19138</v>
      </c>
      <c r="F63" s="96"/>
      <c r="G63" s="96"/>
      <c r="H63" s="96"/>
      <c r="I63" s="98">
        <f t="shared" si="0"/>
        <v>1.0138902648416147E-2</v>
      </c>
      <c r="J63" s="98">
        <f t="shared" si="1"/>
        <v>-5.7148794679966752E-3</v>
      </c>
      <c r="K63" s="95">
        <f t="shared" si="2"/>
        <v>-110</v>
      </c>
      <c r="L63" s="99">
        <f t="shared" si="4"/>
        <v>-2.5542191055589096E-3</v>
      </c>
      <c r="M63" s="96">
        <f t="shared" si="3"/>
        <v>336</v>
      </c>
      <c r="N63" s="96">
        <f t="shared" si="5"/>
        <v>0</v>
      </c>
    </row>
    <row r="64" spans="1:14">
      <c r="A64" s="40">
        <v>62</v>
      </c>
      <c r="B64" s="101" t="s">
        <v>153</v>
      </c>
      <c r="C64" s="96">
        <v>1316</v>
      </c>
      <c r="D64" s="96">
        <v>1297</v>
      </c>
      <c r="E64" s="96">
        <v>1380</v>
      </c>
      <c r="F64" s="96"/>
      <c r="G64" s="96"/>
      <c r="H64" s="96"/>
      <c r="I64" s="98">
        <f t="shared" si="0"/>
        <v>7.3109445369496729E-4</v>
      </c>
      <c r="J64" s="98">
        <f t="shared" si="1"/>
        <v>4.8632218844984802E-2</v>
      </c>
      <c r="K64" s="95">
        <f t="shared" si="2"/>
        <v>64</v>
      </c>
      <c r="L64" s="99">
        <f t="shared" si="4"/>
        <v>1.4860911159615474E-3</v>
      </c>
      <c r="M64" s="96">
        <f t="shared" si="3"/>
        <v>83</v>
      </c>
      <c r="N64" s="96">
        <f t="shared" si="5"/>
        <v>0</v>
      </c>
    </row>
    <row r="65" spans="1:14">
      <c r="A65" s="40">
        <v>63</v>
      </c>
      <c r="B65" s="101" t="s">
        <v>154</v>
      </c>
      <c r="C65" s="96">
        <v>13464</v>
      </c>
      <c r="D65" s="96">
        <v>13827</v>
      </c>
      <c r="E65" s="96">
        <v>14114</v>
      </c>
      <c r="F65" s="96"/>
      <c r="G65" s="96"/>
      <c r="H65" s="96"/>
      <c r="I65" s="98">
        <f t="shared" si="0"/>
        <v>7.4772950140947593E-3</v>
      </c>
      <c r="J65" s="98">
        <f t="shared" si="1"/>
        <v>4.8276886512180629E-2</v>
      </c>
      <c r="K65" s="95">
        <f t="shared" si="2"/>
        <v>650</v>
      </c>
      <c r="L65" s="99">
        <f t="shared" si="4"/>
        <v>1.5093112896484465E-2</v>
      </c>
      <c r="M65" s="96">
        <f t="shared" si="3"/>
        <v>287</v>
      </c>
      <c r="N65" s="96">
        <f t="shared" si="5"/>
        <v>0</v>
      </c>
    </row>
    <row r="66" spans="1:14">
      <c r="A66" s="40">
        <v>64</v>
      </c>
      <c r="B66" s="101" t="s">
        <v>155</v>
      </c>
      <c r="C66" s="96">
        <v>8903</v>
      </c>
      <c r="D66" s="96">
        <v>9240</v>
      </c>
      <c r="E66" s="96">
        <v>9364</v>
      </c>
      <c r="F66" s="96"/>
      <c r="G66" s="96"/>
      <c r="H66" s="96"/>
      <c r="I66" s="98">
        <f t="shared" si="0"/>
        <v>4.9608467133330971E-3</v>
      </c>
      <c r="J66" s="98">
        <f t="shared" si="1"/>
        <v>5.1780298775693588E-2</v>
      </c>
      <c r="K66" s="95">
        <f t="shared" si="2"/>
        <v>461</v>
      </c>
      <c r="L66" s="99">
        <f t="shared" si="4"/>
        <v>1.0704500069660521E-2</v>
      </c>
      <c r="M66" s="96">
        <f t="shared" si="3"/>
        <v>124</v>
      </c>
      <c r="N66" s="96">
        <f t="shared" si="5"/>
        <v>0</v>
      </c>
    </row>
    <row r="67" spans="1:14">
      <c r="A67" s="40">
        <v>65</v>
      </c>
      <c r="B67" s="101" t="s">
        <v>156</v>
      </c>
      <c r="C67" s="96">
        <v>9041</v>
      </c>
      <c r="D67" s="96">
        <v>9143</v>
      </c>
      <c r="E67" s="96">
        <v>9386</v>
      </c>
      <c r="F67" s="96"/>
      <c r="G67" s="96"/>
      <c r="H67" s="96"/>
      <c r="I67" s="98">
        <f t="shared" ref="I67:I84" si="6">E67/$E$84</f>
        <v>4.9725018423050459E-3</v>
      </c>
      <c r="J67" s="98">
        <f t="shared" ref="J67:J84" si="7">(E67-C67)/C67</f>
        <v>3.815949563101427E-2</v>
      </c>
      <c r="K67" s="95">
        <f t="shared" ref="K67:K84" si="8">E67-C67</f>
        <v>345</v>
      </c>
      <c r="L67" s="99">
        <f t="shared" si="4"/>
        <v>8.0109599219802159E-3</v>
      </c>
      <c r="M67" s="96">
        <f t="shared" ref="M67:M84" si="9">E67-D67</f>
        <v>243</v>
      </c>
      <c r="N67" s="96">
        <f t="shared" si="5"/>
        <v>0</v>
      </c>
    </row>
    <row r="68" spans="1:14">
      <c r="A68" s="40">
        <v>66</v>
      </c>
      <c r="B68" s="101" t="s">
        <v>157</v>
      </c>
      <c r="C68" s="96">
        <v>5881</v>
      </c>
      <c r="D68" s="96">
        <v>5847</v>
      </c>
      <c r="E68" s="96">
        <v>6040</v>
      </c>
      <c r="F68" s="96"/>
      <c r="G68" s="96"/>
      <c r="H68" s="96"/>
      <c r="I68" s="98">
        <f t="shared" si="6"/>
        <v>3.1998626813895667E-3</v>
      </c>
      <c r="J68" s="98">
        <f t="shared" si="7"/>
        <v>2.7036218330215949E-2</v>
      </c>
      <c r="K68" s="95">
        <f t="shared" si="8"/>
        <v>159</v>
      </c>
      <c r="L68" s="99">
        <f t="shared" ref="L68:L84" si="10">K68/$K$84</f>
        <v>3.6920076162169691E-3</v>
      </c>
      <c r="M68" s="96">
        <f t="shared" si="9"/>
        <v>193</v>
      </c>
      <c r="N68" s="96">
        <f t="shared" ref="N68:N84" si="11">H68-G68</f>
        <v>0</v>
      </c>
    </row>
    <row r="69" spans="1:14">
      <c r="A69" s="40">
        <v>67</v>
      </c>
      <c r="B69" s="101" t="s">
        <v>158</v>
      </c>
      <c r="C69" s="96">
        <v>10938</v>
      </c>
      <c r="D69" s="96">
        <v>10831</v>
      </c>
      <c r="E69" s="96">
        <v>11029</v>
      </c>
      <c r="F69" s="96"/>
      <c r="G69" s="96"/>
      <c r="H69" s="96"/>
      <c r="I69" s="98">
        <f t="shared" si="6"/>
        <v>5.8429280650737639E-3</v>
      </c>
      <c r="J69" s="98">
        <f t="shared" si="7"/>
        <v>8.3196196745291637E-3</v>
      </c>
      <c r="K69" s="95">
        <f t="shared" si="8"/>
        <v>91</v>
      </c>
      <c r="L69" s="99">
        <f t="shared" si="10"/>
        <v>2.113035805507825E-3</v>
      </c>
      <c r="M69" s="96">
        <f t="shared" si="9"/>
        <v>198</v>
      </c>
      <c r="N69" s="96">
        <f t="shared" si="11"/>
        <v>0</v>
      </c>
    </row>
    <row r="70" spans="1:14">
      <c r="A70" s="40">
        <v>68</v>
      </c>
      <c r="B70" s="101" t="s">
        <v>159</v>
      </c>
      <c r="C70" s="96">
        <v>7263</v>
      </c>
      <c r="D70" s="96">
        <v>7418</v>
      </c>
      <c r="E70" s="96">
        <v>7598</v>
      </c>
      <c r="F70" s="96"/>
      <c r="G70" s="96"/>
      <c r="H70" s="96"/>
      <c r="I70" s="98">
        <f t="shared" si="6"/>
        <v>4.0252577240393926E-3</v>
      </c>
      <c r="J70" s="98">
        <f t="shared" si="7"/>
        <v>4.6124191105603743E-2</v>
      </c>
      <c r="K70" s="95">
        <f t="shared" si="8"/>
        <v>335</v>
      </c>
      <c r="L70" s="99">
        <f t="shared" si="10"/>
        <v>7.7787581851112243E-3</v>
      </c>
      <c r="M70" s="96">
        <f t="shared" si="9"/>
        <v>180</v>
      </c>
      <c r="N70" s="96">
        <f t="shared" si="11"/>
        <v>0</v>
      </c>
    </row>
    <row r="71" spans="1:14">
      <c r="A71" s="40">
        <v>69</v>
      </c>
      <c r="B71" s="101" t="s">
        <v>160</v>
      </c>
      <c r="C71" s="96">
        <v>1209</v>
      </c>
      <c r="D71" s="96">
        <v>1187</v>
      </c>
      <c r="E71" s="96">
        <v>1240</v>
      </c>
      <c r="F71" s="96"/>
      <c r="G71" s="96"/>
      <c r="H71" s="96"/>
      <c r="I71" s="98">
        <f t="shared" si="6"/>
        <v>6.5692545114620247E-4</v>
      </c>
      <c r="J71" s="98">
        <f t="shared" si="7"/>
        <v>2.564102564102564E-2</v>
      </c>
      <c r="K71" s="95">
        <f t="shared" si="8"/>
        <v>31</v>
      </c>
      <c r="L71" s="99">
        <f t="shared" si="10"/>
        <v>7.198253842938745E-4</v>
      </c>
      <c r="M71" s="96">
        <f t="shared" si="9"/>
        <v>53</v>
      </c>
      <c r="N71" s="96">
        <f t="shared" si="11"/>
        <v>0</v>
      </c>
    </row>
    <row r="72" spans="1:14">
      <c r="A72" s="40">
        <v>70</v>
      </c>
      <c r="B72" s="101" t="s">
        <v>161</v>
      </c>
      <c r="C72" s="96">
        <v>4551</v>
      </c>
      <c r="D72" s="96">
        <v>4555</v>
      </c>
      <c r="E72" s="96">
        <v>4701</v>
      </c>
      <c r="F72" s="96"/>
      <c r="G72" s="96"/>
      <c r="H72" s="96"/>
      <c r="I72" s="98">
        <f t="shared" si="6"/>
        <v>2.4904891498695948E-3</v>
      </c>
      <c r="J72" s="98">
        <f t="shared" si="7"/>
        <v>3.2959789057350031E-2</v>
      </c>
      <c r="K72" s="95">
        <f t="shared" si="8"/>
        <v>150</v>
      </c>
      <c r="L72" s="99">
        <f t="shared" si="10"/>
        <v>3.4830260530348766E-3</v>
      </c>
      <c r="M72" s="96">
        <f t="shared" si="9"/>
        <v>146</v>
      </c>
      <c r="N72" s="96">
        <f t="shared" si="11"/>
        <v>0</v>
      </c>
    </row>
    <row r="73" spans="1:14">
      <c r="A73" s="40">
        <v>71</v>
      </c>
      <c r="B73" s="101" t="s">
        <v>162</v>
      </c>
      <c r="C73" s="96">
        <v>4561</v>
      </c>
      <c r="D73" s="96">
        <v>4560</v>
      </c>
      <c r="E73" s="96">
        <v>4663</v>
      </c>
      <c r="F73" s="96"/>
      <c r="G73" s="96"/>
      <c r="H73" s="96"/>
      <c r="I73" s="98">
        <f t="shared" si="6"/>
        <v>2.4703575634635018E-3</v>
      </c>
      <c r="J73" s="98">
        <f t="shared" si="7"/>
        <v>2.2363516772637579E-2</v>
      </c>
      <c r="K73" s="95">
        <f t="shared" si="8"/>
        <v>102</v>
      </c>
      <c r="L73" s="99">
        <f t="shared" si="10"/>
        <v>2.3684577160637162E-3</v>
      </c>
      <c r="M73" s="96">
        <f t="shared" si="9"/>
        <v>103</v>
      </c>
      <c r="N73" s="96">
        <f t="shared" si="11"/>
        <v>0</v>
      </c>
    </row>
    <row r="74" spans="1:14">
      <c r="A74" s="40">
        <v>72</v>
      </c>
      <c r="B74" s="101" t="s">
        <v>163</v>
      </c>
      <c r="C74" s="96">
        <v>4833</v>
      </c>
      <c r="D74" s="96">
        <v>5157</v>
      </c>
      <c r="E74" s="96">
        <v>5297</v>
      </c>
      <c r="F74" s="96"/>
      <c r="G74" s="96"/>
      <c r="H74" s="96"/>
      <c r="I74" s="98">
        <f t="shared" si="6"/>
        <v>2.8062371892914792E-3</v>
      </c>
      <c r="J74" s="98">
        <f t="shared" si="7"/>
        <v>9.6006621146285956E-2</v>
      </c>
      <c r="K74" s="95">
        <f t="shared" si="8"/>
        <v>464</v>
      </c>
      <c r="L74" s="99">
        <f t="shared" si="10"/>
        <v>1.0774160590721218E-2</v>
      </c>
      <c r="M74" s="96">
        <f t="shared" si="9"/>
        <v>140</v>
      </c>
      <c r="N74" s="96">
        <f t="shared" si="11"/>
        <v>0</v>
      </c>
    </row>
    <row r="75" spans="1:14">
      <c r="A75" s="40">
        <v>73</v>
      </c>
      <c r="B75" s="101" t="s">
        <v>164</v>
      </c>
      <c r="C75" s="96">
        <v>2840</v>
      </c>
      <c r="D75" s="96">
        <v>2986</v>
      </c>
      <c r="E75" s="96">
        <v>3065</v>
      </c>
      <c r="F75" s="96"/>
      <c r="G75" s="96"/>
      <c r="H75" s="96"/>
      <c r="I75" s="98">
        <f t="shared" si="6"/>
        <v>1.623771377228315E-3</v>
      </c>
      <c r="J75" s="98">
        <f t="shared" si="7"/>
        <v>7.9225352112676062E-2</v>
      </c>
      <c r="K75" s="95">
        <f t="shared" si="8"/>
        <v>225</v>
      </c>
      <c r="L75" s="99">
        <f t="shared" si="10"/>
        <v>5.2245390795523147E-3</v>
      </c>
      <c r="M75" s="96">
        <f t="shared" si="9"/>
        <v>79</v>
      </c>
      <c r="N75" s="96">
        <f t="shared" si="11"/>
        <v>0</v>
      </c>
    </row>
    <row r="76" spans="1:14">
      <c r="A76" s="40">
        <v>74</v>
      </c>
      <c r="B76" s="101" t="s">
        <v>165</v>
      </c>
      <c r="C76" s="96">
        <v>4119</v>
      </c>
      <c r="D76" s="96">
        <v>4104</v>
      </c>
      <c r="E76" s="96">
        <v>4214</v>
      </c>
      <c r="F76" s="96"/>
      <c r="G76" s="96"/>
      <c r="H76" s="96"/>
      <c r="I76" s="98">
        <f t="shared" si="6"/>
        <v>2.2324869767178204E-3</v>
      </c>
      <c r="J76" s="98">
        <f t="shared" si="7"/>
        <v>2.306385044913814E-2</v>
      </c>
      <c r="K76" s="95">
        <f t="shared" si="8"/>
        <v>95</v>
      </c>
      <c r="L76" s="99">
        <f t="shared" si="10"/>
        <v>2.2059165002554218E-3</v>
      </c>
      <c r="M76" s="96">
        <f t="shared" si="9"/>
        <v>110</v>
      </c>
      <c r="N76" s="96">
        <f t="shared" si="11"/>
        <v>0</v>
      </c>
    </row>
    <row r="77" spans="1:14">
      <c r="A77" s="40">
        <v>75</v>
      </c>
      <c r="B77" s="101" t="s">
        <v>166</v>
      </c>
      <c r="C77" s="96">
        <v>1252</v>
      </c>
      <c r="D77" s="96">
        <v>1209</v>
      </c>
      <c r="E77" s="96">
        <v>1240</v>
      </c>
      <c r="F77" s="96"/>
      <c r="G77" s="96"/>
      <c r="H77" s="96"/>
      <c r="I77" s="98">
        <f t="shared" si="6"/>
        <v>6.5692545114620247E-4</v>
      </c>
      <c r="J77" s="98">
        <f t="shared" si="7"/>
        <v>-9.5846645367412137E-3</v>
      </c>
      <c r="K77" s="95">
        <f t="shared" si="8"/>
        <v>-12</v>
      </c>
      <c r="L77" s="99">
        <f t="shared" si="10"/>
        <v>-2.7864208424279016E-4</v>
      </c>
      <c r="M77" s="96">
        <f t="shared" si="9"/>
        <v>31</v>
      </c>
      <c r="N77" s="96">
        <f t="shared" si="11"/>
        <v>0</v>
      </c>
    </row>
    <row r="78" spans="1:14">
      <c r="A78" s="40">
        <v>76</v>
      </c>
      <c r="B78" s="101" t="s">
        <v>167</v>
      </c>
      <c r="C78" s="96">
        <v>2098</v>
      </c>
      <c r="D78" s="96">
        <v>2152</v>
      </c>
      <c r="E78" s="96">
        <v>2189</v>
      </c>
      <c r="F78" s="96"/>
      <c r="G78" s="96"/>
      <c r="H78" s="96"/>
      <c r="I78" s="98">
        <f t="shared" si="6"/>
        <v>1.1596853327089009E-3</v>
      </c>
      <c r="J78" s="98">
        <f t="shared" si="7"/>
        <v>4.3374642516682556E-2</v>
      </c>
      <c r="K78" s="95">
        <f t="shared" si="8"/>
        <v>91</v>
      </c>
      <c r="L78" s="99">
        <f t="shared" si="10"/>
        <v>2.113035805507825E-3</v>
      </c>
      <c r="M78" s="96">
        <f t="shared" si="9"/>
        <v>37</v>
      </c>
      <c r="N78" s="96">
        <f t="shared" si="11"/>
        <v>0</v>
      </c>
    </row>
    <row r="79" spans="1:14">
      <c r="A79" s="40">
        <v>77</v>
      </c>
      <c r="B79" s="101" t="s">
        <v>168</v>
      </c>
      <c r="C79" s="96">
        <v>7017</v>
      </c>
      <c r="D79" s="96">
        <v>6981</v>
      </c>
      <c r="E79" s="96">
        <v>7156</v>
      </c>
      <c r="F79" s="96"/>
      <c r="G79" s="96"/>
      <c r="H79" s="96"/>
      <c r="I79" s="98">
        <f t="shared" si="6"/>
        <v>3.791095587421149E-3</v>
      </c>
      <c r="J79" s="98">
        <f t="shared" si="7"/>
        <v>1.9809035200228017E-2</v>
      </c>
      <c r="K79" s="95">
        <f t="shared" si="8"/>
        <v>139</v>
      </c>
      <c r="L79" s="99">
        <f t="shared" si="10"/>
        <v>3.2276041424789859E-3</v>
      </c>
      <c r="M79" s="96">
        <f t="shared" si="9"/>
        <v>175</v>
      </c>
      <c r="N79" s="96">
        <f t="shared" si="11"/>
        <v>0</v>
      </c>
    </row>
    <row r="80" spans="1:14">
      <c r="A80" s="40">
        <v>78</v>
      </c>
      <c r="B80" s="101" t="s">
        <v>169</v>
      </c>
      <c r="C80" s="96">
        <v>5006</v>
      </c>
      <c r="D80" s="96">
        <v>4910</v>
      </c>
      <c r="E80" s="96">
        <v>4980</v>
      </c>
      <c r="F80" s="96"/>
      <c r="G80" s="96"/>
      <c r="H80" s="96"/>
      <c r="I80" s="98">
        <f t="shared" si="6"/>
        <v>2.6382973763774908E-3</v>
      </c>
      <c r="J80" s="98">
        <f t="shared" si="7"/>
        <v>-5.1937674790251695E-3</v>
      </c>
      <c r="K80" s="95">
        <f t="shared" si="8"/>
        <v>-26</v>
      </c>
      <c r="L80" s="99">
        <f t="shared" si="10"/>
        <v>-6.0372451585937858E-4</v>
      </c>
      <c r="M80" s="96">
        <f t="shared" si="9"/>
        <v>70</v>
      </c>
      <c r="N80" s="96">
        <f t="shared" si="11"/>
        <v>0</v>
      </c>
    </row>
    <row r="81" spans="1:14">
      <c r="A81" s="40">
        <v>79</v>
      </c>
      <c r="B81" s="101" t="s">
        <v>170</v>
      </c>
      <c r="C81" s="96">
        <v>1632</v>
      </c>
      <c r="D81" s="96">
        <v>1667</v>
      </c>
      <c r="E81" s="96">
        <v>1688</v>
      </c>
      <c r="F81" s="96"/>
      <c r="G81" s="96"/>
      <c r="H81" s="96"/>
      <c r="I81" s="98">
        <f t="shared" si="6"/>
        <v>8.9426625930224982E-4</v>
      </c>
      <c r="J81" s="98">
        <f t="shared" si="7"/>
        <v>3.4313725490196081E-2</v>
      </c>
      <c r="K81" s="95">
        <f t="shared" si="8"/>
        <v>56</v>
      </c>
      <c r="L81" s="99">
        <f t="shared" si="10"/>
        <v>1.3003297264663539E-3</v>
      </c>
      <c r="M81" s="96">
        <f t="shared" si="9"/>
        <v>21</v>
      </c>
      <c r="N81" s="96">
        <f t="shared" si="11"/>
        <v>0</v>
      </c>
    </row>
    <row r="82" spans="1:14">
      <c r="A82" s="40">
        <v>80</v>
      </c>
      <c r="B82" s="101" t="s">
        <v>171</v>
      </c>
      <c r="C82" s="96">
        <v>6720</v>
      </c>
      <c r="D82" s="96">
        <v>6872</v>
      </c>
      <c r="E82" s="96">
        <v>7011</v>
      </c>
      <c r="F82" s="96"/>
      <c r="G82" s="96"/>
      <c r="H82" s="96"/>
      <c r="I82" s="98">
        <f t="shared" si="6"/>
        <v>3.7142776919242143E-3</v>
      </c>
      <c r="J82" s="98">
        <f t="shared" si="7"/>
        <v>4.3303571428571427E-2</v>
      </c>
      <c r="K82" s="95">
        <f t="shared" si="8"/>
        <v>291</v>
      </c>
      <c r="L82" s="99">
        <f t="shared" si="10"/>
        <v>6.7570705428876606E-3</v>
      </c>
      <c r="M82" s="96">
        <f t="shared" si="9"/>
        <v>139</v>
      </c>
      <c r="N82" s="96">
        <f t="shared" si="11"/>
        <v>0</v>
      </c>
    </row>
    <row r="83" spans="1:14">
      <c r="A83" s="40">
        <v>81</v>
      </c>
      <c r="B83" s="101" t="s">
        <v>172</v>
      </c>
      <c r="C83" s="96">
        <v>7915</v>
      </c>
      <c r="D83" s="96">
        <v>8038</v>
      </c>
      <c r="E83" s="96">
        <v>8206</v>
      </c>
      <c r="F83" s="96"/>
      <c r="G83" s="96"/>
      <c r="H83" s="96"/>
      <c r="I83" s="98">
        <f t="shared" si="6"/>
        <v>4.3473631065368851E-3</v>
      </c>
      <c r="J83" s="98">
        <f t="shared" si="7"/>
        <v>3.6765634870499053E-2</v>
      </c>
      <c r="K83" s="95">
        <f t="shared" si="8"/>
        <v>291</v>
      </c>
      <c r="L83" s="99">
        <f t="shared" si="10"/>
        <v>6.7570705428876606E-3</v>
      </c>
      <c r="M83" s="96">
        <f t="shared" si="9"/>
        <v>168</v>
      </c>
      <c r="N83" s="96">
        <f t="shared" si="11"/>
        <v>0</v>
      </c>
    </row>
    <row r="84" spans="1:14" s="107" customFormat="1">
      <c r="A84" s="189" t="s">
        <v>173</v>
      </c>
      <c r="B84" s="189"/>
      <c r="C84" s="64">
        <v>1844515</v>
      </c>
      <c r="D84" s="64">
        <v>1850770</v>
      </c>
      <c r="E84" s="64">
        <v>1887581</v>
      </c>
      <c r="F84" s="64"/>
      <c r="G84" s="64"/>
      <c r="H84" s="64"/>
      <c r="I84" s="98">
        <f t="shared" si="6"/>
        <v>1</v>
      </c>
      <c r="J84" s="98">
        <f t="shared" si="7"/>
        <v>2.3348143007782533E-2</v>
      </c>
      <c r="K84" s="95">
        <f t="shared" si="8"/>
        <v>43066</v>
      </c>
      <c r="L84" s="99">
        <f t="shared" si="10"/>
        <v>1</v>
      </c>
      <c r="M84" s="95">
        <f t="shared" si="9"/>
        <v>36811</v>
      </c>
      <c r="N84" s="96">
        <f t="shared" si="11"/>
        <v>0</v>
      </c>
    </row>
    <row r="85" spans="1:14">
      <c r="C85" s="135"/>
      <c r="D85" s="135"/>
      <c r="E85" s="136"/>
      <c r="F85" s="138"/>
      <c r="G85" s="138"/>
      <c r="H85" s="138"/>
      <c r="I85" s="55"/>
      <c r="L85" s="11"/>
    </row>
    <row r="86" spans="1:14">
      <c r="C86" s="124"/>
      <c r="D86" s="124"/>
      <c r="E86" s="124"/>
      <c r="F86" s="124"/>
      <c r="G86" s="124"/>
      <c r="H86" s="124"/>
      <c r="L86" s="11"/>
    </row>
    <row r="87" spans="1:14">
      <c r="C87" s="135"/>
      <c r="D87" s="135"/>
      <c r="E87" s="136"/>
      <c r="F87" s="138"/>
      <c r="G87" s="138"/>
      <c r="H87" s="138"/>
      <c r="L87" s="11"/>
    </row>
    <row r="88" spans="1:14">
      <c r="C88" s="135"/>
      <c r="D88" s="135"/>
      <c r="E88" s="136"/>
      <c r="F88" s="138"/>
      <c r="G88" s="138"/>
      <c r="H88" s="138"/>
      <c r="L88" s="11"/>
    </row>
    <row r="89" spans="1:14">
      <c r="C89" s="135"/>
      <c r="D89" s="135"/>
      <c r="E89" s="136"/>
      <c r="F89" s="138"/>
      <c r="G89" s="138"/>
      <c r="H89" s="138"/>
      <c r="L89" s="11"/>
    </row>
    <row r="90" spans="1:14">
      <c r="C90" s="135"/>
      <c r="D90" s="135"/>
      <c r="E90" s="136"/>
      <c r="F90" s="138"/>
      <c r="G90" s="138"/>
      <c r="H90" s="138"/>
      <c r="L90" s="11"/>
    </row>
    <row r="91" spans="1:14">
      <c r="C91" s="135"/>
      <c r="D91" s="135"/>
      <c r="E91" s="136"/>
      <c r="F91" s="138"/>
      <c r="G91" s="138"/>
      <c r="H91" s="138"/>
    </row>
    <row r="92" spans="1:14">
      <c r="C92" s="135"/>
      <c r="D92" s="135"/>
      <c r="E92" s="136"/>
      <c r="F92" s="138"/>
      <c r="G92" s="138"/>
      <c r="H92" s="138"/>
    </row>
    <row r="93" spans="1:14">
      <c r="C93" s="135"/>
      <c r="D93" s="135"/>
      <c r="E93" s="136"/>
      <c r="F93" s="138"/>
      <c r="G93" s="138"/>
      <c r="H93" s="138"/>
    </row>
    <row r="94" spans="1:14">
      <c r="C94" s="135"/>
      <c r="D94" s="135"/>
      <c r="E94" s="136"/>
      <c r="F94" s="138"/>
      <c r="G94" s="138"/>
      <c r="H94" s="138"/>
    </row>
    <row r="95" spans="1:14">
      <c r="C95" s="135"/>
      <c r="D95" s="135"/>
      <c r="E95" s="136"/>
      <c r="F95" s="138"/>
      <c r="G95" s="138"/>
      <c r="H95" s="138"/>
    </row>
    <row r="96" spans="1:14">
      <c r="C96" s="135"/>
      <c r="D96" s="135"/>
      <c r="E96" s="136"/>
      <c r="F96" s="138"/>
      <c r="G96" s="138"/>
      <c r="H96" s="138"/>
    </row>
    <row r="97" spans="3:9">
      <c r="C97" s="135"/>
      <c r="D97" s="135"/>
      <c r="E97" s="136"/>
      <c r="F97" s="138"/>
      <c r="G97" s="138"/>
      <c r="H97" s="138"/>
    </row>
    <row r="98" spans="3:9">
      <c r="C98" s="135"/>
      <c r="D98" s="135"/>
      <c r="E98" s="136"/>
      <c r="F98" s="138"/>
      <c r="G98" s="138"/>
      <c r="H98" s="138"/>
    </row>
    <row r="99" spans="3:9">
      <c r="C99" s="135"/>
      <c r="D99" s="135"/>
      <c r="E99" s="136"/>
      <c r="F99" s="138"/>
      <c r="G99" s="138"/>
      <c r="H99" s="138"/>
    </row>
    <row r="100" spans="3:9">
      <c r="C100" s="135"/>
      <c r="D100" s="135"/>
      <c r="E100" s="136"/>
      <c r="F100" s="138"/>
      <c r="G100" s="138"/>
      <c r="H100" s="138"/>
    </row>
    <row r="101" spans="3:9">
      <c r="C101" s="135"/>
      <c r="D101" s="135"/>
      <c r="E101" s="136"/>
      <c r="F101" s="138"/>
      <c r="G101" s="138"/>
      <c r="H101" s="138"/>
    </row>
    <row r="102" spans="3:9">
      <c r="C102" s="135"/>
      <c r="D102" s="135"/>
      <c r="E102" s="136"/>
      <c r="F102" s="138"/>
      <c r="G102" s="138"/>
      <c r="H102" s="138"/>
      <c r="I102" s="10"/>
    </row>
    <row r="103" spans="3:9">
      <c r="C103" s="135"/>
      <c r="D103" s="135"/>
      <c r="E103" s="136"/>
      <c r="F103" s="138"/>
      <c r="G103" s="138"/>
      <c r="H103" s="138"/>
    </row>
    <row r="104" spans="3:9">
      <c r="C104" s="135"/>
      <c r="D104" s="135"/>
      <c r="E104" s="136"/>
      <c r="F104" s="138"/>
      <c r="G104" s="138"/>
      <c r="H104" s="138"/>
    </row>
    <row r="105" spans="3:9">
      <c r="C105" s="135"/>
      <c r="D105" s="135"/>
      <c r="E105" s="136"/>
      <c r="F105" s="138"/>
      <c r="G105" s="138"/>
      <c r="H105" s="138"/>
    </row>
    <row r="106" spans="3:9">
      <c r="C106" s="135"/>
      <c r="D106" s="135"/>
      <c r="E106" s="136"/>
      <c r="F106" s="138"/>
      <c r="G106" s="138"/>
      <c r="H106" s="138"/>
    </row>
    <row r="107" spans="3:9">
      <c r="C107" s="135"/>
      <c r="D107" s="135"/>
      <c r="E107" s="136"/>
      <c r="F107" s="138"/>
      <c r="G107" s="138"/>
      <c r="H107" s="138"/>
    </row>
    <row r="108" spans="3:9">
      <c r="C108" s="135"/>
      <c r="D108" s="135"/>
      <c r="E108" s="136"/>
      <c r="F108" s="138"/>
      <c r="G108" s="138"/>
      <c r="H108" s="138"/>
    </row>
    <row r="109" spans="3:9">
      <c r="C109" s="135"/>
      <c r="D109" s="135"/>
      <c r="E109" s="136"/>
      <c r="F109" s="138"/>
      <c r="G109" s="138"/>
      <c r="H109" s="138"/>
    </row>
    <row r="110" spans="3:9">
      <c r="C110" s="135"/>
      <c r="D110" s="135"/>
      <c r="E110" s="136"/>
      <c r="F110" s="138"/>
      <c r="G110" s="138"/>
      <c r="H110" s="138"/>
    </row>
    <row r="111" spans="3:9">
      <c r="C111" s="135"/>
      <c r="D111" s="135"/>
      <c r="E111" s="136"/>
      <c r="F111" s="138"/>
      <c r="G111" s="138"/>
      <c r="H111" s="138"/>
    </row>
    <row r="112" spans="3:9">
      <c r="C112" s="135"/>
      <c r="D112" s="135"/>
      <c r="E112" s="136"/>
      <c r="F112" s="138"/>
      <c r="G112" s="138"/>
      <c r="H112" s="138"/>
    </row>
    <row r="113" spans="3:8">
      <c r="C113" s="135"/>
      <c r="D113" s="135"/>
      <c r="E113" s="136"/>
      <c r="F113" s="138"/>
      <c r="G113" s="138"/>
      <c r="H113" s="138"/>
    </row>
    <row r="114" spans="3:8">
      <c r="C114" s="135"/>
      <c r="D114" s="135"/>
      <c r="E114" s="136"/>
      <c r="F114" s="138"/>
      <c r="G114" s="138"/>
      <c r="H114" s="138"/>
    </row>
    <row r="115" spans="3:8">
      <c r="C115" s="135"/>
      <c r="D115" s="135"/>
      <c r="E115" s="136"/>
      <c r="F115" s="138"/>
      <c r="G115" s="138"/>
      <c r="H115" s="138"/>
    </row>
    <row r="116" spans="3:8">
      <c r="C116" s="135"/>
      <c r="D116" s="135"/>
      <c r="E116" s="136"/>
      <c r="F116" s="138"/>
      <c r="G116" s="138"/>
      <c r="H116" s="138"/>
    </row>
    <row r="117" spans="3:8">
      <c r="C117" s="135"/>
      <c r="D117" s="135"/>
      <c r="E117" s="136"/>
      <c r="F117" s="138"/>
      <c r="G117" s="138"/>
      <c r="H117" s="138"/>
    </row>
    <row r="118" spans="3:8">
      <c r="C118" s="135"/>
      <c r="D118" s="135"/>
      <c r="E118" s="136"/>
      <c r="F118" s="138"/>
      <c r="G118" s="138"/>
      <c r="H118" s="138"/>
    </row>
    <row r="119" spans="3:8">
      <c r="C119" s="135"/>
      <c r="D119" s="135"/>
      <c r="E119" s="136"/>
      <c r="F119" s="138"/>
      <c r="G119" s="138"/>
      <c r="H119" s="138"/>
    </row>
    <row r="120" spans="3:8">
      <c r="C120" s="135"/>
      <c r="D120" s="135"/>
      <c r="E120" s="136"/>
      <c r="F120" s="138"/>
      <c r="G120" s="138"/>
      <c r="H120" s="138"/>
    </row>
    <row r="121" spans="3:8">
      <c r="C121" s="135"/>
      <c r="D121" s="135"/>
      <c r="E121" s="136"/>
      <c r="F121" s="138"/>
      <c r="G121" s="138"/>
      <c r="H121" s="138"/>
    </row>
    <row r="122" spans="3:8">
      <c r="C122" s="135"/>
      <c r="D122" s="135"/>
      <c r="E122" s="136"/>
      <c r="F122" s="138"/>
      <c r="G122" s="138"/>
      <c r="H122" s="138"/>
    </row>
    <row r="123" spans="3:8">
      <c r="C123" s="135"/>
      <c r="D123" s="135"/>
      <c r="E123" s="136"/>
      <c r="F123" s="138"/>
      <c r="G123" s="138"/>
      <c r="H123" s="138"/>
    </row>
    <row r="124" spans="3:8">
      <c r="C124" s="135"/>
      <c r="D124" s="135"/>
      <c r="E124" s="136"/>
      <c r="F124" s="138"/>
      <c r="G124" s="138"/>
      <c r="H124" s="138"/>
    </row>
    <row r="125" spans="3:8">
      <c r="C125" s="135"/>
      <c r="D125" s="135"/>
      <c r="E125" s="136"/>
      <c r="F125" s="138"/>
      <c r="G125" s="138"/>
      <c r="H125" s="138"/>
    </row>
    <row r="126" spans="3:8">
      <c r="C126" s="135"/>
      <c r="D126" s="135"/>
      <c r="E126" s="136"/>
      <c r="F126" s="138"/>
      <c r="G126" s="138"/>
      <c r="H126" s="138"/>
    </row>
    <row r="127" spans="3:8">
      <c r="C127" s="135"/>
      <c r="D127" s="135"/>
      <c r="E127" s="136"/>
      <c r="F127" s="138"/>
      <c r="G127" s="138"/>
      <c r="H127" s="138"/>
    </row>
    <row r="128" spans="3:8">
      <c r="C128" s="135"/>
      <c r="D128" s="135"/>
      <c r="E128" s="136"/>
      <c r="F128" s="138"/>
      <c r="G128" s="138"/>
      <c r="H128" s="138"/>
    </row>
    <row r="129" spans="3:8">
      <c r="C129" s="135"/>
      <c r="D129" s="135"/>
      <c r="E129" s="136"/>
      <c r="F129" s="138"/>
      <c r="G129" s="138"/>
      <c r="H129" s="138"/>
    </row>
    <row r="130" spans="3:8">
      <c r="C130" s="135"/>
      <c r="D130" s="135"/>
      <c r="E130" s="136"/>
      <c r="F130" s="138"/>
      <c r="G130" s="138"/>
      <c r="H130" s="138"/>
    </row>
    <row r="131" spans="3:8">
      <c r="C131" s="135"/>
      <c r="D131" s="135"/>
      <c r="E131" s="136"/>
      <c r="F131" s="138"/>
      <c r="G131" s="138"/>
      <c r="H131" s="138"/>
    </row>
    <row r="132" spans="3:8">
      <c r="C132" s="135"/>
      <c r="D132" s="135"/>
      <c r="E132" s="136"/>
      <c r="F132" s="138"/>
      <c r="G132" s="138"/>
      <c r="H132" s="138"/>
    </row>
    <row r="133" spans="3:8">
      <c r="C133" s="135"/>
      <c r="D133" s="135"/>
      <c r="E133" s="136"/>
      <c r="F133" s="138"/>
      <c r="G133" s="138"/>
      <c r="H133" s="138"/>
    </row>
    <row r="134" spans="3:8">
      <c r="C134" s="135"/>
      <c r="D134" s="135"/>
      <c r="E134" s="136"/>
      <c r="F134" s="138"/>
      <c r="G134" s="138"/>
      <c r="H134" s="138"/>
    </row>
    <row r="135" spans="3:8">
      <c r="C135" s="135"/>
      <c r="D135" s="135"/>
      <c r="E135" s="136"/>
      <c r="F135" s="138"/>
      <c r="G135" s="138"/>
      <c r="H135" s="138"/>
    </row>
    <row r="136" spans="3:8">
      <c r="C136" s="135"/>
      <c r="D136" s="135"/>
      <c r="E136" s="136"/>
      <c r="F136" s="138"/>
      <c r="G136" s="138"/>
      <c r="H136" s="138"/>
    </row>
    <row r="137" spans="3:8">
      <c r="C137" s="135"/>
      <c r="D137" s="135"/>
      <c r="E137" s="136"/>
      <c r="F137" s="138"/>
      <c r="G137" s="138"/>
      <c r="H137" s="138"/>
    </row>
    <row r="138" spans="3:8">
      <c r="C138" s="135"/>
      <c r="D138" s="135"/>
      <c r="E138" s="136"/>
      <c r="F138" s="138"/>
      <c r="G138" s="138"/>
      <c r="H138" s="138"/>
    </row>
    <row r="139" spans="3:8">
      <c r="C139" s="135"/>
      <c r="D139" s="135"/>
      <c r="E139" s="136"/>
      <c r="F139" s="138"/>
      <c r="G139" s="138"/>
      <c r="H139" s="138"/>
    </row>
    <row r="140" spans="3:8">
      <c r="C140" s="135"/>
      <c r="D140" s="135"/>
      <c r="E140" s="136"/>
      <c r="F140" s="138"/>
      <c r="G140" s="138"/>
      <c r="H140" s="138"/>
    </row>
    <row r="141" spans="3:8">
      <c r="C141" s="135"/>
      <c r="D141" s="135"/>
      <c r="E141" s="136"/>
      <c r="F141" s="138"/>
      <c r="G141" s="138"/>
      <c r="H141" s="138"/>
    </row>
    <row r="142" spans="3:8">
      <c r="C142" s="135"/>
      <c r="D142" s="135"/>
      <c r="E142" s="136"/>
      <c r="F142" s="138"/>
      <c r="G142" s="138"/>
      <c r="H142" s="138"/>
    </row>
    <row r="143" spans="3:8">
      <c r="C143" s="135"/>
      <c r="D143" s="135"/>
      <c r="E143" s="136"/>
      <c r="F143" s="138"/>
      <c r="G143" s="138"/>
      <c r="H143" s="138"/>
    </row>
    <row r="144" spans="3:8">
      <c r="C144" s="13"/>
      <c r="D144" s="13"/>
      <c r="E144" s="13"/>
      <c r="F144" s="13"/>
      <c r="G144" s="13"/>
      <c r="H144" s="13"/>
    </row>
  </sheetData>
  <mergeCells count="3">
    <mergeCell ref="A84:B84"/>
    <mergeCell ref="C1:E1"/>
    <mergeCell ref="F1:H1"/>
  </mergeCells>
  <pageMargins left="0.7" right="0.7" top="0.75" bottom="0.75" header="0.3" footer="0.3"/>
  <pageSetup paperSize="9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O97"/>
  <sheetViews>
    <sheetView topLeftCell="N1" zoomScale="80" zoomScaleNormal="80" workbookViewId="0">
      <pane ySplit="2" topLeftCell="A3" activePane="bottomLeft" state="frozen"/>
      <selection activeCell="W1" sqref="W1"/>
      <selection pane="bottomLeft" activeCell="W10" sqref="W10"/>
    </sheetView>
  </sheetViews>
  <sheetFormatPr defaultColWidth="9.140625" defaultRowHeight="15"/>
  <cols>
    <col min="1" max="1" width="13.7109375" style="4" bestFit="1" customWidth="1"/>
    <col min="2" max="2" width="34.42578125" style="4" bestFit="1" customWidth="1"/>
    <col min="3" max="8" width="12" style="4" customWidth="1"/>
    <col min="9" max="9" width="33.140625" style="4" customWidth="1"/>
    <col min="10" max="10" width="28.42578125" style="4" customWidth="1"/>
    <col min="11" max="11" width="28.28515625" style="4" customWidth="1"/>
    <col min="12" max="12" width="20.28515625" style="4" customWidth="1"/>
    <col min="13" max="14" width="32.42578125" style="4" customWidth="1"/>
    <col min="15" max="16384" width="9.140625" style="4"/>
  </cols>
  <sheetData>
    <row r="1" spans="1:15" ht="15.75" thickBot="1">
      <c r="A1" s="4" t="s">
        <v>1</v>
      </c>
      <c r="C1" s="185" t="s">
        <v>281</v>
      </c>
      <c r="D1" s="185"/>
      <c r="E1" s="186"/>
      <c r="F1" s="187" t="s">
        <v>280</v>
      </c>
      <c r="G1" s="185"/>
      <c r="H1" s="186"/>
    </row>
    <row r="2" spans="1:15" ht="30">
      <c r="A2" s="93" t="s">
        <v>1</v>
      </c>
      <c r="B2" s="92" t="s">
        <v>90</v>
      </c>
      <c r="C2" s="91">
        <v>43617</v>
      </c>
      <c r="D2" s="91">
        <v>43952</v>
      </c>
      <c r="E2" s="91">
        <v>43983</v>
      </c>
      <c r="F2" s="91">
        <v>43617</v>
      </c>
      <c r="G2" s="91">
        <v>43952</v>
      </c>
      <c r="H2" s="91">
        <v>43983</v>
      </c>
      <c r="I2" s="90" t="s">
        <v>329</v>
      </c>
      <c r="J2" s="90" t="s">
        <v>307</v>
      </c>
      <c r="K2" s="90" t="s">
        <v>308</v>
      </c>
      <c r="L2" s="90" t="s">
        <v>309</v>
      </c>
      <c r="M2" s="94" t="s">
        <v>310</v>
      </c>
      <c r="N2" s="158" t="s">
        <v>311</v>
      </c>
    </row>
    <row r="3" spans="1:15">
      <c r="A3" s="36">
        <v>1</v>
      </c>
      <c r="B3" s="97" t="s">
        <v>2</v>
      </c>
      <c r="C3" s="96">
        <v>37048</v>
      </c>
      <c r="D3" s="96">
        <v>34734</v>
      </c>
      <c r="E3" s="96">
        <v>38718</v>
      </c>
      <c r="F3" s="96"/>
      <c r="G3" s="96"/>
      <c r="H3" s="96"/>
      <c r="I3" s="98">
        <f t="shared" ref="I3:I66" si="0">E3/$E$92</f>
        <v>8.7799044092952971E-3</v>
      </c>
      <c r="J3" s="98">
        <f t="shared" ref="J3:J66" si="1">(E3-C3)/C3</f>
        <v>4.5076657309436406E-2</v>
      </c>
      <c r="K3" s="95">
        <f t="shared" ref="K3:K66" si="2">E3-C3</f>
        <v>1670</v>
      </c>
      <c r="L3" s="99">
        <f>K3/$K$92</f>
        <v>-0.31139287712101438</v>
      </c>
      <c r="M3" s="96">
        <f t="shared" ref="M3:M66" si="3">E3-D3</f>
        <v>3984</v>
      </c>
      <c r="N3" s="96">
        <f>H3-G3</f>
        <v>0</v>
      </c>
      <c r="O3" s="7"/>
    </row>
    <row r="4" spans="1:15">
      <c r="A4" s="36">
        <v>2</v>
      </c>
      <c r="B4" s="97" t="s">
        <v>3</v>
      </c>
      <c r="C4" s="96">
        <v>8929</v>
      </c>
      <c r="D4" s="96">
        <v>3728</v>
      </c>
      <c r="E4" s="96">
        <v>4039</v>
      </c>
      <c r="F4" s="96"/>
      <c r="G4" s="96"/>
      <c r="H4" s="96"/>
      <c r="I4" s="98">
        <f t="shared" si="0"/>
        <v>9.1590562294394605E-4</v>
      </c>
      <c r="J4" s="98">
        <f t="shared" si="1"/>
        <v>-0.54765371262179419</v>
      </c>
      <c r="K4" s="95">
        <f t="shared" si="2"/>
        <v>-4890</v>
      </c>
      <c r="L4" s="99">
        <f t="shared" ref="L4:L67" si="4">K4/$K$92</f>
        <v>0.91180309528249115</v>
      </c>
      <c r="M4" s="96">
        <f t="shared" si="3"/>
        <v>311</v>
      </c>
      <c r="N4" s="96">
        <f t="shared" ref="N4:N67" si="5">H4-G4</f>
        <v>0</v>
      </c>
      <c r="O4" s="7"/>
    </row>
    <row r="5" spans="1:15">
      <c r="A5" s="36">
        <v>3</v>
      </c>
      <c r="B5" s="97" t="s">
        <v>4</v>
      </c>
      <c r="C5" s="96">
        <v>1434</v>
      </c>
      <c r="D5" s="96">
        <v>1373</v>
      </c>
      <c r="E5" s="96">
        <v>1434</v>
      </c>
      <c r="F5" s="96"/>
      <c r="G5" s="96"/>
      <c r="H5" s="96"/>
      <c r="I5" s="98">
        <f t="shared" si="0"/>
        <v>3.2518164478871468E-4</v>
      </c>
      <c r="J5" s="98">
        <f t="shared" si="1"/>
        <v>0</v>
      </c>
      <c r="K5" s="95">
        <f t="shared" si="2"/>
        <v>0</v>
      </c>
      <c r="L5" s="99">
        <f t="shared" si="4"/>
        <v>0</v>
      </c>
      <c r="M5" s="96">
        <f t="shared" si="3"/>
        <v>61</v>
      </c>
      <c r="N5" s="96">
        <f t="shared" si="5"/>
        <v>0</v>
      </c>
      <c r="O5" s="7"/>
    </row>
    <row r="6" spans="1:15">
      <c r="A6" s="36">
        <v>5</v>
      </c>
      <c r="B6" s="97" t="s">
        <v>5</v>
      </c>
      <c r="C6" s="96">
        <v>574</v>
      </c>
      <c r="D6" s="96">
        <v>559</v>
      </c>
      <c r="E6" s="96">
        <v>580</v>
      </c>
      <c r="F6" s="96"/>
      <c r="G6" s="96"/>
      <c r="H6" s="96"/>
      <c r="I6" s="98">
        <f t="shared" si="0"/>
        <v>1.3152395674857358E-4</v>
      </c>
      <c r="J6" s="98">
        <f t="shared" si="1"/>
        <v>1.0452961672473868E-2</v>
      </c>
      <c r="K6" s="95">
        <f t="shared" si="2"/>
        <v>6</v>
      </c>
      <c r="L6" s="99">
        <f t="shared" si="4"/>
        <v>-1.1187768040275966E-3</v>
      </c>
      <c r="M6" s="96">
        <f t="shared" si="3"/>
        <v>21</v>
      </c>
      <c r="N6" s="96">
        <f t="shared" si="5"/>
        <v>0</v>
      </c>
      <c r="O6" s="7"/>
    </row>
    <row r="7" spans="1:15">
      <c r="A7" s="36">
        <v>6</v>
      </c>
      <c r="B7" s="97" t="s">
        <v>6</v>
      </c>
      <c r="C7" s="96">
        <v>103</v>
      </c>
      <c r="D7" s="96">
        <v>94</v>
      </c>
      <c r="E7" s="96">
        <v>95</v>
      </c>
      <c r="F7" s="96"/>
      <c r="G7" s="96"/>
      <c r="H7" s="96"/>
      <c r="I7" s="98">
        <f t="shared" si="0"/>
        <v>2.1542717053645672E-5</v>
      </c>
      <c r="J7" s="98">
        <f t="shared" si="1"/>
        <v>-7.7669902912621352E-2</v>
      </c>
      <c r="K7" s="95">
        <f t="shared" si="2"/>
        <v>-8</v>
      </c>
      <c r="L7" s="99">
        <f t="shared" si="4"/>
        <v>1.4917024053701287E-3</v>
      </c>
      <c r="M7" s="96">
        <f t="shared" si="3"/>
        <v>1</v>
      </c>
      <c r="N7" s="96">
        <f t="shared" si="5"/>
        <v>0</v>
      </c>
      <c r="O7" s="7"/>
    </row>
    <row r="8" spans="1:15">
      <c r="A8" s="36">
        <v>7</v>
      </c>
      <c r="B8" s="97" t="s">
        <v>7</v>
      </c>
      <c r="C8" s="96">
        <v>1354</v>
      </c>
      <c r="D8" s="96">
        <v>1276</v>
      </c>
      <c r="E8" s="96">
        <v>1339</v>
      </c>
      <c r="F8" s="96"/>
      <c r="G8" s="96"/>
      <c r="H8" s="96"/>
      <c r="I8" s="98">
        <f t="shared" si="0"/>
        <v>3.0363892773506901E-4</v>
      </c>
      <c r="J8" s="98">
        <f t="shared" si="1"/>
        <v>-1.1078286558345642E-2</v>
      </c>
      <c r="K8" s="95">
        <f t="shared" si="2"/>
        <v>-15</v>
      </c>
      <c r="L8" s="99">
        <f t="shared" si="4"/>
        <v>2.7969420100689914E-3</v>
      </c>
      <c r="M8" s="96">
        <f t="shared" si="3"/>
        <v>63</v>
      </c>
      <c r="N8" s="96">
        <f t="shared" si="5"/>
        <v>0</v>
      </c>
      <c r="O8" s="7"/>
    </row>
    <row r="9" spans="1:15">
      <c r="A9" s="36">
        <v>8</v>
      </c>
      <c r="B9" s="97" t="s">
        <v>330</v>
      </c>
      <c r="C9" s="96">
        <v>3924</v>
      </c>
      <c r="D9" s="96">
        <v>3817</v>
      </c>
      <c r="E9" s="96">
        <v>3985</v>
      </c>
      <c r="F9" s="96"/>
      <c r="G9" s="96"/>
      <c r="H9" s="96"/>
      <c r="I9" s="98">
        <f t="shared" si="0"/>
        <v>9.036602890397685E-4</v>
      </c>
      <c r="J9" s="98">
        <f t="shared" si="1"/>
        <v>1.5545361875637105E-2</v>
      </c>
      <c r="K9" s="95">
        <f t="shared" si="2"/>
        <v>61</v>
      </c>
      <c r="L9" s="99">
        <f t="shared" si="4"/>
        <v>-1.1374230840947231E-2</v>
      </c>
      <c r="M9" s="96">
        <f t="shared" si="3"/>
        <v>168</v>
      </c>
      <c r="N9" s="96">
        <f t="shared" si="5"/>
        <v>0</v>
      </c>
      <c r="O9" s="7"/>
    </row>
    <row r="10" spans="1:15">
      <c r="A10" s="36">
        <v>9</v>
      </c>
      <c r="B10" s="97" t="s">
        <v>8</v>
      </c>
      <c r="C10" s="96">
        <v>553</v>
      </c>
      <c r="D10" s="96">
        <v>548</v>
      </c>
      <c r="E10" s="96">
        <v>565</v>
      </c>
      <c r="F10" s="96"/>
      <c r="G10" s="96"/>
      <c r="H10" s="96"/>
      <c r="I10" s="98">
        <f t="shared" si="0"/>
        <v>1.2812247510852426E-4</v>
      </c>
      <c r="J10" s="98">
        <f t="shared" si="1"/>
        <v>2.1699819168173599E-2</v>
      </c>
      <c r="K10" s="95">
        <f t="shared" si="2"/>
        <v>12</v>
      </c>
      <c r="L10" s="99">
        <f t="shared" si="4"/>
        <v>-2.2375536080551932E-3</v>
      </c>
      <c r="M10" s="96">
        <f t="shared" si="3"/>
        <v>17</v>
      </c>
      <c r="N10" s="96">
        <f t="shared" si="5"/>
        <v>0</v>
      </c>
      <c r="O10" s="7"/>
    </row>
    <row r="11" spans="1:15">
      <c r="A11" s="100">
        <v>10</v>
      </c>
      <c r="B11" s="97" t="s">
        <v>9</v>
      </c>
      <c r="C11" s="95">
        <v>144587</v>
      </c>
      <c r="D11" s="95">
        <v>146326</v>
      </c>
      <c r="E11" s="95">
        <v>152647</v>
      </c>
      <c r="F11" s="95"/>
      <c r="G11" s="95"/>
      <c r="H11" s="95"/>
      <c r="I11" s="98">
        <f t="shared" si="0"/>
        <v>3.4615064527240537E-2</v>
      </c>
      <c r="J11" s="98">
        <f t="shared" si="1"/>
        <v>5.5744983988878671E-2</v>
      </c>
      <c r="K11" s="95">
        <f t="shared" si="2"/>
        <v>8060</v>
      </c>
      <c r="L11" s="99">
        <f t="shared" si="4"/>
        <v>-1.5028901734104045</v>
      </c>
      <c r="M11" s="96">
        <f t="shared" si="3"/>
        <v>6321</v>
      </c>
      <c r="N11" s="96">
        <f t="shared" si="5"/>
        <v>0</v>
      </c>
      <c r="O11" s="7"/>
    </row>
    <row r="12" spans="1:15">
      <c r="A12" s="100">
        <v>11</v>
      </c>
      <c r="B12" s="97" t="s">
        <v>10</v>
      </c>
      <c r="C12" s="95">
        <v>2751</v>
      </c>
      <c r="D12" s="95">
        <v>2848</v>
      </c>
      <c r="E12" s="95">
        <v>2954</v>
      </c>
      <c r="F12" s="95"/>
      <c r="G12" s="95"/>
      <c r="H12" s="95"/>
      <c r="I12" s="98">
        <f t="shared" si="0"/>
        <v>6.6986511764704549E-4</v>
      </c>
      <c r="J12" s="98">
        <f t="shared" si="1"/>
        <v>7.3791348600508899E-2</v>
      </c>
      <c r="K12" s="95">
        <f t="shared" si="2"/>
        <v>203</v>
      </c>
      <c r="L12" s="99">
        <f t="shared" si="4"/>
        <v>-3.7851948536267013E-2</v>
      </c>
      <c r="M12" s="96">
        <f t="shared" si="3"/>
        <v>106</v>
      </c>
      <c r="N12" s="96">
        <f t="shared" si="5"/>
        <v>0</v>
      </c>
      <c r="O12" s="7"/>
    </row>
    <row r="13" spans="1:15">
      <c r="A13" s="100">
        <v>12</v>
      </c>
      <c r="B13" s="97" t="s">
        <v>11</v>
      </c>
      <c r="C13" s="95">
        <v>1686</v>
      </c>
      <c r="D13" s="95">
        <v>1888</v>
      </c>
      <c r="E13" s="95">
        <v>2068</v>
      </c>
      <c r="F13" s="95"/>
      <c r="G13" s="95"/>
      <c r="H13" s="95"/>
      <c r="I13" s="98">
        <f t="shared" si="0"/>
        <v>4.6895093544146581E-4</v>
      </c>
      <c r="J13" s="98">
        <f t="shared" si="1"/>
        <v>0.22657176749703439</v>
      </c>
      <c r="K13" s="95">
        <f t="shared" si="2"/>
        <v>382</v>
      </c>
      <c r="L13" s="99">
        <f t="shared" si="4"/>
        <v>-7.1228789856423641E-2</v>
      </c>
      <c r="M13" s="96">
        <f t="shared" si="3"/>
        <v>180</v>
      </c>
      <c r="N13" s="96">
        <f t="shared" si="5"/>
        <v>0</v>
      </c>
    </row>
    <row r="14" spans="1:15">
      <c r="A14" s="100">
        <v>13</v>
      </c>
      <c r="B14" s="97" t="s">
        <v>12</v>
      </c>
      <c r="C14" s="95">
        <v>114422</v>
      </c>
      <c r="D14" s="95">
        <v>113975</v>
      </c>
      <c r="E14" s="95">
        <v>116528</v>
      </c>
      <c r="F14" s="95"/>
      <c r="G14" s="95"/>
      <c r="H14" s="95"/>
      <c r="I14" s="98">
        <f t="shared" si="0"/>
        <v>2.6424523503444455E-2</v>
      </c>
      <c r="J14" s="98">
        <f t="shared" si="1"/>
        <v>1.8405551379979374E-2</v>
      </c>
      <c r="K14" s="95">
        <f t="shared" si="2"/>
        <v>2106</v>
      </c>
      <c r="L14" s="99">
        <f t="shared" si="4"/>
        <v>-0.39269065821368637</v>
      </c>
      <c r="M14" s="96">
        <f t="shared" si="3"/>
        <v>2553</v>
      </c>
      <c r="N14" s="96">
        <f t="shared" si="5"/>
        <v>0</v>
      </c>
    </row>
    <row r="15" spans="1:15">
      <c r="A15" s="100">
        <v>14</v>
      </c>
      <c r="B15" s="97" t="s">
        <v>13</v>
      </c>
      <c r="C15" s="95">
        <v>278659</v>
      </c>
      <c r="D15" s="95">
        <v>289677</v>
      </c>
      <c r="E15" s="95">
        <v>300571</v>
      </c>
      <c r="F15" s="95"/>
      <c r="G15" s="95"/>
      <c r="H15" s="95"/>
      <c r="I15" s="98">
        <f t="shared" si="0"/>
        <v>6.8159115868750883E-2</v>
      </c>
      <c r="J15" s="98">
        <f t="shared" si="1"/>
        <v>7.8633742315877109E-2</v>
      </c>
      <c r="K15" s="95">
        <f t="shared" si="2"/>
        <v>21912</v>
      </c>
      <c r="L15" s="99">
        <f t="shared" si="4"/>
        <v>-4.0857728883087825</v>
      </c>
      <c r="M15" s="96">
        <f t="shared" si="3"/>
        <v>10894</v>
      </c>
      <c r="N15" s="96">
        <f t="shared" si="5"/>
        <v>0</v>
      </c>
    </row>
    <row r="16" spans="1:15">
      <c r="A16" s="100">
        <v>15</v>
      </c>
      <c r="B16" s="97" t="s">
        <v>14</v>
      </c>
      <c r="C16" s="95">
        <v>14426</v>
      </c>
      <c r="D16" s="95">
        <v>15100</v>
      </c>
      <c r="E16" s="95">
        <v>15632</v>
      </c>
      <c r="F16" s="95"/>
      <c r="G16" s="95"/>
      <c r="H16" s="95"/>
      <c r="I16" s="98">
        <f t="shared" si="0"/>
        <v>3.544797399816728E-3</v>
      </c>
      <c r="J16" s="98">
        <f t="shared" si="1"/>
        <v>8.3599057257729106E-2</v>
      </c>
      <c r="K16" s="95">
        <f t="shared" si="2"/>
        <v>1206</v>
      </c>
      <c r="L16" s="99">
        <f t="shared" si="4"/>
        <v>-0.22487413760954689</v>
      </c>
      <c r="M16" s="96">
        <f t="shared" si="3"/>
        <v>532</v>
      </c>
      <c r="N16" s="96">
        <f t="shared" si="5"/>
        <v>0</v>
      </c>
    </row>
    <row r="17" spans="1:14">
      <c r="A17" s="100">
        <v>16</v>
      </c>
      <c r="B17" s="97" t="s">
        <v>15</v>
      </c>
      <c r="C17" s="95">
        <v>7898</v>
      </c>
      <c r="D17" s="95">
        <v>8050</v>
      </c>
      <c r="E17" s="95">
        <v>8471</v>
      </c>
      <c r="F17" s="95"/>
      <c r="G17" s="95"/>
      <c r="H17" s="95"/>
      <c r="I17" s="98">
        <f t="shared" si="0"/>
        <v>1.9209300648571842E-3</v>
      </c>
      <c r="J17" s="98">
        <f t="shared" si="1"/>
        <v>7.255001266143328E-2</v>
      </c>
      <c r="K17" s="95">
        <f t="shared" si="2"/>
        <v>573</v>
      </c>
      <c r="L17" s="99">
        <f t="shared" si="4"/>
        <v>-0.10684318478463546</v>
      </c>
      <c r="M17" s="96">
        <f t="shared" si="3"/>
        <v>421</v>
      </c>
      <c r="N17" s="96">
        <f t="shared" si="5"/>
        <v>0</v>
      </c>
    </row>
    <row r="18" spans="1:14">
      <c r="A18" s="100">
        <v>17</v>
      </c>
      <c r="B18" s="97" t="s">
        <v>16</v>
      </c>
      <c r="C18" s="95">
        <v>10820</v>
      </c>
      <c r="D18" s="95">
        <v>11315</v>
      </c>
      <c r="E18" s="95">
        <v>11733</v>
      </c>
      <c r="F18" s="95"/>
      <c r="G18" s="95"/>
      <c r="H18" s="95"/>
      <c r="I18" s="98">
        <f t="shared" si="0"/>
        <v>2.6606389388465759E-3</v>
      </c>
      <c r="J18" s="98">
        <f t="shared" si="1"/>
        <v>8.4380776340110902E-2</v>
      </c>
      <c r="K18" s="95">
        <f t="shared" si="2"/>
        <v>913</v>
      </c>
      <c r="L18" s="99">
        <f t="shared" si="4"/>
        <v>-0.17024053701286593</v>
      </c>
      <c r="M18" s="96">
        <f t="shared" si="3"/>
        <v>418</v>
      </c>
      <c r="N18" s="96">
        <f t="shared" si="5"/>
        <v>0</v>
      </c>
    </row>
    <row r="19" spans="1:14">
      <c r="A19" s="100">
        <v>18</v>
      </c>
      <c r="B19" s="97" t="s">
        <v>17</v>
      </c>
      <c r="C19" s="95">
        <v>11417</v>
      </c>
      <c r="D19" s="95">
        <v>10989</v>
      </c>
      <c r="E19" s="95">
        <v>11212</v>
      </c>
      <c r="F19" s="95"/>
      <c r="G19" s="95"/>
      <c r="H19" s="95"/>
      <c r="I19" s="98">
        <f t="shared" si="0"/>
        <v>2.5424941432155295E-3</v>
      </c>
      <c r="J19" s="98">
        <f t="shared" si="1"/>
        <v>-1.7955680126127704E-2</v>
      </c>
      <c r="K19" s="95">
        <f t="shared" si="2"/>
        <v>-205</v>
      </c>
      <c r="L19" s="99">
        <f t="shared" si="4"/>
        <v>3.8224874137609548E-2</v>
      </c>
      <c r="M19" s="96">
        <f t="shared" si="3"/>
        <v>223</v>
      </c>
      <c r="N19" s="96">
        <f t="shared" si="5"/>
        <v>0</v>
      </c>
    </row>
    <row r="20" spans="1:14">
      <c r="A20" s="100">
        <v>19</v>
      </c>
      <c r="B20" s="97" t="s">
        <v>18</v>
      </c>
      <c r="C20" s="95">
        <v>1055</v>
      </c>
      <c r="D20" s="95">
        <v>1135</v>
      </c>
      <c r="E20" s="95">
        <v>1146</v>
      </c>
      <c r="F20" s="95"/>
      <c r="G20" s="95"/>
      <c r="H20" s="95"/>
      <c r="I20" s="98">
        <f t="shared" si="0"/>
        <v>2.5987319729976782E-4</v>
      </c>
      <c r="J20" s="98">
        <f t="shared" si="1"/>
        <v>8.6255924170616116E-2</v>
      </c>
      <c r="K20" s="95">
        <f t="shared" si="2"/>
        <v>91</v>
      </c>
      <c r="L20" s="99">
        <f t="shared" si="4"/>
        <v>-1.6968114861085213E-2</v>
      </c>
      <c r="M20" s="96">
        <f t="shared" si="3"/>
        <v>11</v>
      </c>
      <c r="N20" s="96">
        <f t="shared" si="5"/>
        <v>0</v>
      </c>
    </row>
    <row r="21" spans="1:14">
      <c r="A21" s="100">
        <v>20</v>
      </c>
      <c r="B21" s="97" t="s">
        <v>19</v>
      </c>
      <c r="C21" s="95">
        <v>19659</v>
      </c>
      <c r="D21" s="95">
        <v>21224</v>
      </c>
      <c r="E21" s="95">
        <v>21993</v>
      </c>
      <c r="F21" s="95"/>
      <c r="G21" s="95"/>
      <c r="H21" s="95"/>
      <c r="I21" s="98">
        <f t="shared" si="0"/>
        <v>4.9872523806403085E-3</v>
      </c>
      <c r="J21" s="98">
        <f t="shared" si="1"/>
        <v>0.11872424843583092</v>
      </c>
      <c r="K21" s="95">
        <f t="shared" si="2"/>
        <v>2334</v>
      </c>
      <c r="L21" s="99">
        <f t="shared" si="4"/>
        <v>-0.43520417676673506</v>
      </c>
      <c r="M21" s="96">
        <f t="shared" si="3"/>
        <v>769</v>
      </c>
      <c r="N21" s="96">
        <f t="shared" si="5"/>
        <v>0</v>
      </c>
    </row>
    <row r="22" spans="1:14">
      <c r="A22" s="100">
        <v>21</v>
      </c>
      <c r="B22" s="97" t="s">
        <v>20</v>
      </c>
      <c r="C22" s="95">
        <v>9780</v>
      </c>
      <c r="D22" s="95">
        <v>11023</v>
      </c>
      <c r="E22" s="95">
        <v>11420</v>
      </c>
      <c r="F22" s="95"/>
      <c r="G22" s="95"/>
      <c r="H22" s="95"/>
      <c r="I22" s="98">
        <f t="shared" si="0"/>
        <v>2.5896613552908801E-3</v>
      </c>
      <c r="J22" s="98">
        <f t="shared" si="1"/>
        <v>0.16768916155419222</v>
      </c>
      <c r="K22" s="95">
        <f t="shared" si="2"/>
        <v>1640</v>
      </c>
      <c r="L22" s="99">
        <f t="shared" si="4"/>
        <v>-0.30579899310087638</v>
      </c>
      <c r="M22" s="96">
        <f t="shared" si="3"/>
        <v>397</v>
      </c>
      <c r="N22" s="96">
        <f t="shared" si="5"/>
        <v>0</v>
      </c>
    </row>
    <row r="23" spans="1:14">
      <c r="A23" s="100">
        <v>22</v>
      </c>
      <c r="B23" s="97" t="s">
        <v>21</v>
      </c>
      <c r="C23" s="95">
        <v>43229</v>
      </c>
      <c r="D23" s="95">
        <v>43229</v>
      </c>
      <c r="E23" s="95">
        <v>44782</v>
      </c>
      <c r="F23" s="95"/>
      <c r="G23" s="95"/>
      <c r="H23" s="95"/>
      <c r="I23" s="98">
        <f t="shared" si="0"/>
        <v>1.0155010053645901E-2</v>
      </c>
      <c r="J23" s="98">
        <f t="shared" si="1"/>
        <v>3.5924957782969766E-2</v>
      </c>
      <c r="K23" s="95">
        <f t="shared" si="2"/>
        <v>1553</v>
      </c>
      <c r="L23" s="99">
        <f t="shared" si="4"/>
        <v>-0.2895767294424762</v>
      </c>
      <c r="M23" s="96">
        <f t="shared" si="3"/>
        <v>1553</v>
      </c>
      <c r="N23" s="96">
        <f t="shared" si="5"/>
        <v>0</v>
      </c>
    </row>
    <row r="24" spans="1:14">
      <c r="A24" s="100">
        <v>23</v>
      </c>
      <c r="B24" s="97" t="s">
        <v>22</v>
      </c>
      <c r="C24" s="95">
        <v>27978</v>
      </c>
      <c r="D24" s="95">
        <v>27264</v>
      </c>
      <c r="E24" s="95">
        <v>28334</v>
      </c>
      <c r="F24" s="95"/>
      <c r="G24" s="95"/>
      <c r="H24" s="95"/>
      <c r="I24" s="98">
        <f t="shared" si="0"/>
        <v>6.4251720526104896E-3</v>
      </c>
      <c r="J24" s="98">
        <f t="shared" si="1"/>
        <v>1.2724283365501465E-2</v>
      </c>
      <c r="K24" s="95">
        <f t="shared" si="2"/>
        <v>356</v>
      </c>
      <c r="L24" s="99">
        <f t="shared" si="4"/>
        <v>-6.6380757038970728E-2</v>
      </c>
      <c r="M24" s="96">
        <f t="shared" si="3"/>
        <v>1070</v>
      </c>
      <c r="N24" s="96">
        <f t="shared" si="5"/>
        <v>0</v>
      </c>
    </row>
    <row r="25" spans="1:14">
      <c r="A25" s="100">
        <v>24</v>
      </c>
      <c r="B25" s="97" t="s">
        <v>23</v>
      </c>
      <c r="C25" s="95">
        <v>11740</v>
      </c>
      <c r="D25" s="95">
        <v>12140</v>
      </c>
      <c r="E25" s="95">
        <v>12383</v>
      </c>
      <c r="F25" s="95"/>
      <c r="G25" s="95"/>
      <c r="H25" s="95"/>
      <c r="I25" s="98">
        <f t="shared" si="0"/>
        <v>2.8080364765820463E-3</v>
      </c>
      <c r="J25" s="98">
        <f t="shared" si="1"/>
        <v>5.477001703577513E-2</v>
      </c>
      <c r="K25" s="95">
        <f t="shared" si="2"/>
        <v>643</v>
      </c>
      <c r="L25" s="99">
        <f t="shared" si="4"/>
        <v>-0.11989558083162409</v>
      </c>
      <c r="M25" s="96">
        <f t="shared" si="3"/>
        <v>243</v>
      </c>
      <c r="N25" s="96">
        <f t="shared" si="5"/>
        <v>0</v>
      </c>
    </row>
    <row r="26" spans="1:14">
      <c r="A26" s="100">
        <v>25</v>
      </c>
      <c r="B26" s="97" t="s">
        <v>24</v>
      </c>
      <c r="C26" s="95">
        <v>54670</v>
      </c>
      <c r="D26" s="95">
        <v>54393</v>
      </c>
      <c r="E26" s="95">
        <v>55962</v>
      </c>
      <c r="F26" s="95"/>
      <c r="G26" s="95"/>
      <c r="H26" s="95"/>
      <c r="I26" s="98">
        <f t="shared" si="0"/>
        <v>1.2690247702695992E-2</v>
      </c>
      <c r="J26" s="98">
        <f t="shared" si="1"/>
        <v>2.3632705322846167E-2</v>
      </c>
      <c r="K26" s="95">
        <f t="shared" si="2"/>
        <v>1292</v>
      </c>
      <c r="L26" s="99">
        <f t="shared" si="4"/>
        <v>-0.24090993846727579</v>
      </c>
      <c r="M26" s="96">
        <f t="shared" si="3"/>
        <v>1569</v>
      </c>
      <c r="N26" s="96">
        <f t="shared" si="5"/>
        <v>0</v>
      </c>
    </row>
    <row r="27" spans="1:14">
      <c r="A27" s="100">
        <v>26</v>
      </c>
      <c r="B27" s="97" t="s">
        <v>25</v>
      </c>
      <c r="C27" s="95">
        <v>11566</v>
      </c>
      <c r="D27" s="95">
        <v>12432</v>
      </c>
      <c r="E27" s="95">
        <v>12612</v>
      </c>
      <c r="F27" s="95"/>
      <c r="G27" s="95"/>
      <c r="H27" s="95"/>
      <c r="I27" s="98">
        <f t="shared" si="0"/>
        <v>2.8599657629534655E-3</v>
      </c>
      <c r="J27" s="98">
        <f t="shared" si="1"/>
        <v>9.0437489192460654E-2</v>
      </c>
      <c r="K27" s="95">
        <f t="shared" si="2"/>
        <v>1046</v>
      </c>
      <c r="L27" s="99">
        <f t="shared" si="4"/>
        <v>-0.19504008950214433</v>
      </c>
      <c r="M27" s="96">
        <f t="shared" si="3"/>
        <v>180</v>
      </c>
      <c r="N27" s="96">
        <f t="shared" si="5"/>
        <v>0</v>
      </c>
    </row>
    <row r="28" spans="1:14">
      <c r="A28" s="100">
        <v>27</v>
      </c>
      <c r="B28" s="97" t="s">
        <v>26</v>
      </c>
      <c r="C28" s="95">
        <v>32740</v>
      </c>
      <c r="D28" s="95">
        <v>33416</v>
      </c>
      <c r="E28" s="95">
        <v>34648</v>
      </c>
      <c r="F28" s="95"/>
      <c r="G28" s="95"/>
      <c r="H28" s="95"/>
      <c r="I28" s="98">
        <f t="shared" si="0"/>
        <v>7.8569690576285826E-3</v>
      </c>
      <c r="J28" s="98">
        <f t="shared" si="1"/>
        <v>5.8277336591325599E-2</v>
      </c>
      <c r="K28" s="95">
        <f t="shared" si="2"/>
        <v>1908</v>
      </c>
      <c r="L28" s="99">
        <f t="shared" si="4"/>
        <v>-0.35577102368077568</v>
      </c>
      <c r="M28" s="96">
        <f t="shared" si="3"/>
        <v>1232</v>
      </c>
      <c r="N28" s="96">
        <f t="shared" si="5"/>
        <v>0</v>
      </c>
    </row>
    <row r="29" spans="1:14">
      <c r="A29" s="100">
        <v>28</v>
      </c>
      <c r="B29" s="97" t="s">
        <v>27</v>
      </c>
      <c r="C29" s="95">
        <v>21719</v>
      </c>
      <c r="D29" s="95">
        <v>22538</v>
      </c>
      <c r="E29" s="95">
        <v>23156</v>
      </c>
      <c r="F29" s="95"/>
      <c r="G29" s="95"/>
      <c r="H29" s="95"/>
      <c r="I29" s="98">
        <f t="shared" si="0"/>
        <v>5.2509805904654653E-3</v>
      </c>
      <c r="J29" s="98">
        <f t="shared" si="1"/>
        <v>6.6163267185413696E-2</v>
      </c>
      <c r="K29" s="95">
        <f t="shared" si="2"/>
        <v>1437</v>
      </c>
      <c r="L29" s="99">
        <f t="shared" si="4"/>
        <v>-0.26794704456460938</v>
      </c>
      <c r="M29" s="96">
        <f t="shared" si="3"/>
        <v>618</v>
      </c>
      <c r="N29" s="96">
        <f t="shared" si="5"/>
        <v>0</v>
      </c>
    </row>
    <row r="30" spans="1:14">
      <c r="A30" s="100">
        <v>29</v>
      </c>
      <c r="B30" s="97" t="s">
        <v>28</v>
      </c>
      <c r="C30" s="95">
        <v>33857</v>
      </c>
      <c r="D30" s="95">
        <v>34867</v>
      </c>
      <c r="E30" s="95">
        <v>35261</v>
      </c>
      <c r="F30" s="95"/>
      <c r="G30" s="95"/>
      <c r="H30" s="95"/>
      <c r="I30" s="98">
        <f t="shared" si="0"/>
        <v>7.9959762739852652E-3</v>
      </c>
      <c r="J30" s="98">
        <f t="shared" si="1"/>
        <v>4.1468529403077652E-2</v>
      </c>
      <c r="K30" s="95">
        <f t="shared" si="2"/>
        <v>1404</v>
      </c>
      <c r="L30" s="99">
        <f t="shared" si="4"/>
        <v>-0.26179377214245758</v>
      </c>
      <c r="M30" s="96">
        <f t="shared" si="3"/>
        <v>394</v>
      </c>
      <c r="N30" s="96">
        <f t="shared" si="5"/>
        <v>0</v>
      </c>
    </row>
    <row r="31" spans="1:14">
      <c r="A31" s="100">
        <v>30</v>
      </c>
      <c r="B31" s="97" t="s">
        <v>29</v>
      </c>
      <c r="C31" s="95">
        <v>4506</v>
      </c>
      <c r="D31" s="95">
        <v>5020</v>
      </c>
      <c r="E31" s="95">
        <v>5146</v>
      </c>
      <c r="F31" s="95"/>
      <c r="G31" s="95"/>
      <c r="H31" s="95"/>
      <c r="I31" s="98">
        <f t="shared" si="0"/>
        <v>1.1669349679795857E-3</v>
      </c>
      <c r="J31" s="98">
        <f t="shared" si="1"/>
        <v>0.14203284509542832</v>
      </c>
      <c r="K31" s="95">
        <f t="shared" si="2"/>
        <v>640</v>
      </c>
      <c r="L31" s="99">
        <f t="shared" si="4"/>
        <v>-0.1193361924296103</v>
      </c>
      <c r="M31" s="96">
        <f t="shared" si="3"/>
        <v>126</v>
      </c>
      <c r="N31" s="96">
        <f t="shared" si="5"/>
        <v>0</v>
      </c>
    </row>
    <row r="32" spans="1:14">
      <c r="A32" s="100">
        <v>31</v>
      </c>
      <c r="B32" s="97" t="s">
        <v>30</v>
      </c>
      <c r="C32" s="95">
        <v>21393</v>
      </c>
      <c r="D32" s="95">
        <v>22612</v>
      </c>
      <c r="E32" s="95">
        <v>23663</v>
      </c>
      <c r="F32" s="95"/>
      <c r="G32" s="95"/>
      <c r="H32" s="95"/>
      <c r="I32" s="98">
        <f t="shared" si="0"/>
        <v>5.3659506698991322E-3</v>
      </c>
      <c r="J32" s="98">
        <f t="shared" si="1"/>
        <v>0.10610947506193615</v>
      </c>
      <c r="K32" s="95">
        <f t="shared" si="2"/>
        <v>2270</v>
      </c>
      <c r="L32" s="99">
        <f t="shared" si="4"/>
        <v>-0.42327055752377402</v>
      </c>
      <c r="M32" s="96">
        <f t="shared" si="3"/>
        <v>1051</v>
      </c>
      <c r="N32" s="96">
        <f t="shared" si="5"/>
        <v>0</v>
      </c>
    </row>
    <row r="33" spans="1:14">
      <c r="A33" s="100">
        <v>32</v>
      </c>
      <c r="B33" s="97" t="s">
        <v>31</v>
      </c>
      <c r="C33" s="95">
        <v>19062</v>
      </c>
      <c r="D33" s="95">
        <v>21110</v>
      </c>
      <c r="E33" s="95">
        <v>22027</v>
      </c>
      <c r="F33" s="95"/>
      <c r="G33" s="95"/>
      <c r="H33" s="95"/>
      <c r="I33" s="98">
        <f t="shared" si="0"/>
        <v>4.994962405691087E-3</v>
      </c>
      <c r="J33" s="98">
        <f t="shared" si="1"/>
        <v>0.15554506347707481</v>
      </c>
      <c r="K33" s="95">
        <f t="shared" si="2"/>
        <v>2965</v>
      </c>
      <c r="L33" s="99">
        <f t="shared" si="4"/>
        <v>-0.55286220399030395</v>
      </c>
      <c r="M33" s="96">
        <f t="shared" si="3"/>
        <v>917</v>
      </c>
      <c r="N33" s="96">
        <f t="shared" si="5"/>
        <v>0</v>
      </c>
    </row>
    <row r="34" spans="1:14">
      <c r="A34" s="100">
        <v>33</v>
      </c>
      <c r="B34" s="97" t="s">
        <v>32</v>
      </c>
      <c r="C34" s="95">
        <v>17711</v>
      </c>
      <c r="D34" s="95">
        <v>18106</v>
      </c>
      <c r="E34" s="95">
        <v>18623</v>
      </c>
      <c r="F34" s="95"/>
      <c r="G34" s="95"/>
      <c r="H34" s="95"/>
      <c r="I34" s="98">
        <f t="shared" si="0"/>
        <v>4.223052838842562E-3</v>
      </c>
      <c r="J34" s="98">
        <f t="shared" si="1"/>
        <v>5.149342216701485E-2</v>
      </c>
      <c r="K34" s="95">
        <f t="shared" si="2"/>
        <v>912</v>
      </c>
      <c r="L34" s="99">
        <f t="shared" si="4"/>
        <v>-0.17005407421219468</v>
      </c>
      <c r="M34" s="96">
        <f t="shared" si="3"/>
        <v>517</v>
      </c>
      <c r="N34" s="96">
        <f t="shared" si="5"/>
        <v>0</v>
      </c>
    </row>
    <row r="35" spans="1:14">
      <c r="A35" s="100">
        <v>35</v>
      </c>
      <c r="B35" s="97" t="s">
        <v>33</v>
      </c>
      <c r="C35" s="95">
        <v>8920</v>
      </c>
      <c r="D35" s="95">
        <v>9251</v>
      </c>
      <c r="E35" s="95">
        <v>9350</v>
      </c>
      <c r="F35" s="95"/>
      <c r="G35" s="95"/>
      <c r="H35" s="95"/>
      <c r="I35" s="98">
        <f t="shared" si="0"/>
        <v>2.1202568889640743E-3</v>
      </c>
      <c r="J35" s="98">
        <f t="shared" si="1"/>
        <v>4.820627802690583E-2</v>
      </c>
      <c r="K35" s="95">
        <f t="shared" si="2"/>
        <v>430</v>
      </c>
      <c r="L35" s="99">
        <f t="shared" si="4"/>
        <v>-8.0179004288644412E-2</v>
      </c>
      <c r="M35" s="96">
        <f t="shared" si="3"/>
        <v>99</v>
      </c>
      <c r="N35" s="96">
        <f t="shared" si="5"/>
        <v>0</v>
      </c>
    </row>
    <row r="36" spans="1:14">
      <c r="A36" s="100">
        <v>36</v>
      </c>
      <c r="B36" s="97" t="s">
        <v>34</v>
      </c>
      <c r="C36" s="95">
        <v>1345</v>
      </c>
      <c r="D36" s="95">
        <v>1102</v>
      </c>
      <c r="E36" s="95">
        <v>1106</v>
      </c>
      <c r="F36" s="95"/>
      <c r="G36" s="95"/>
      <c r="H36" s="95"/>
      <c r="I36" s="98">
        <f t="shared" si="0"/>
        <v>2.5080257959296965E-4</v>
      </c>
      <c r="J36" s="98">
        <f t="shared" si="1"/>
        <v>-0.17769516728624535</v>
      </c>
      <c r="K36" s="95">
        <f t="shared" si="2"/>
        <v>-239</v>
      </c>
      <c r="L36" s="99">
        <f t="shared" si="4"/>
        <v>4.4564609360432592E-2</v>
      </c>
      <c r="M36" s="96">
        <f t="shared" si="3"/>
        <v>4</v>
      </c>
      <c r="N36" s="96">
        <f t="shared" si="5"/>
        <v>0</v>
      </c>
    </row>
    <row r="37" spans="1:14">
      <c r="A37" s="100">
        <v>37</v>
      </c>
      <c r="B37" s="97" t="s">
        <v>35</v>
      </c>
      <c r="C37" s="95">
        <v>910</v>
      </c>
      <c r="D37" s="95">
        <v>982</v>
      </c>
      <c r="E37" s="95">
        <v>1027</v>
      </c>
      <c r="F37" s="95"/>
      <c r="G37" s="95"/>
      <c r="H37" s="95"/>
      <c r="I37" s="98">
        <f t="shared" si="0"/>
        <v>2.3288810962204324E-4</v>
      </c>
      <c r="J37" s="98">
        <f t="shared" si="1"/>
        <v>0.12857142857142856</v>
      </c>
      <c r="K37" s="95">
        <f t="shared" si="2"/>
        <v>117</v>
      </c>
      <c r="L37" s="99">
        <f t="shared" si="4"/>
        <v>-2.1816147678538133E-2</v>
      </c>
      <c r="M37" s="96">
        <f t="shared" si="3"/>
        <v>45</v>
      </c>
      <c r="N37" s="96">
        <f t="shared" si="5"/>
        <v>0</v>
      </c>
    </row>
    <row r="38" spans="1:14">
      <c r="A38" s="100">
        <v>38</v>
      </c>
      <c r="B38" s="97" t="s">
        <v>36</v>
      </c>
      <c r="C38" s="95">
        <v>8331</v>
      </c>
      <c r="D38" s="95">
        <v>7529</v>
      </c>
      <c r="E38" s="95">
        <v>7723</v>
      </c>
      <c r="F38" s="95"/>
      <c r="G38" s="95"/>
      <c r="H38" s="95"/>
      <c r="I38" s="98">
        <f t="shared" si="0"/>
        <v>1.7513095137400582E-3</v>
      </c>
      <c r="J38" s="98">
        <f t="shared" si="1"/>
        <v>-7.2980434521666068E-2</v>
      </c>
      <c r="K38" s="95">
        <f t="shared" si="2"/>
        <v>-608</v>
      </c>
      <c r="L38" s="99">
        <f t="shared" si="4"/>
        <v>0.11336938280812978</v>
      </c>
      <c r="M38" s="96">
        <f t="shared" si="3"/>
        <v>194</v>
      </c>
      <c r="N38" s="96">
        <f t="shared" si="5"/>
        <v>0</v>
      </c>
    </row>
    <row r="39" spans="1:14">
      <c r="A39" s="100">
        <v>39</v>
      </c>
      <c r="B39" s="97" t="s">
        <v>37</v>
      </c>
      <c r="C39" s="95">
        <v>228</v>
      </c>
      <c r="D39" s="95">
        <v>161</v>
      </c>
      <c r="E39" s="95">
        <v>154</v>
      </c>
      <c r="F39" s="95"/>
      <c r="G39" s="95"/>
      <c r="H39" s="95"/>
      <c r="I39" s="98">
        <f t="shared" si="0"/>
        <v>3.4921878171172987E-5</v>
      </c>
      <c r="J39" s="98">
        <f t="shared" si="1"/>
        <v>-0.32456140350877194</v>
      </c>
      <c r="K39" s="95">
        <f t="shared" si="2"/>
        <v>-74</v>
      </c>
      <c r="L39" s="99">
        <f t="shared" si="4"/>
        <v>1.3798247249673689E-2</v>
      </c>
      <c r="M39" s="96">
        <f t="shared" si="3"/>
        <v>-7</v>
      </c>
      <c r="N39" s="96">
        <f t="shared" si="5"/>
        <v>0</v>
      </c>
    </row>
    <row r="40" spans="1:14">
      <c r="A40" s="100">
        <v>41</v>
      </c>
      <c r="B40" s="97" t="s">
        <v>38</v>
      </c>
      <c r="C40" s="95">
        <v>42751</v>
      </c>
      <c r="D40" s="95">
        <v>40992</v>
      </c>
      <c r="E40" s="95">
        <v>44040</v>
      </c>
      <c r="F40" s="95"/>
      <c r="G40" s="95"/>
      <c r="H40" s="95"/>
      <c r="I40" s="98">
        <f t="shared" si="0"/>
        <v>9.9867500951847949E-3</v>
      </c>
      <c r="J40" s="98">
        <f t="shared" si="1"/>
        <v>3.0151341489087973E-2</v>
      </c>
      <c r="K40" s="95">
        <f t="shared" si="2"/>
        <v>1289</v>
      </c>
      <c r="L40" s="99">
        <f t="shared" si="4"/>
        <v>-0.24035055006526199</v>
      </c>
      <c r="M40" s="96">
        <f t="shared" si="3"/>
        <v>3048</v>
      </c>
      <c r="N40" s="96">
        <f t="shared" si="5"/>
        <v>0</v>
      </c>
    </row>
    <row r="41" spans="1:14">
      <c r="A41" s="100">
        <v>42</v>
      </c>
      <c r="B41" s="97" t="s">
        <v>39</v>
      </c>
      <c r="C41" s="95">
        <v>21899</v>
      </c>
      <c r="D41" s="95">
        <v>15814</v>
      </c>
      <c r="E41" s="95">
        <v>16760</v>
      </c>
      <c r="F41" s="95"/>
      <c r="G41" s="95"/>
      <c r="H41" s="95"/>
      <c r="I41" s="98">
        <f t="shared" si="0"/>
        <v>3.8005888191484367E-3</v>
      </c>
      <c r="J41" s="98">
        <f t="shared" si="1"/>
        <v>-0.23466824969176675</v>
      </c>
      <c r="K41" s="95">
        <f t="shared" si="2"/>
        <v>-5139</v>
      </c>
      <c r="L41" s="99">
        <f t="shared" si="4"/>
        <v>0.95823233264963636</v>
      </c>
      <c r="M41" s="96">
        <f t="shared" si="3"/>
        <v>946</v>
      </c>
      <c r="N41" s="96">
        <f t="shared" si="5"/>
        <v>0</v>
      </c>
    </row>
    <row r="42" spans="1:14">
      <c r="A42" s="100">
        <v>43</v>
      </c>
      <c r="B42" s="97" t="s">
        <v>40</v>
      </c>
      <c r="C42" s="95">
        <v>34613</v>
      </c>
      <c r="D42" s="95">
        <v>32153</v>
      </c>
      <c r="E42" s="95">
        <v>33292</v>
      </c>
      <c r="F42" s="95"/>
      <c r="G42" s="95"/>
      <c r="H42" s="95"/>
      <c r="I42" s="98">
        <f t="shared" si="0"/>
        <v>7.5494751173681238E-3</v>
      </c>
      <c r="J42" s="98">
        <f t="shared" si="1"/>
        <v>-3.8164851356426777E-2</v>
      </c>
      <c r="K42" s="95">
        <f t="shared" si="2"/>
        <v>-1321</v>
      </c>
      <c r="L42" s="99">
        <f t="shared" si="4"/>
        <v>0.24631735968674248</v>
      </c>
      <c r="M42" s="96">
        <f t="shared" si="3"/>
        <v>1139</v>
      </c>
      <c r="N42" s="96">
        <f t="shared" si="5"/>
        <v>0</v>
      </c>
    </row>
    <row r="43" spans="1:14">
      <c r="A43" s="100">
        <v>45</v>
      </c>
      <c r="B43" s="97" t="s">
        <v>41</v>
      </c>
      <c r="C43" s="95">
        <v>36086</v>
      </c>
      <c r="D43" s="95">
        <v>38002</v>
      </c>
      <c r="E43" s="95">
        <v>39086</v>
      </c>
      <c r="F43" s="95"/>
      <c r="G43" s="95"/>
      <c r="H43" s="95"/>
      <c r="I43" s="98">
        <f t="shared" si="0"/>
        <v>8.86335409219784E-3</v>
      </c>
      <c r="J43" s="98">
        <f t="shared" si="1"/>
        <v>8.3134733691736407E-2</v>
      </c>
      <c r="K43" s="95">
        <f t="shared" si="2"/>
        <v>3000</v>
      </c>
      <c r="L43" s="99">
        <f t="shared" si="4"/>
        <v>-0.55938840201379825</v>
      </c>
      <c r="M43" s="96">
        <f t="shared" si="3"/>
        <v>1084</v>
      </c>
      <c r="N43" s="96">
        <f t="shared" si="5"/>
        <v>0</v>
      </c>
    </row>
    <row r="44" spans="1:14">
      <c r="A44" s="100">
        <v>46</v>
      </c>
      <c r="B44" s="97" t="s">
        <v>42</v>
      </c>
      <c r="C44" s="95">
        <v>205202</v>
      </c>
      <c r="D44" s="95">
        <v>206357</v>
      </c>
      <c r="E44" s="95">
        <v>212304</v>
      </c>
      <c r="F44" s="95"/>
      <c r="G44" s="95"/>
      <c r="H44" s="95"/>
      <c r="I44" s="98">
        <f t="shared" si="0"/>
        <v>4.8143210540602013E-2</v>
      </c>
      <c r="J44" s="98">
        <f t="shared" si="1"/>
        <v>3.4609799124764869E-2</v>
      </c>
      <c r="K44" s="95">
        <f t="shared" si="2"/>
        <v>7102</v>
      </c>
      <c r="L44" s="99">
        <f t="shared" si="4"/>
        <v>-1.3242588103673316</v>
      </c>
      <c r="M44" s="96">
        <f t="shared" si="3"/>
        <v>5947</v>
      </c>
      <c r="N44" s="96">
        <f t="shared" si="5"/>
        <v>0</v>
      </c>
    </row>
    <row r="45" spans="1:14">
      <c r="A45" s="100">
        <v>47</v>
      </c>
      <c r="B45" s="97" t="s">
        <v>43</v>
      </c>
      <c r="C45" s="95">
        <v>527785</v>
      </c>
      <c r="D45" s="95">
        <v>519920</v>
      </c>
      <c r="E45" s="95">
        <v>536476</v>
      </c>
      <c r="F45" s="95"/>
      <c r="G45" s="95"/>
      <c r="H45" s="95"/>
      <c r="I45" s="98">
        <f t="shared" si="0"/>
        <v>0.12165421762180649</v>
      </c>
      <c r="J45" s="98">
        <f t="shared" si="1"/>
        <v>1.6466932557764997E-2</v>
      </c>
      <c r="K45" s="95">
        <f t="shared" si="2"/>
        <v>8691</v>
      </c>
      <c r="L45" s="99">
        <f t="shared" si="4"/>
        <v>-1.6205482006339735</v>
      </c>
      <c r="M45" s="96">
        <f t="shared" si="3"/>
        <v>16556</v>
      </c>
      <c r="N45" s="96">
        <f t="shared" si="5"/>
        <v>0</v>
      </c>
    </row>
    <row r="46" spans="1:14">
      <c r="A46" s="100">
        <v>49</v>
      </c>
      <c r="B46" s="97" t="s">
        <v>44</v>
      </c>
      <c r="C46" s="95">
        <v>55404</v>
      </c>
      <c r="D46" s="95">
        <v>54678</v>
      </c>
      <c r="E46" s="95">
        <v>55614</v>
      </c>
      <c r="F46" s="95"/>
      <c r="G46" s="95"/>
      <c r="H46" s="95"/>
      <c r="I46" s="98">
        <f t="shared" si="0"/>
        <v>1.2611333328646848E-2</v>
      </c>
      <c r="J46" s="98">
        <f t="shared" si="1"/>
        <v>3.7903400476499891E-3</v>
      </c>
      <c r="K46" s="95">
        <f t="shared" si="2"/>
        <v>210</v>
      </c>
      <c r="L46" s="99">
        <f t="shared" si="4"/>
        <v>-3.915718814096588E-2</v>
      </c>
      <c r="M46" s="96">
        <f t="shared" si="3"/>
        <v>936</v>
      </c>
      <c r="N46" s="96">
        <f t="shared" si="5"/>
        <v>0</v>
      </c>
    </row>
    <row r="47" spans="1:14">
      <c r="A47" s="100">
        <v>50</v>
      </c>
      <c r="B47" s="97" t="s">
        <v>45</v>
      </c>
      <c r="C47" s="95">
        <v>1580</v>
      </c>
      <c r="D47" s="95">
        <v>1365</v>
      </c>
      <c r="E47" s="95">
        <v>1558</v>
      </c>
      <c r="F47" s="95"/>
      <c r="G47" s="95"/>
      <c r="H47" s="95"/>
      <c r="I47" s="98">
        <f t="shared" si="0"/>
        <v>3.5330055967978903E-4</v>
      </c>
      <c r="J47" s="98">
        <f t="shared" si="1"/>
        <v>-1.3924050632911392E-2</v>
      </c>
      <c r="K47" s="95">
        <f t="shared" si="2"/>
        <v>-22</v>
      </c>
      <c r="L47" s="99">
        <f t="shared" si="4"/>
        <v>4.1021816147678537E-3</v>
      </c>
      <c r="M47" s="96">
        <f t="shared" si="3"/>
        <v>193</v>
      </c>
      <c r="N47" s="96">
        <f t="shared" si="5"/>
        <v>0</v>
      </c>
    </row>
    <row r="48" spans="1:14">
      <c r="A48" s="100">
        <v>51</v>
      </c>
      <c r="B48" s="97" t="s">
        <v>46</v>
      </c>
      <c r="C48" s="95">
        <v>13374</v>
      </c>
      <c r="D48" s="95">
        <v>12874</v>
      </c>
      <c r="E48" s="95">
        <v>12864</v>
      </c>
      <c r="F48" s="95"/>
      <c r="G48" s="95"/>
      <c r="H48" s="95"/>
      <c r="I48" s="98">
        <f t="shared" si="0"/>
        <v>2.9171106545062943E-3</v>
      </c>
      <c r="J48" s="98">
        <f t="shared" si="1"/>
        <v>-3.8133692238672051E-2</v>
      </c>
      <c r="K48" s="95">
        <f t="shared" si="2"/>
        <v>-510</v>
      </c>
      <c r="L48" s="99">
        <f t="shared" si="4"/>
        <v>9.5096028342345706E-2</v>
      </c>
      <c r="M48" s="96">
        <f t="shared" si="3"/>
        <v>-10</v>
      </c>
      <c r="N48" s="96">
        <f t="shared" si="5"/>
        <v>0</v>
      </c>
    </row>
    <row r="49" spans="1:14">
      <c r="A49" s="100">
        <v>52</v>
      </c>
      <c r="B49" s="97" t="s">
        <v>47</v>
      </c>
      <c r="C49" s="95">
        <v>50130</v>
      </c>
      <c r="D49" s="95">
        <v>50941</v>
      </c>
      <c r="E49" s="95">
        <v>51794</v>
      </c>
      <c r="F49" s="95"/>
      <c r="G49" s="95"/>
      <c r="H49" s="95"/>
      <c r="I49" s="98">
        <f t="shared" si="0"/>
        <v>1.1745089337647622E-2</v>
      </c>
      <c r="J49" s="98">
        <f t="shared" si="1"/>
        <v>3.3193696389387593E-2</v>
      </c>
      <c r="K49" s="95">
        <f t="shared" si="2"/>
        <v>1664</v>
      </c>
      <c r="L49" s="99">
        <f t="shared" si="4"/>
        <v>-0.31027410031698677</v>
      </c>
      <c r="M49" s="96">
        <f t="shared" si="3"/>
        <v>853</v>
      </c>
      <c r="N49" s="96">
        <f t="shared" si="5"/>
        <v>0</v>
      </c>
    </row>
    <row r="50" spans="1:14">
      <c r="A50" s="100">
        <v>53</v>
      </c>
      <c r="B50" s="97" t="s">
        <v>48</v>
      </c>
      <c r="C50" s="95">
        <v>11162</v>
      </c>
      <c r="D50" s="95">
        <v>11700</v>
      </c>
      <c r="E50" s="95">
        <v>12263</v>
      </c>
      <c r="F50" s="95"/>
      <c r="G50" s="95"/>
      <c r="H50" s="95"/>
      <c r="I50" s="98">
        <f t="shared" si="0"/>
        <v>2.7808246234616515E-3</v>
      </c>
      <c r="J50" s="98">
        <f t="shared" si="1"/>
        <v>9.8638236875111987E-2</v>
      </c>
      <c r="K50" s="95">
        <f t="shared" si="2"/>
        <v>1101</v>
      </c>
      <c r="L50" s="99">
        <f t="shared" si="4"/>
        <v>-0.20529554353906396</v>
      </c>
      <c r="M50" s="96">
        <f t="shared" si="3"/>
        <v>563</v>
      </c>
      <c r="N50" s="96">
        <f t="shared" si="5"/>
        <v>0</v>
      </c>
    </row>
    <row r="51" spans="1:14">
      <c r="A51" s="100">
        <v>55</v>
      </c>
      <c r="B51" s="97" t="s">
        <v>49</v>
      </c>
      <c r="C51" s="95">
        <v>144211</v>
      </c>
      <c r="D51" s="95">
        <v>83116</v>
      </c>
      <c r="E51" s="95">
        <v>90251</v>
      </c>
      <c r="F51" s="95"/>
      <c r="G51" s="95"/>
      <c r="H51" s="95"/>
      <c r="I51" s="98">
        <f t="shared" si="0"/>
        <v>2.0465807966406062E-2</v>
      </c>
      <c r="J51" s="98">
        <f t="shared" si="1"/>
        <v>-0.37417395344321863</v>
      </c>
      <c r="K51" s="95">
        <f t="shared" si="2"/>
        <v>-53960</v>
      </c>
      <c r="L51" s="99">
        <f t="shared" si="4"/>
        <v>10.061532724221518</v>
      </c>
      <c r="M51" s="96">
        <f t="shared" si="3"/>
        <v>7135</v>
      </c>
      <c r="N51" s="96">
        <f t="shared" si="5"/>
        <v>0</v>
      </c>
    </row>
    <row r="52" spans="1:14">
      <c r="A52" s="100">
        <v>56</v>
      </c>
      <c r="B52" s="97" t="s">
        <v>50</v>
      </c>
      <c r="C52" s="95">
        <v>211749</v>
      </c>
      <c r="D52" s="95">
        <v>193860</v>
      </c>
      <c r="E52" s="95">
        <v>204695</v>
      </c>
      <c r="F52" s="95"/>
      <c r="G52" s="95"/>
      <c r="H52" s="95"/>
      <c r="I52" s="98">
        <f t="shared" si="0"/>
        <v>4.6417752287326329E-2</v>
      </c>
      <c r="J52" s="98">
        <f t="shared" si="1"/>
        <v>-3.3313026271670702E-2</v>
      </c>
      <c r="K52" s="95">
        <f t="shared" si="2"/>
        <v>-7054</v>
      </c>
      <c r="L52" s="99">
        <f t="shared" si="4"/>
        <v>1.315308595935111</v>
      </c>
      <c r="M52" s="96">
        <f t="shared" si="3"/>
        <v>10835</v>
      </c>
      <c r="N52" s="96">
        <f t="shared" si="5"/>
        <v>0</v>
      </c>
    </row>
    <row r="53" spans="1:14">
      <c r="A53" s="100">
        <v>58</v>
      </c>
      <c r="B53" s="97" t="s">
        <v>51</v>
      </c>
      <c r="C53" s="95">
        <v>8639</v>
      </c>
      <c r="D53" s="95">
        <v>8269</v>
      </c>
      <c r="E53" s="95">
        <v>8580</v>
      </c>
      <c r="F53" s="95"/>
      <c r="G53" s="95"/>
      <c r="H53" s="95"/>
      <c r="I53" s="98">
        <f t="shared" si="0"/>
        <v>1.9456474981082092E-3</v>
      </c>
      <c r="J53" s="98">
        <f t="shared" si="1"/>
        <v>-6.8294941544160201E-3</v>
      </c>
      <c r="K53" s="95">
        <f t="shared" si="2"/>
        <v>-59</v>
      </c>
      <c r="L53" s="99">
        <f t="shared" si="4"/>
        <v>1.1001305239604698E-2</v>
      </c>
      <c r="M53" s="96">
        <f t="shared" si="3"/>
        <v>311</v>
      </c>
      <c r="N53" s="96">
        <f t="shared" si="5"/>
        <v>0</v>
      </c>
    </row>
    <row r="54" spans="1:14">
      <c r="A54" s="100">
        <v>59</v>
      </c>
      <c r="B54" s="97" t="s">
        <v>52</v>
      </c>
      <c r="C54" s="95">
        <v>6029</v>
      </c>
      <c r="D54" s="95">
        <v>6202</v>
      </c>
      <c r="E54" s="95">
        <v>6569</v>
      </c>
      <c r="F54" s="95"/>
      <c r="G54" s="95"/>
      <c r="H54" s="95"/>
      <c r="I54" s="98">
        <f t="shared" si="0"/>
        <v>1.4896221928989309E-3</v>
      </c>
      <c r="J54" s="98">
        <f t="shared" si="1"/>
        <v>8.9567092386797151E-2</v>
      </c>
      <c r="K54" s="95">
        <f t="shared" si="2"/>
        <v>540</v>
      </c>
      <c r="L54" s="99">
        <f t="shared" si="4"/>
        <v>-0.10068991236248369</v>
      </c>
      <c r="M54" s="96">
        <f t="shared" si="3"/>
        <v>367</v>
      </c>
      <c r="N54" s="96">
        <f t="shared" si="5"/>
        <v>0</v>
      </c>
    </row>
    <row r="55" spans="1:14">
      <c r="A55" s="100">
        <v>60</v>
      </c>
      <c r="B55" s="97" t="s">
        <v>53</v>
      </c>
      <c r="C55" s="95">
        <v>2967</v>
      </c>
      <c r="D55" s="95">
        <v>2918</v>
      </c>
      <c r="E55" s="95">
        <v>2961</v>
      </c>
      <c r="F55" s="95"/>
      <c r="G55" s="95"/>
      <c r="H55" s="95"/>
      <c r="I55" s="98">
        <f t="shared" si="0"/>
        <v>6.7145247574573513E-4</v>
      </c>
      <c r="J55" s="98">
        <f t="shared" si="1"/>
        <v>-2.0222446916076846E-3</v>
      </c>
      <c r="K55" s="95">
        <f t="shared" si="2"/>
        <v>-6</v>
      </c>
      <c r="L55" s="99">
        <f t="shared" si="4"/>
        <v>1.1187768040275966E-3</v>
      </c>
      <c r="M55" s="96">
        <f t="shared" si="3"/>
        <v>43</v>
      </c>
      <c r="N55" s="96">
        <f t="shared" si="5"/>
        <v>0</v>
      </c>
    </row>
    <row r="56" spans="1:14">
      <c r="A56" s="100">
        <v>61</v>
      </c>
      <c r="B56" s="97" t="s">
        <v>54</v>
      </c>
      <c r="C56" s="95">
        <v>8527</v>
      </c>
      <c r="D56" s="95">
        <v>8247</v>
      </c>
      <c r="E56" s="95">
        <v>8458</v>
      </c>
      <c r="F56" s="95"/>
      <c r="G56" s="95"/>
      <c r="H56" s="95"/>
      <c r="I56" s="98">
        <f t="shared" si="0"/>
        <v>1.9179821141024748E-3</v>
      </c>
      <c r="J56" s="98">
        <f t="shared" si="1"/>
        <v>-8.0919432391227866E-3</v>
      </c>
      <c r="K56" s="95">
        <f t="shared" si="2"/>
        <v>-69</v>
      </c>
      <c r="L56" s="99">
        <f t="shared" si="4"/>
        <v>1.286593324631736E-2</v>
      </c>
      <c r="M56" s="96">
        <f t="shared" si="3"/>
        <v>211</v>
      </c>
      <c r="N56" s="96">
        <f t="shared" si="5"/>
        <v>0</v>
      </c>
    </row>
    <row r="57" spans="1:14">
      <c r="A57" s="100">
        <v>62</v>
      </c>
      <c r="B57" s="97" t="s">
        <v>55</v>
      </c>
      <c r="C57" s="95">
        <v>29463</v>
      </c>
      <c r="D57" s="95">
        <v>33728</v>
      </c>
      <c r="E57" s="95">
        <v>34602</v>
      </c>
      <c r="F57" s="95"/>
      <c r="G57" s="95"/>
      <c r="H57" s="95"/>
      <c r="I57" s="98">
        <f t="shared" si="0"/>
        <v>7.8465378472657651E-3</v>
      </c>
      <c r="J57" s="98">
        <f t="shared" si="1"/>
        <v>0.17442215660319724</v>
      </c>
      <c r="K57" s="95">
        <f t="shared" si="2"/>
        <v>5139</v>
      </c>
      <c r="L57" s="99">
        <f t="shared" si="4"/>
        <v>-0.95823233264963636</v>
      </c>
      <c r="M57" s="96">
        <f t="shared" si="3"/>
        <v>874</v>
      </c>
      <c r="N57" s="96">
        <f t="shared" si="5"/>
        <v>0</v>
      </c>
    </row>
    <row r="58" spans="1:14">
      <c r="A58" s="100">
        <v>63</v>
      </c>
      <c r="B58" s="97" t="s">
        <v>56</v>
      </c>
      <c r="C58" s="95">
        <v>23806</v>
      </c>
      <c r="D58" s="95">
        <v>23979</v>
      </c>
      <c r="E58" s="95">
        <v>23963</v>
      </c>
      <c r="F58" s="95"/>
      <c r="G58" s="95"/>
      <c r="H58" s="95"/>
      <c r="I58" s="98">
        <f t="shared" si="0"/>
        <v>5.433980302700119E-3</v>
      </c>
      <c r="J58" s="98">
        <f t="shared" si="1"/>
        <v>6.5949760564563559E-3</v>
      </c>
      <c r="K58" s="95">
        <f t="shared" si="2"/>
        <v>157</v>
      </c>
      <c r="L58" s="99">
        <f t="shared" si="4"/>
        <v>-2.9274659705388777E-2</v>
      </c>
      <c r="M58" s="96">
        <f t="shared" si="3"/>
        <v>-16</v>
      </c>
      <c r="N58" s="96">
        <f t="shared" si="5"/>
        <v>0</v>
      </c>
    </row>
    <row r="59" spans="1:14">
      <c r="A59" s="100">
        <v>64</v>
      </c>
      <c r="B59" s="97" t="s">
        <v>57</v>
      </c>
      <c r="C59" s="95">
        <v>37836</v>
      </c>
      <c r="D59" s="95">
        <v>37553</v>
      </c>
      <c r="E59" s="95">
        <v>37590</v>
      </c>
      <c r="F59" s="95"/>
      <c r="G59" s="95"/>
      <c r="H59" s="95"/>
      <c r="I59" s="98">
        <f t="shared" si="0"/>
        <v>8.5241129899635889E-3</v>
      </c>
      <c r="J59" s="98">
        <f t="shared" si="1"/>
        <v>-6.5017443704408501E-3</v>
      </c>
      <c r="K59" s="95">
        <f t="shared" si="2"/>
        <v>-246</v>
      </c>
      <c r="L59" s="99">
        <f t="shared" si="4"/>
        <v>4.5869848965131459E-2</v>
      </c>
      <c r="M59" s="96">
        <f t="shared" si="3"/>
        <v>37</v>
      </c>
      <c r="N59" s="96">
        <f t="shared" si="5"/>
        <v>0</v>
      </c>
    </row>
    <row r="60" spans="1:14">
      <c r="A60" s="100">
        <v>65</v>
      </c>
      <c r="B60" s="97" t="s">
        <v>58</v>
      </c>
      <c r="C60" s="95">
        <v>12441</v>
      </c>
      <c r="D60" s="95">
        <v>12431</v>
      </c>
      <c r="E60" s="95">
        <v>12541</v>
      </c>
      <c r="F60" s="95"/>
      <c r="G60" s="95"/>
      <c r="H60" s="95"/>
      <c r="I60" s="98">
        <f t="shared" si="0"/>
        <v>2.8438654165238988E-3</v>
      </c>
      <c r="J60" s="98">
        <f t="shared" si="1"/>
        <v>8.0379390724218316E-3</v>
      </c>
      <c r="K60" s="95">
        <f t="shared" si="2"/>
        <v>100</v>
      </c>
      <c r="L60" s="99">
        <f t="shared" si="4"/>
        <v>-1.8646280067126608E-2</v>
      </c>
      <c r="M60" s="96">
        <f t="shared" si="3"/>
        <v>110</v>
      </c>
      <c r="N60" s="96">
        <f t="shared" si="5"/>
        <v>0</v>
      </c>
    </row>
    <row r="61" spans="1:14">
      <c r="A61" s="100">
        <v>66</v>
      </c>
      <c r="B61" s="97" t="s">
        <v>59</v>
      </c>
      <c r="C61" s="95">
        <v>25166</v>
      </c>
      <c r="D61" s="95">
        <v>25158</v>
      </c>
      <c r="E61" s="95">
        <v>25590</v>
      </c>
      <c r="F61" s="95"/>
      <c r="G61" s="95"/>
      <c r="H61" s="95"/>
      <c r="I61" s="98">
        <f t="shared" si="0"/>
        <v>5.8029276779241346E-3</v>
      </c>
      <c r="J61" s="98">
        <f t="shared" si="1"/>
        <v>1.6848128427243106E-2</v>
      </c>
      <c r="K61" s="95">
        <f t="shared" si="2"/>
        <v>424</v>
      </c>
      <c r="L61" s="99">
        <f t="shared" si="4"/>
        <v>-7.9060227484616816E-2</v>
      </c>
      <c r="M61" s="96">
        <f t="shared" si="3"/>
        <v>432</v>
      </c>
      <c r="N61" s="96">
        <f t="shared" si="5"/>
        <v>0</v>
      </c>
    </row>
    <row r="62" spans="1:14">
      <c r="A62" s="100">
        <v>68</v>
      </c>
      <c r="B62" s="97" t="s">
        <v>60</v>
      </c>
      <c r="C62" s="95">
        <v>34808</v>
      </c>
      <c r="D62" s="95">
        <v>36603</v>
      </c>
      <c r="E62" s="95">
        <v>38288</v>
      </c>
      <c r="F62" s="95"/>
      <c r="G62" s="95"/>
      <c r="H62" s="95"/>
      <c r="I62" s="98">
        <f t="shared" si="0"/>
        <v>8.6823952689472159E-3</v>
      </c>
      <c r="J62" s="98">
        <f t="shared" si="1"/>
        <v>9.9977016777752239E-2</v>
      </c>
      <c r="K62" s="95">
        <f t="shared" si="2"/>
        <v>3480</v>
      </c>
      <c r="L62" s="99">
        <f t="shared" si="4"/>
        <v>-0.64889054633600596</v>
      </c>
      <c r="M62" s="96">
        <f t="shared" si="3"/>
        <v>1685</v>
      </c>
      <c r="N62" s="96">
        <f t="shared" si="5"/>
        <v>0</v>
      </c>
    </row>
    <row r="63" spans="1:14">
      <c r="A63" s="100">
        <v>69</v>
      </c>
      <c r="B63" s="97" t="s">
        <v>61</v>
      </c>
      <c r="C63" s="95">
        <v>84584</v>
      </c>
      <c r="D63" s="95">
        <v>85249</v>
      </c>
      <c r="E63" s="95">
        <v>87157</v>
      </c>
      <c r="F63" s="95"/>
      <c r="G63" s="95"/>
      <c r="H63" s="95"/>
      <c r="I63" s="98">
        <f t="shared" si="0"/>
        <v>1.9764195686785221E-2</v>
      </c>
      <c r="J63" s="98">
        <f t="shared" si="1"/>
        <v>3.0419464674170057E-2</v>
      </c>
      <c r="K63" s="95">
        <f t="shared" si="2"/>
        <v>2573</v>
      </c>
      <c r="L63" s="99">
        <f t="shared" si="4"/>
        <v>-0.47976878612716761</v>
      </c>
      <c r="M63" s="96">
        <f t="shared" si="3"/>
        <v>1908</v>
      </c>
      <c r="N63" s="96">
        <f t="shared" si="5"/>
        <v>0</v>
      </c>
    </row>
    <row r="64" spans="1:14">
      <c r="A64" s="100">
        <v>70</v>
      </c>
      <c r="B64" s="97" t="s">
        <v>62</v>
      </c>
      <c r="C64" s="95">
        <v>98744</v>
      </c>
      <c r="D64" s="95">
        <v>84280</v>
      </c>
      <c r="E64" s="95">
        <v>83510</v>
      </c>
      <c r="F64" s="95"/>
      <c r="G64" s="95"/>
      <c r="H64" s="95"/>
      <c r="I64" s="98">
        <f t="shared" si="0"/>
        <v>1.8937182117367897E-2</v>
      </c>
      <c r="J64" s="98">
        <f t="shared" si="1"/>
        <v>-0.15427772826703395</v>
      </c>
      <c r="K64" s="95">
        <f t="shared" si="2"/>
        <v>-15234</v>
      </c>
      <c r="L64" s="99">
        <f t="shared" si="4"/>
        <v>2.8405743054260677</v>
      </c>
      <c r="M64" s="96">
        <f t="shared" si="3"/>
        <v>-770</v>
      </c>
      <c r="N64" s="96">
        <f t="shared" si="5"/>
        <v>0</v>
      </c>
    </row>
    <row r="65" spans="1:14">
      <c r="A65" s="100">
        <v>71</v>
      </c>
      <c r="B65" s="97" t="s">
        <v>63</v>
      </c>
      <c r="C65" s="95">
        <v>46858</v>
      </c>
      <c r="D65" s="95">
        <v>44170</v>
      </c>
      <c r="E65" s="95">
        <v>45648</v>
      </c>
      <c r="F65" s="95"/>
      <c r="G65" s="95"/>
      <c r="H65" s="95"/>
      <c r="I65" s="98">
        <f t="shared" si="0"/>
        <v>1.0351388926998082E-2</v>
      </c>
      <c r="J65" s="98">
        <f t="shared" si="1"/>
        <v>-2.5822698365273806E-2</v>
      </c>
      <c r="K65" s="95">
        <f t="shared" si="2"/>
        <v>-1210</v>
      </c>
      <c r="L65" s="99">
        <f t="shared" si="4"/>
        <v>0.22561998881223197</v>
      </c>
      <c r="M65" s="96">
        <f t="shared" si="3"/>
        <v>1478</v>
      </c>
      <c r="N65" s="96">
        <f t="shared" si="5"/>
        <v>0</v>
      </c>
    </row>
    <row r="66" spans="1:14">
      <c r="A66" s="100">
        <v>72</v>
      </c>
      <c r="B66" s="97" t="s">
        <v>64</v>
      </c>
      <c r="C66" s="95">
        <v>4635</v>
      </c>
      <c r="D66" s="95">
        <v>4876</v>
      </c>
      <c r="E66" s="95">
        <v>4984</v>
      </c>
      <c r="F66" s="95"/>
      <c r="G66" s="95"/>
      <c r="H66" s="95"/>
      <c r="I66" s="98">
        <f t="shared" si="0"/>
        <v>1.1301989662670531E-3</v>
      </c>
      <c r="J66" s="98">
        <f t="shared" si="1"/>
        <v>7.5296655879180149E-2</v>
      </c>
      <c r="K66" s="95">
        <f t="shared" si="2"/>
        <v>349</v>
      </c>
      <c r="L66" s="99">
        <f t="shared" si="4"/>
        <v>-6.5075517434271868E-2</v>
      </c>
      <c r="M66" s="96">
        <f t="shared" si="3"/>
        <v>108</v>
      </c>
      <c r="N66" s="96">
        <f t="shared" si="5"/>
        <v>0</v>
      </c>
    </row>
    <row r="67" spans="1:14">
      <c r="A67" s="100">
        <v>73</v>
      </c>
      <c r="B67" s="97" t="s">
        <v>65</v>
      </c>
      <c r="C67" s="95">
        <v>25358</v>
      </c>
      <c r="D67" s="95">
        <v>22703</v>
      </c>
      <c r="E67" s="95">
        <v>21752</v>
      </c>
      <c r="F67" s="95"/>
      <c r="G67" s="95"/>
      <c r="H67" s="95"/>
      <c r="I67" s="98">
        <f t="shared" ref="I67:I92" si="6">E67/$E$92</f>
        <v>4.9326019089568499E-3</v>
      </c>
      <c r="J67" s="98">
        <f t="shared" ref="J67:J92" si="7">(E67-C67)/C67</f>
        <v>-0.14220364382049058</v>
      </c>
      <c r="K67" s="95">
        <f t="shared" ref="K67:K92" si="8">E67-C67</f>
        <v>-3606</v>
      </c>
      <c r="L67" s="99">
        <f t="shared" si="4"/>
        <v>0.67238485922058544</v>
      </c>
      <c r="M67" s="96">
        <f t="shared" ref="M67:M92" si="9">E67-D67</f>
        <v>-951</v>
      </c>
      <c r="N67" s="96">
        <f t="shared" si="5"/>
        <v>0</v>
      </c>
    </row>
    <row r="68" spans="1:14">
      <c r="A68" s="100">
        <v>74</v>
      </c>
      <c r="B68" s="97" t="s">
        <v>66</v>
      </c>
      <c r="C68" s="95">
        <v>16427</v>
      </c>
      <c r="D68" s="95">
        <v>15956</v>
      </c>
      <c r="E68" s="95">
        <v>16466</v>
      </c>
      <c r="F68" s="95"/>
      <c r="G68" s="95"/>
      <c r="H68" s="95"/>
      <c r="I68" s="98">
        <f t="shared" si="6"/>
        <v>3.7339197790034703E-3</v>
      </c>
      <c r="J68" s="98">
        <f t="shared" si="7"/>
        <v>2.3741401351433616E-3</v>
      </c>
      <c r="K68" s="95">
        <f t="shared" si="8"/>
        <v>39</v>
      </c>
      <c r="L68" s="99">
        <f t="shared" ref="L68:L92" si="10">K68/$K$92</f>
        <v>-7.2720492261793774E-3</v>
      </c>
      <c r="M68" s="96">
        <f t="shared" si="9"/>
        <v>510</v>
      </c>
      <c r="N68" s="96">
        <f t="shared" ref="N68:N92" si="11">H68-G68</f>
        <v>0</v>
      </c>
    </row>
    <row r="69" spans="1:14">
      <c r="A69" s="100">
        <v>75</v>
      </c>
      <c r="B69" s="97" t="s">
        <v>67</v>
      </c>
      <c r="C69" s="95">
        <v>3240</v>
      </c>
      <c r="D69" s="95">
        <v>3570</v>
      </c>
      <c r="E69" s="95">
        <v>3884</v>
      </c>
      <c r="F69" s="95"/>
      <c r="G69" s="95"/>
      <c r="H69" s="95"/>
      <c r="I69" s="98">
        <f t="shared" si="6"/>
        <v>8.8075697933010313E-4</v>
      </c>
      <c r="J69" s="98">
        <f t="shared" si="7"/>
        <v>0.19876543209876543</v>
      </c>
      <c r="K69" s="95">
        <f t="shared" si="8"/>
        <v>644</v>
      </c>
      <c r="L69" s="99">
        <f t="shared" si="10"/>
        <v>-0.12008204363229535</v>
      </c>
      <c r="M69" s="96">
        <f t="shared" si="9"/>
        <v>314</v>
      </c>
      <c r="N69" s="96">
        <f t="shared" si="11"/>
        <v>0</v>
      </c>
    </row>
    <row r="70" spans="1:14">
      <c r="A70" s="100">
        <v>77</v>
      </c>
      <c r="B70" s="97" t="s">
        <v>68</v>
      </c>
      <c r="C70" s="95">
        <v>6026</v>
      </c>
      <c r="D70" s="95">
        <v>6177</v>
      </c>
      <c r="E70" s="95">
        <v>6388</v>
      </c>
      <c r="F70" s="95"/>
      <c r="G70" s="95"/>
      <c r="H70" s="95"/>
      <c r="I70" s="98">
        <f t="shared" si="6"/>
        <v>1.4485776477756692E-3</v>
      </c>
      <c r="J70" s="98">
        <f t="shared" si="7"/>
        <v>6.0073016926651179E-2</v>
      </c>
      <c r="K70" s="95">
        <f t="shared" si="8"/>
        <v>362</v>
      </c>
      <c r="L70" s="99">
        <f t="shared" si="10"/>
        <v>-6.7499533842998324E-2</v>
      </c>
      <c r="M70" s="96">
        <f t="shared" si="9"/>
        <v>211</v>
      </c>
      <c r="N70" s="96">
        <f t="shared" si="11"/>
        <v>0</v>
      </c>
    </row>
    <row r="71" spans="1:14">
      <c r="A71" s="100">
        <v>78</v>
      </c>
      <c r="B71" s="97" t="s">
        <v>69</v>
      </c>
      <c r="C71" s="95">
        <v>23458</v>
      </c>
      <c r="D71" s="95">
        <v>21999</v>
      </c>
      <c r="E71" s="95">
        <v>22468</v>
      </c>
      <c r="F71" s="95"/>
      <c r="G71" s="95"/>
      <c r="H71" s="95"/>
      <c r="I71" s="98">
        <f t="shared" si="6"/>
        <v>5.0949659659085371E-3</v>
      </c>
      <c r="J71" s="98">
        <f t="shared" si="7"/>
        <v>-4.2203086367124221E-2</v>
      </c>
      <c r="K71" s="95">
        <f t="shared" si="8"/>
        <v>-990</v>
      </c>
      <c r="L71" s="99">
        <f t="shared" si="10"/>
        <v>0.18459817266455342</v>
      </c>
      <c r="M71" s="96">
        <f t="shared" si="9"/>
        <v>469</v>
      </c>
      <c r="N71" s="96">
        <f t="shared" si="11"/>
        <v>0</v>
      </c>
    </row>
    <row r="72" spans="1:14">
      <c r="A72" s="100">
        <v>79</v>
      </c>
      <c r="B72" s="97" t="s">
        <v>70</v>
      </c>
      <c r="C72" s="95">
        <v>22960</v>
      </c>
      <c r="D72" s="95">
        <v>17312</v>
      </c>
      <c r="E72" s="95">
        <v>17649</v>
      </c>
      <c r="F72" s="95"/>
      <c r="G72" s="95"/>
      <c r="H72" s="95"/>
      <c r="I72" s="98">
        <f t="shared" si="6"/>
        <v>4.002183297682026E-3</v>
      </c>
      <c r="J72" s="98">
        <f t="shared" si="7"/>
        <v>-0.23131533101045296</v>
      </c>
      <c r="K72" s="95">
        <f t="shared" si="8"/>
        <v>-5311</v>
      </c>
      <c r="L72" s="99">
        <f t="shared" si="10"/>
        <v>0.99030393436509412</v>
      </c>
      <c r="M72" s="96">
        <f t="shared" si="9"/>
        <v>337</v>
      </c>
      <c r="N72" s="96">
        <f t="shared" si="11"/>
        <v>0</v>
      </c>
    </row>
    <row r="73" spans="1:14">
      <c r="A73" s="100">
        <v>80</v>
      </c>
      <c r="B73" s="97" t="s">
        <v>71</v>
      </c>
      <c r="C73" s="95">
        <v>41195</v>
      </c>
      <c r="D73" s="95">
        <v>38356</v>
      </c>
      <c r="E73" s="95">
        <v>38487</v>
      </c>
      <c r="F73" s="95"/>
      <c r="G73" s="95"/>
      <c r="H73" s="95"/>
      <c r="I73" s="98">
        <f t="shared" si="6"/>
        <v>8.7275215920385382E-3</v>
      </c>
      <c r="J73" s="98">
        <f t="shared" si="7"/>
        <v>-6.5736133025852655E-2</v>
      </c>
      <c r="K73" s="95">
        <f t="shared" si="8"/>
        <v>-2708</v>
      </c>
      <c r="L73" s="99">
        <f t="shared" si="10"/>
        <v>0.50494126421778851</v>
      </c>
      <c r="M73" s="96">
        <f t="shared" si="9"/>
        <v>131</v>
      </c>
      <c r="N73" s="96">
        <f t="shared" si="11"/>
        <v>0</v>
      </c>
    </row>
    <row r="74" spans="1:14">
      <c r="A74" s="100">
        <v>81</v>
      </c>
      <c r="B74" s="97" t="s">
        <v>72</v>
      </c>
      <c r="C74" s="95">
        <v>302361</v>
      </c>
      <c r="D74" s="95">
        <v>230399</v>
      </c>
      <c r="E74" s="95">
        <v>228280</v>
      </c>
      <c r="F74" s="95"/>
      <c r="G74" s="95"/>
      <c r="H74" s="95"/>
      <c r="I74" s="98">
        <f t="shared" si="6"/>
        <v>5.1766015252697202E-2</v>
      </c>
      <c r="J74" s="98">
        <f t="shared" si="7"/>
        <v>-0.24500845016387696</v>
      </c>
      <c r="K74" s="95">
        <f t="shared" si="8"/>
        <v>-74081</v>
      </c>
      <c r="L74" s="99">
        <f t="shared" si="10"/>
        <v>13.813350736528063</v>
      </c>
      <c r="M74" s="96">
        <f t="shared" si="9"/>
        <v>-2119</v>
      </c>
      <c r="N74" s="96">
        <f t="shared" si="11"/>
        <v>0</v>
      </c>
    </row>
    <row r="75" spans="1:14">
      <c r="A75" s="100">
        <v>82</v>
      </c>
      <c r="B75" s="97" t="s">
        <v>73</v>
      </c>
      <c r="C75" s="95">
        <v>197315</v>
      </c>
      <c r="D75" s="95">
        <v>192768</v>
      </c>
      <c r="E75" s="95">
        <v>194663</v>
      </c>
      <c r="F75" s="95"/>
      <c r="G75" s="95"/>
      <c r="H75" s="95"/>
      <c r="I75" s="98">
        <f t="shared" si="6"/>
        <v>4.4142841366461343E-2</v>
      </c>
      <c r="J75" s="98">
        <f t="shared" si="7"/>
        <v>-1.344043787851912E-2</v>
      </c>
      <c r="K75" s="95">
        <f t="shared" si="8"/>
        <v>-2652</v>
      </c>
      <c r="L75" s="99">
        <f t="shared" si="10"/>
        <v>0.49449934738019763</v>
      </c>
      <c r="M75" s="96">
        <f t="shared" si="9"/>
        <v>1895</v>
      </c>
      <c r="N75" s="96">
        <f t="shared" si="11"/>
        <v>0</v>
      </c>
    </row>
    <row r="76" spans="1:14">
      <c r="A76" s="100">
        <v>84</v>
      </c>
      <c r="B76" s="97" t="s">
        <v>74</v>
      </c>
      <c r="C76" s="95">
        <v>47929</v>
      </c>
      <c r="D76" s="95">
        <v>52497</v>
      </c>
      <c r="E76" s="95">
        <v>53661</v>
      </c>
      <c r="F76" s="95"/>
      <c r="G76" s="95"/>
      <c r="H76" s="95"/>
      <c r="I76" s="98">
        <f t="shared" si="6"/>
        <v>1.2168460419112426E-2</v>
      </c>
      <c r="J76" s="98">
        <f t="shared" si="7"/>
        <v>0.11959356548227587</v>
      </c>
      <c r="K76" s="95">
        <f t="shared" si="8"/>
        <v>5732</v>
      </c>
      <c r="L76" s="99">
        <f t="shared" si="10"/>
        <v>-1.0688047734476971</v>
      </c>
      <c r="M76" s="96">
        <f t="shared" si="9"/>
        <v>1164</v>
      </c>
      <c r="N76" s="96">
        <f t="shared" si="11"/>
        <v>0</v>
      </c>
    </row>
    <row r="77" spans="1:14">
      <c r="A77" s="100">
        <v>85</v>
      </c>
      <c r="B77" s="97" t="s">
        <v>75</v>
      </c>
      <c r="C77" s="95">
        <v>378456</v>
      </c>
      <c r="D77" s="95">
        <v>389210</v>
      </c>
      <c r="E77" s="95">
        <v>387300</v>
      </c>
      <c r="F77" s="95"/>
      <c r="G77" s="95"/>
      <c r="H77" s="95"/>
      <c r="I77" s="98">
        <f t="shared" si="6"/>
        <v>8.7826255946073364E-2</v>
      </c>
      <c r="J77" s="98">
        <f t="shared" si="7"/>
        <v>2.3368634662946287E-2</v>
      </c>
      <c r="K77" s="95">
        <f t="shared" si="8"/>
        <v>8844</v>
      </c>
      <c r="L77" s="99">
        <f t="shared" si="10"/>
        <v>-1.6490770091366773</v>
      </c>
      <c r="M77" s="96">
        <f t="shared" si="9"/>
        <v>-1910</v>
      </c>
      <c r="N77" s="96">
        <f t="shared" si="11"/>
        <v>0</v>
      </c>
    </row>
    <row r="78" spans="1:14">
      <c r="A78" s="100">
        <v>86</v>
      </c>
      <c r="B78" s="97" t="s">
        <v>76</v>
      </c>
      <c r="C78" s="95">
        <v>336762</v>
      </c>
      <c r="D78" s="95">
        <v>390288</v>
      </c>
      <c r="E78" s="95">
        <v>403643</v>
      </c>
      <c r="F78" s="95"/>
      <c r="G78" s="95"/>
      <c r="H78" s="95"/>
      <c r="I78" s="98">
        <f t="shared" si="6"/>
        <v>9.1532283575628426E-2</v>
      </c>
      <c r="J78" s="98">
        <f t="shared" si="7"/>
        <v>0.19860019835967241</v>
      </c>
      <c r="K78" s="95">
        <f t="shared" si="8"/>
        <v>66881</v>
      </c>
      <c r="L78" s="99">
        <f t="shared" si="10"/>
        <v>-12.470818571694947</v>
      </c>
      <c r="M78" s="96">
        <f t="shared" si="9"/>
        <v>13355</v>
      </c>
      <c r="N78" s="96">
        <f t="shared" si="11"/>
        <v>0</v>
      </c>
    </row>
    <row r="79" spans="1:14">
      <c r="A79" s="100">
        <v>87</v>
      </c>
      <c r="B79" s="97" t="s">
        <v>77</v>
      </c>
      <c r="C79" s="96">
        <v>23215</v>
      </c>
      <c r="D79" s="96">
        <v>24346</v>
      </c>
      <c r="E79" s="96">
        <v>24808</v>
      </c>
      <c r="F79" s="96"/>
      <c r="G79" s="96"/>
      <c r="H79" s="96"/>
      <c r="I79" s="98">
        <f t="shared" si="6"/>
        <v>5.6255971017562306E-3</v>
      </c>
      <c r="J79" s="98">
        <f t="shared" si="7"/>
        <v>6.8619427094550933E-2</v>
      </c>
      <c r="K79" s="95">
        <f t="shared" si="8"/>
        <v>1593</v>
      </c>
      <c r="L79" s="99">
        <f t="shared" si="10"/>
        <v>-0.29703524146932686</v>
      </c>
      <c r="M79" s="96">
        <f t="shared" si="9"/>
        <v>462</v>
      </c>
      <c r="N79" s="96">
        <f t="shared" si="11"/>
        <v>0</v>
      </c>
    </row>
    <row r="80" spans="1:14">
      <c r="A80" s="100">
        <v>88</v>
      </c>
      <c r="B80" s="97" t="s">
        <v>78</v>
      </c>
      <c r="C80" s="96">
        <v>39608</v>
      </c>
      <c r="D80" s="96">
        <v>41865</v>
      </c>
      <c r="E80" s="96">
        <v>43264</v>
      </c>
      <c r="F80" s="96"/>
      <c r="G80" s="96"/>
      <c r="H80" s="96"/>
      <c r="I80" s="98">
        <f t="shared" si="6"/>
        <v>9.8107801116729104E-3</v>
      </c>
      <c r="J80" s="98">
        <f t="shared" si="7"/>
        <v>9.2304584932336897E-2</v>
      </c>
      <c r="K80" s="95">
        <f t="shared" si="8"/>
        <v>3656</v>
      </c>
      <c r="L80" s="99">
        <f t="shared" si="10"/>
        <v>-0.68170799925414882</v>
      </c>
      <c r="M80" s="96">
        <f t="shared" si="9"/>
        <v>1399</v>
      </c>
      <c r="N80" s="96">
        <f t="shared" si="11"/>
        <v>0</v>
      </c>
    </row>
    <row r="81" spans="1:15">
      <c r="A81" s="100">
        <v>90</v>
      </c>
      <c r="B81" s="97" t="s">
        <v>79</v>
      </c>
      <c r="C81" s="96">
        <v>5012</v>
      </c>
      <c r="D81" s="96">
        <v>5007</v>
      </c>
      <c r="E81" s="96">
        <v>4778</v>
      </c>
      <c r="F81" s="96"/>
      <c r="G81" s="96"/>
      <c r="H81" s="96"/>
      <c r="I81" s="98">
        <f t="shared" si="6"/>
        <v>1.0834852850770424E-3</v>
      </c>
      <c r="J81" s="98">
        <f t="shared" si="7"/>
        <v>-4.6687948922585792E-2</v>
      </c>
      <c r="K81" s="95">
        <f t="shared" si="8"/>
        <v>-234</v>
      </c>
      <c r="L81" s="99">
        <f t="shared" si="10"/>
        <v>4.3632295357076266E-2</v>
      </c>
      <c r="M81" s="96">
        <f t="shared" si="9"/>
        <v>-229</v>
      </c>
      <c r="N81" s="96">
        <f t="shared" si="11"/>
        <v>0</v>
      </c>
      <c r="O81" s="8"/>
    </row>
    <row r="82" spans="1:15">
      <c r="A82" s="100">
        <v>91</v>
      </c>
      <c r="B82" s="97" t="s">
        <v>80</v>
      </c>
      <c r="C82" s="96">
        <v>1722</v>
      </c>
      <c r="D82" s="96">
        <v>1349</v>
      </c>
      <c r="E82" s="96">
        <v>1416</v>
      </c>
      <c r="F82" s="96"/>
      <c r="G82" s="96"/>
      <c r="H82" s="96"/>
      <c r="I82" s="98">
        <f t="shared" si="6"/>
        <v>3.2109986682065549E-4</v>
      </c>
      <c r="J82" s="98">
        <f t="shared" si="7"/>
        <v>-0.17770034843205576</v>
      </c>
      <c r="K82" s="95">
        <f t="shared" si="8"/>
        <v>-306</v>
      </c>
      <c r="L82" s="99">
        <f t="shared" si="10"/>
        <v>5.7057617005407422E-2</v>
      </c>
      <c r="M82" s="96">
        <f t="shared" si="9"/>
        <v>67</v>
      </c>
      <c r="N82" s="96">
        <f t="shared" si="11"/>
        <v>0</v>
      </c>
      <c r="O82" s="6"/>
    </row>
    <row r="83" spans="1:15">
      <c r="A83" s="100">
        <v>92</v>
      </c>
      <c r="B83" s="97" t="s">
        <v>81</v>
      </c>
      <c r="C83" s="96">
        <v>1812</v>
      </c>
      <c r="D83" s="96">
        <v>1413</v>
      </c>
      <c r="E83" s="96">
        <v>1454</v>
      </c>
      <c r="F83" s="96"/>
      <c r="G83" s="96"/>
      <c r="H83" s="96"/>
      <c r="I83" s="98">
        <f t="shared" si="6"/>
        <v>3.2971695364211382E-4</v>
      </c>
      <c r="J83" s="98">
        <f t="shared" si="7"/>
        <v>-0.19757174392935983</v>
      </c>
      <c r="K83" s="95">
        <f t="shared" si="8"/>
        <v>-358</v>
      </c>
      <c r="L83" s="99">
        <f t="shared" si="10"/>
        <v>6.6753682640313255E-2</v>
      </c>
      <c r="M83" s="96">
        <f t="shared" si="9"/>
        <v>41</v>
      </c>
      <c r="N83" s="96">
        <f t="shared" si="11"/>
        <v>0</v>
      </c>
    </row>
    <row r="84" spans="1:15">
      <c r="A84" s="100">
        <v>93</v>
      </c>
      <c r="B84" s="97" t="s">
        <v>82</v>
      </c>
      <c r="C84" s="96">
        <v>18026</v>
      </c>
      <c r="D84" s="96">
        <v>16366</v>
      </c>
      <c r="E84" s="96">
        <v>16746</v>
      </c>
      <c r="F84" s="96"/>
      <c r="G84" s="96"/>
      <c r="H84" s="96"/>
      <c r="I84" s="98">
        <f t="shared" si="6"/>
        <v>3.7974141029510572E-3</v>
      </c>
      <c r="J84" s="98">
        <f t="shared" si="7"/>
        <v>-7.1008543215355602E-2</v>
      </c>
      <c r="K84" s="95">
        <f t="shared" si="8"/>
        <v>-1280</v>
      </c>
      <c r="L84" s="99">
        <f t="shared" si="10"/>
        <v>0.2386723848592206</v>
      </c>
      <c r="M84" s="96">
        <f t="shared" si="9"/>
        <v>380</v>
      </c>
      <c r="N84" s="96">
        <f t="shared" si="11"/>
        <v>0</v>
      </c>
    </row>
    <row r="85" spans="1:15">
      <c r="A85" s="100">
        <v>94</v>
      </c>
      <c r="B85" s="97" t="s">
        <v>83</v>
      </c>
      <c r="C85" s="96">
        <v>26897</v>
      </c>
      <c r="D85" s="96">
        <v>23568</v>
      </c>
      <c r="E85" s="96">
        <v>21196</v>
      </c>
      <c r="F85" s="96"/>
      <c r="G85" s="96"/>
      <c r="H85" s="96"/>
      <c r="I85" s="98">
        <f t="shared" si="6"/>
        <v>4.8065203228323545E-3</v>
      </c>
      <c r="J85" s="98">
        <f t="shared" si="7"/>
        <v>-0.21195672379819311</v>
      </c>
      <c r="K85" s="95">
        <f t="shared" si="8"/>
        <v>-5701</v>
      </c>
      <c r="L85" s="99">
        <f t="shared" si="10"/>
        <v>1.063024426626888</v>
      </c>
      <c r="M85" s="96">
        <f t="shared" si="9"/>
        <v>-2372</v>
      </c>
      <c r="N85" s="96">
        <f t="shared" si="11"/>
        <v>0</v>
      </c>
    </row>
    <row r="86" spans="1:15">
      <c r="A86" s="100">
        <v>95</v>
      </c>
      <c r="B86" s="97" t="s">
        <v>84</v>
      </c>
      <c r="C86" s="96">
        <v>12012</v>
      </c>
      <c r="D86" s="96">
        <v>11785</v>
      </c>
      <c r="E86" s="96">
        <v>12149</v>
      </c>
      <c r="F86" s="96"/>
      <c r="G86" s="96"/>
      <c r="H86" s="96"/>
      <c r="I86" s="98">
        <f t="shared" si="6"/>
        <v>2.7549733629972767E-3</v>
      </c>
      <c r="J86" s="98">
        <f t="shared" si="7"/>
        <v>1.1405261405261406E-2</v>
      </c>
      <c r="K86" s="95">
        <f t="shared" si="8"/>
        <v>137</v>
      </c>
      <c r="L86" s="99">
        <f t="shared" si="10"/>
        <v>-2.5545403691963453E-2</v>
      </c>
      <c r="M86" s="96">
        <f t="shared" si="9"/>
        <v>364</v>
      </c>
      <c r="N86" s="96">
        <f t="shared" si="11"/>
        <v>0</v>
      </c>
    </row>
    <row r="87" spans="1:15">
      <c r="A87" s="100">
        <v>96</v>
      </c>
      <c r="B87" s="97" t="s">
        <v>85</v>
      </c>
      <c r="C87" s="96">
        <v>55160</v>
      </c>
      <c r="D87" s="96">
        <v>52489</v>
      </c>
      <c r="E87" s="96">
        <v>55501</v>
      </c>
      <c r="F87" s="96"/>
      <c r="G87" s="96"/>
      <c r="H87" s="96"/>
      <c r="I87" s="98">
        <f t="shared" si="6"/>
        <v>1.2585708833625142E-2</v>
      </c>
      <c r="J87" s="98">
        <f t="shared" si="7"/>
        <v>6.1820159535895579E-3</v>
      </c>
      <c r="K87" s="95">
        <f t="shared" si="8"/>
        <v>341</v>
      </c>
      <c r="L87" s="99">
        <f t="shared" si="10"/>
        <v>-6.358381502890173E-2</v>
      </c>
      <c r="M87" s="96">
        <f t="shared" si="9"/>
        <v>3012</v>
      </c>
      <c r="N87" s="96">
        <f t="shared" si="11"/>
        <v>0</v>
      </c>
    </row>
    <row r="88" spans="1:15">
      <c r="A88" s="100">
        <v>97</v>
      </c>
      <c r="B88" s="97" t="s">
        <v>86</v>
      </c>
      <c r="C88" s="96">
        <v>10655</v>
      </c>
      <c r="D88" s="96">
        <v>6558</v>
      </c>
      <c r="E88" s="96">
        <v>6495</v>
      </c>
      <c r="F88" s="96"/>
      <c r="G88" s="96"/>
      <c r="H88" s="96"/>
      <c r="I88" s="98">
        <f t="shared" si="6"/>
        <v>1.4728415501413543E-3</v>
      </c>
      <c r="J88" s="98">
        <f t="shared" si="7"/>
        <v>-0.39042702956358516</v>
      </c>
      <c r="K88" s="95">
        <f t="shared" si="8"/>
        <v>-4160</v>
      </c>
      <c r="L88" s="99">
        <f t="shared" si="10"/>
        <v>0.77568525079246686</v>
      </c>
      <c r="M88" s="96">
        <f t="shared" si="9"/>
        <v>-63</v>
      </c>
      <c r="N88" s="96">
        <f t="shared" si="11"/>
        <v>0</v>
      </c>
    </row>
    <row r="89" spans="1:15">
      <c r="A89" s="100">
        <v>98</v>
      </c>
      <c r="B89" s="97" t="s">
        <v>87</v>
      </c>
      <c r="C89" s="96">
        <v>262</v>
      </c>
      <c r="D89" s="96">
        <v>198</v>
      </c>
      <c r="E89" s="96">
        <v>191</v>
      </c>
      <c r="F89" s="96"/>
      <c r="G89" s="96"/>
      <c r="H89" s="96"/>
      <c r="I89" s="98">
        <f t="shared" si="6"/>
        <v>4.33121995499613E-5</v>
      </c>
      <c r="J89" s="98">
        <f t="shared" si="7"/>
        <v>-0.27099236641221375</v>
      </c>
      <c r="K89" s="95">
        <f t="shared" si="8"/>
        <v>-71</v>
      </c>
      <c r="L89" s="99">
        <f t="shared" si="10"/>
        <v>1.3238858847659891E-2</v>
      </c>
      <c r="M89" s="96">
        <f t="shared" si="9"/>
        <v>-7</v>
      </c>
      <c r="N89" s="96">
        <f t="shared" si="11"/>
        <v>0</v>
      </c>
    </row>
    <row r="90" spans="1:15">
      <c r="A90" s="100">
        <v>99</v>
      </c>
      <c r="B90" s="97" t="s">
        <v>88</v>
      </c>
      <c r="C90" s="96">
        <v>1960</v>
      </c>
      <c r="D90" s="96">
        <v>1932</v>
      </c>
      <c r="E90" s="96">
        <v>1931</v>
      </c>
      <c r="F90" s="96"/>
      <c r="G90" s="96"/>
      <c r="H90" s="96"/>
      <c r="I90" s="98">
        <f t="shared" si="6"/>
        <v>4.3788406979568208E-4</v>
      </c>
      <c r="J90" s="98">
        <f t="shared" si="7"/>
        <v>-1.4795918367346939E-2</v>
      </c>
      <c r="K90" s="95">
        <f t="shared" si="8"/>
        <v>-29</v>
      </c>
      <c r="L90" s="99">
        <f t="shared" si="10"/>
        <v>5.4074212194667164E-3</v>
      </c>
      <c r="M90" s="96">
        <f t="shared" si="9"/>
        <v>-1</v>
      </c>
      <c r="N90" s="96">
        <f t="shared" si="11"/>
        <v>0</v>
      </c>
    </row>
    <row r="91" spans="1:15">
      <c r="A91" s="100"/>
      <c r="B91" s="97" t="s">
        <v>285</v>
      </c>
      <c r="C91" s="96">
        <v>45945</v>
      </c>
      <c r="D91" s="96">
        <v>50545</v>
      </c>
      <c r="E91" s="96">
        <v>50748</v>
      </c>
      <c r="F91" s="96"/>
      <c r="G91" s="96"/>
      <c r="H91" s="96"/>
      <c r="I91" s="98">
        <f>E91/$E$92</f>
        <v>1.150789268461485E-2</v>
      </c>
      <c r="J91" s="98">
        <f>(E91-C91)/C91</f>
        <v>0.10453803460659485</v>
      </c>
      <c r="K91" s="95">
        <f>E91-C91</f>
        <v>4803</v>
      </c>
      <c r="L91" s="99">
        <f>K91/$K$92</f>
        <v>-0.89558083162409097</v>
      </c>
      <c r="M91" s="96">
        <f>E91-D91</f>
        <v>203</v>
      </c>
      <c r="N91" s="96">
        <f>H91-G91</f>
        <v>0</v>
      </c>
    </row>
    <row r="92" spans="1:15" s="107" customFormat="1">
      <c r="A92" s="184" t="s">
        <v>89</v>
      </c>
      <c r="B92" s="184"/>
      <c r="C92" s="62">
        <v>4415206</v>
      </c>
      <c r="D92" s="62">
        <v>4299922</v>
      </c>
      <c r="E92" s="62">
        <v>4409843</v>
      </c>
      <c r="F92" s="62"/>
      <c r="G92" s="62"/>
      <c r="H92" s="62"/>
      <c r="I92" s="98">
        <f t="shared" si="6"/>
        <v>1</v>
      </c>
      <c r="J92" s="98">
        <f t="shared" si="7"/>
        <v>-1.214665861570219E-3</v>
      </c>
      <c r="K92" s="95">
        <f t="shared" si="8"/>
        <v>-5363</v>
      </c>
      <c r="L92" s="99">
        <f t="shared" si="10"/>
        <v>1</v>
      </c>
      <c r="M92" s="95">
        <f t="shared" si="9"/>
        <v>109921</v>
      </c>
      <c r="N92" s="96">
        <f t="shared" si="11"/>
        <v>0</v>
      </c>
      <c r="O92" s="17"/>
    </row>
    <row r="93" spans="1:15" s="6" customFormat="1">
      <c r="C93" s="137"/>
      <c r="D93" s="136"/>
      <c r="E93" s="138"/>
      <c r="F93" s="164"/>
      <c r="G93" s="164"/>
      <c r="H93" s="164"/>
      <c r="K93" s="14"/>
      <c r="L93" s="14"/>
      <c r="O93" s="4"/>
    </row>
    <row r="94" spans="1:15">
      <c r="C94" s="137"/>
      <c r="D94" s="136"/>
      <c r="E94" s="138"/>
      <c r="F94" s="138"/>
      <c r="G94" s="138"/>
      <c r="H94" s="138"/>
      <c r="I94" s="10"/>
    </row>
    <row r="95" spans="1:15">
      <c r="E95" s="138"/>
      <c r="F95" s="138"/>
      <c r="H95" s="138"/>
    </row>
    <row r="97" spans="5:8">
      <c r="E97" s="138"/>
      <c r="G97" s="156"/>
      <c r="H97" s="156"/>
    </row>
  </sheetData>
  <mergeCells count="3">
    <mergeCell ref="A92:B92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P30"/>
  <sheetViews>
    <sheetView topLeftCell="M1" zoomScale="80" zoomScaleNormal="80" workbookViewId="0">
      <pane ySplit="2" topLeftCell="A3" activePane="bottomLeft" state="frozen"/>
      <selection pane="bottomLeft" activeCell="W8" sqref="W8"/>
    </sheetView>
  </sheetViews>
  <sheetFormatPr defaultColWidth="8.85546875" defaultRowHeight="15"/>
  <cols>
    <col min="1" max="1" width="13.7109375" style="4" bestFit="1" customWidth="1"/>
    <col min="2" max="2" width="34.42578125" style="4" bestFit="1" customWidth="1"/>
    <col min="3" max="5" width="12" style="4" bestFit="1" customWidth="1"/>
    <col min="6" max="8" width="12" style="4" customWidth="1"/>
    <col min="9" max="9" width="22.5703125" style="4" customWidth="1"/>
    <col min="10" max="10" width="28.42578125" style="4" customWidth="1"/>
    <col min="11" max="11" width="26.7109375" style="4" customWidth="1"/>
    <col min="12" max="12" width="20.28515625" style="4" customWidth="1"/>
    <col min="13" max="14" width="29" style="4" customWidth="1"/>
    <col min="15" max="16384" width="8.85546875" style="4"/>
  </cols>
  <sheetData>
    <row r="1" spans="1:16" ht="15.75" thickBot="1">
      <c r="C1" s="185" t="s">
        <v>281</v>
      </c>
      <c r="D1" s="185"/>
      <c r="E1" s="186"/>
      <c r="F1" s="187" t="s">
        <v>280</v>
      </c>
      <c r="G1" s="185"/>
      <c r="H1" s="186"/>
    </row>
    <row r="2" spans="1:16" ht="45">
      <c r="A2" s="93" t="s">
        <v>1</v>
      </c>
      <c r="B2" s="92" t="s">
        <v>90</v>
      </c>
      <c r="C2" s="91">
        <v>43617</v>
      </c>
      <c r="D2" s="91">
        <v>43952</v>
      </c>
      <c r="E2" s="91">
        <v>43983</v>
      </c>
      <c r="F2" s="91">
        <v>43617</v>
      </c>
      <c r="G2" s="91">
        <v>43952</v>
      </c>
      <c r="H2" s="91">
        <v>43983</v>
      </c>
      <c r="I2" s="90" t="s">
        <v>329</v>
      </c>
      <c r="J2" s="90" t="s">
        <v>307</v>
      </c>
      <c r="K2" s="90" t="s">
        <v>308</v>
      </c>
      <c r="L2" s="90" t="s">
        <v>309</v>
      </c>
      <c r="M2" s="94" t="s">
        <v>331</v>
      </c>
      <c r="N2" s="158" t="s">
        <v>323</v>
      </c>
    </row>
    <row r="3" spans="1:16">
      <c r="A3" s="100">
        <v>10</v>
      </c>
      <c r="B3" s="97" t="s">
        <v>9</v>
      </c>
      <c r="C3" s="95">
        <v>144587</v>
      </c>
      <c r="D3" s="95">
        <v>146326</v>
      </c>
      <c r="E3" s="95">
        <v>152647</v>
      </c>
      <c r="F3" s="95"/>
      <c r="G3" s="95"/>
      <c r="H3" s="95"/>
      <c r="I3" s="98">
        <f t="shared" ref="I3:I27" si="0">E3/$E$27</f>
        <v>0.15688735133179577</v>
      </c>
      <c r="J3" s="98">
        <f t="shared" ref="J3:J27" si="1">(E3-C3)/C3</f>
        <v>5.5744983988878671E-2</v>
      </c>
      <c r="K3" s="95">
        <f t="shared" ref="K3:K27" si="2">E3-C3</f>
        <v>8060</v>
      </c>
      <c r="L3" s="99">
        <f t="shared" ref="L3:L27" si="3">K3/$K$27</f>
        <v>0.14485720961161733</v>
      </c>
      <c r="M3" s="96">
        <f t="shared" ref="M3:M27" si="4">E3-D3</f>
        <v>6321</v>
      </c>
      <c r="N3" s="96">
        <f>H3-G3</f>
        <v>0</v>
      </c>
      <c r="P3" s="7"/>
    </row>
    <row r="4" spans="1:16">
      <c r="A4" s="100">
        <v>11</v>
      </c>
      <c r="B4" s="97" t="s">
        <v>10</v>
      </c>
      <c r="C4" s="95">
        <v>2751</v>
      </c>
      <c r="D4" s="95">
        <v>2848</v>
      </c>
      <c r="E4" s="95">
        <v>2954</v>
      </c>
      <c r="F4" s="95"/>
      <c r="G4" s="95"/>
      <c r="H4" s="95"/>
      <c r="I4" s="98">
        <f t="shared" si="0"/>
        <v>3.0360585916141473E-3</v>
      </c>
      <c r="J4" s="98">
        <f t="shared" si="1"/>
        <v>7.3791348600508899E-2</v>
      </c>
      <c r="K4" s="95">
        <f t="shared" si="2"/>
        <v>203</v>
      </c>
      <c r="L4" s="99">
        <f t="shared" si="3"/>
        <v>3.6483887780593446E-3</v>
      </c>
      <c r="M4" s="96">
        <f t="shared" si="4"/>
        <v>106</v>
      </c>
      <c r="N4" s="96">
        <f t="shared" ref="N4:N27" si="5">H4-G4</f>
        <v>0</v>
      </c>
      <c r="P4" s="7"/>
    </row>
    <row r="5" spans="1:16">
      <c r="A5" s="100">
        <v>12</v>
      </c>
      <c r="B5" s="97" t="s">
        <v>11</v>
      </c>
      <c r="C5" s="95">
        <v>1686</v>
      </c>
      <c r="D5" s="95">
        <v>1888</v>
      </c>
      <c r="E5" s="95">
        <v>2068</v>
      </c>
      <c r="F5" s="95"/>
      <c r="G5" s="95"/>
      <c r="H5" s="95"/>
      <c r="I5" s="98">
        <f t="shared" si="0"/>
        <v>2.1254465698910142E-3</v>
      </c>
      <c r="J5" s="98">
        <f t="shared" si="1"/>
        <v>0.22657176749703439</v>
      </c>
      <c r="K5" s="95">
        <f t="shared" si="2"/>
        <v>382</v>
      </c>
      <c r="L5" s="99">
        <f t="shared" si="3"/>
        <v>6.8654409518161064E-3</v>
      </c>
      <c r="M5" s="96">
        <f t="shared" si="4"/>
        <v>180</v>
      </c>
      <c r="N5" s="96">
        <f t="shared" si="5"/>
        <v>0</v>
      </c>
      <c r="P5" s="7"/>
    </row>
    <row r="6" spans="1:16">
      <c r="A6" s="100">
        <v>13</v>
      </c>
      <c r="B6" s="97" t="s">
        <v>12</v>
      </c>
      <c r="C6" s="95">
        <v>114422</v>
      </c>
      <c r="D6" s="95">
        <v>113975</v>
      </c>
      <c r="E6" s="95">
        <v>116528</v>
      </c>
      <c r="F6" s="95"/>
      <c r="G6" s="95"/>
      <c r="H6" s="95"/>
      <c r="I6" s="98">
        <f t="shared" si="0"/>
        <v>0.11976500865389754</v>
      </c>
      <c r="J6" s="98">
        <f t="shared" si="1"/>
        <v>1.8405551379979374E-2</v>
      </c>
      <c r="K6" s="95">
        <f t="shared" si="2"/>
        <v>2106</v>
      </c>
      <c r="L6" s="99">
        <f t="shared" si="3"/>
        <v>3.7849787027551623E-2</v>
      </c>
      <c r="M6" s="96">
        <f t="shared" si="4"/>
        <v>2553</v>
      </c>
      <c r="N6" s="96">
        <f t="shared" si="5"/>
        <v>0</v>
      </c>
      <c r="P6" s="7"/>
    </row>
    <row r="7" spans="1:16">
      <c r="A7" s="100">
        <v>14</v>
      </c>
      <c r="B7" s="97" t="s">
        <v>13</v>
      </c>
      <c r="C7" s="95">
        <v>278659</v>
      </c>
      <c r="D7" s="95">
        <v>289677</v>
      </c>
      <c r="E7" s="95">
        <v>300571</v>
      </c>
      <c r="F7" s="95"/>
      <c r="G7" s="95"/>
      <c r="H7" s="95"/>
      <c r="I7" s="98">
        <f t="shared" si="0"/>
        <v>0.30892050336494781</v>
      </c>
      <c r="J7" s="98">
        <f t="shared" si="1"/>
        <v>7.8633742315877109E-2</v>
      </c>
      <c r="K7" s="95">
        <f t="shared" si="2"/>
        <v>21912</v>
      </c>
      <c r="L7" s="99">
        <f t="shared" si="3"/>
        <v>0.39381031972825792</v>
      </c>
      <c r="M7" s="96">
        <f t="shared" si="4"/>
        <v>10894</v>
      </c>
      <c r="N7" s="96">
        <f t="shared" si="5"/>
        <v>0</v>
      </c>
      <c r="P7" s="7"/>
    </row>
    <row r="8" spans="1:16">
      <c r="A8" s="100">
        <v>15</v>
      </c>
      <c r="B8" s="97" t="s">
        <v>14</v>
      </c>
      <c r="C8" s="95">
        <v>14426</v>
      </c>
      <c r="D8" s="95">
        <v>15100</v>
      </c>
      <c r="E8" s="95">
        <v>15632</v>
      </c>
      <c r="F8" s="95"/>
      <c r="G8" s="95"/>
      <c r="H8" s="95"/>
      <c r="I8" s="98">
        <f t="shared" si="0"/>
        <v>1.6066238288460509E-2</v>
      </c>
      <c r="J8" s="98">
        <f t="shared" si="1"/>
        <v>8.3599057257729106E-2</v>
      </c>
      <c r="K8" s="95">
        <f t="shared" si="2"/>
        <v>1206</v>
      </c>
      <c r="L8" s="99">
        <f t="shared" si="3"/>
        <v>2.1674664366204778E-2</v>
      </c>
      <c r="M8" s="96">
        <f t="shared" si="4"/>
        <v>532</v>
      </c>
      <c r="N8" s="96">
        <f t="shared" si="5"/>
        <v>0</v>
      </c>
      <c r="P8" s="7"/>
    </row>
    <row r="9" spans="1:16">
      <c r="A9" s="100">
        <v>16</v>
      </c>
      <c r="B9" s="97" t="s">
        <v>15</v>
      </c>
      <c r="C9" s="95">
        <v>7898</v>
      </c>
      <c r="D9" s="95">
        <v>8050</v>
      </c>
      <c r="E9" s="95">
        <v>8471</v>
      </c>
      <c r="F9" s="95"/>
      <c r="G9" s="95"/>
      <c r="H9" s="95"/>
      <c r="I9" s="98">
        <f t="shared" si="0"/>
        <v>8.7063142618698172E-3</v>
      </c>
      <c r="J9" s="98">
        <f t="shared" si="1"/>
        <v>7.255001266143328E-2</v>
      </c>
      <c r="K9" s="95">
        <f t="shared" si="2"/>
        <v>573</v>
      </c>
      <c r="L9" s="99">
        <f t="shared" si="3"/>
        <v>1.029816142772416E-2</v>
      </c>
      <c r="M9" s="96">
        <f t="shared" si="4"/>
        <v>421</v>
      </c>
      <c r="N9" s="96">
        <f t="shared" si="5"/>
        <v>0</v>
      </c>
      <c r="P9" s="7"/>
    </row>
    <row r="10" spans="1:16">
      <c r="A10" s="100">
        <v>17</v>
      </c>
      <c r="B10" s="97" t="s">
        <v>16</v>
      </c>
      <c r="C10" s="95">
        <v>10820</v>
      </c>
      <c r="D10" s="95">
        <v>11315</v>
      </c>
      <c r="E10" s="95">
        <v>11733</v>
      </c>
      <c r="F10" s="95"/>
      <c r="G10" s="95"/>
      <c r="H10" s="95"/>
      <c r="I10" s="98">
        <f t="shared" si="0"/>
        <v>1.2058928725595393E-2</v>
      </c>
      <c r="J10" s="98">
        <f t="shared" si="1"/>
        <v>8.4380776340110902E-2</v>
      </c>
      <c r="K10" s="95">
        <f t="shared" si="2"/>
        <v>913</v>
      </c>
      <c r="L10" s="99">
        <f t="shared" si="3"/>
        <v>1.6408763322010748E-2</v>
      </c>
      <c r="M10" s="96">
        <f t="shared" si="4"/>
        <v>418</v>
      </c>
      <c r="N10" s="96">
        <f t="shared" si="5"/>
        <v>0</v>
      </c>
      <c r="P10" s="7"/>
    </row>
    <row r="11" spans="1:16">
      <c r="A11" s="100">
        <v>18</v>
      </c>
      <c r="B11" s="97" t="s">
        <v>17</v>
      </c>
      <c r="C11" s="95">
        <v>11417</v>
      </c>
      <c r="D11" s="95">
        <v>10989</v>
      </c>
      <c r="E11" s="95">
        <v>11212</v>
      </c>
      <c r="F11" s="95"/>
      <c r="G11" s="95"/>
      <c r="H11" s="95"/>
      <c r="I11" s="98">
        <f t="shared" si="0"/>
        <v>1.1523455967900413E-2</v>
      </c>
      <c r="J11" s="98">
        <f t="shared" si="1"/>
        <v>-1.7955680126127704E-2</v>
      </c>
      <c r="K11" s="95">
        <f t="shared" si="2"/>
        <v>-205</v>
      </c>
      <c r="L11" s="99">
        <f t="shared" si="3"/>
        <v>-3.6843334950845599E-3</v>
      </c>
      <c r="M11" s="96">
        <f t="shared" si="4"/>
        <v>223</v>
      </c>
      <c r="N11" s="96">
        <f t="shared" si="5"/>
        <v>0</v>
      </c>
    </row>
    <row r="12" spans="1:16">
      <c r="A12" s="100">
        <v>19</v>
      </c>
      <c r="B12" s="97" t="s">
        <v>18</v>
      </c>
      <c r="C12" s="95">
        <v>1055</v>
      </c>
      <c r="D12" s="95">
        <v>1135</v>
      </c>
      <c r="E12" s="95">
        <v>1146</v>
      </c>
      <c r="F12" s="95"/>
      <c r="G12" s="95"/>
      <c r="H12" s="95"/>
      <c r="I12" s="98">
        <f t="shared" si="0"/>
        <v>1.1778345111678446E-3</v>
      </c>
      <c r="J12" s="98">
        <f t="shared" si="1"/>
        <v>8.6255924170616116E-2</v>
      </c>
      <c r="K12" s="95">
        <f t="shared" si="2"/>
        <v>91</v>
      </c>
      <c r="L12" s="99">
        <f t="shared" si="3"/>
        <v>1.6354846246472924E-3</v>
      </c>
      <c r="M12" s="96">
        <f t="shared" si="4"/>
        <v>11</v>
      </c>
      <c r="N12" s="96">
        <f t="shared" si="5"/>
        <v>0</v>
      </c>
    </row>
    <row r="13" spans="1:16">
      <c r="A13" s="100">
        <v>20</v>
      </c>
      <c r="B13" s="97" t="s">
        <v>19</v>
      </c>
      <c r="C13" s="95">
        <v>19659</v>
      </c>
      <c r="D13" s="95">
        <v>21224</v>
      </c>
      <c r="E13" s="95">
        <v>21993</v>
      </c>
      <c r="F13" s="95"/>
      <c r="G13" s="95"/>
      <c r="H13" s="95"/>
      <c r="I13" s="98">
        <f t="shared" si="0"/>
        <v>2.2603939270605937E-2</v>
      </c>
      <c r="J13" s="98">
        <f t="shared" si="1"/>
        <v>0.11872424843583092</v>
      </c>
      <c r="K13" s="95">
        <f t="shared" si="2"/>
        <v>2334</v>
      </c>
      <c r="L13" s="99">
        <f t="shared" si="3"/>
        <v>4.1947484768426163E-2</v>
      </c>
      <c r="M13" s="96">
        <f t="shared" si="4"/>
        <v>769</v>
      </c>
      <c r="N13" s="96">
        <f t="shared" si="5"/>
        <v>0</v>
      </c>
    </row>
    <row r="14" spans="1:16">
      <c r="A14" s="100">
        <v>21</v>
      </c>
      <c r="B14" s="97" t="s">
        <v>20</v>
      </c>
      <c r="C14" s="95">
        <v>9780</v>
      </c>
      <c r="D14" s="95">
        <v>11023</v>
      </c>
      <c r="E14" s="95">
        <v>11420</v>
      </c>
      <c r="F14" s="95"/>
      <c r="G14" s="95"/>
      <c r="H14" s="95"/>
      <c r="I14" s="98">
        <f t="shared" si="0"/>
        <v>1.1737233959456181E-2</v>
      </c>
      <c r="J14" s="98">
        <f t="shared" si="1"/>
        <v>0.16768916155419222</v>
      </c>
      <c r="K14" s="95">
        <f t="shared" si="2"/>
        <v>1640</v>
      </c>
      <c r="L14" s="99">
        <f t="shared" si="3"/>
        <v>2.9474667960676479E-2</v>
      </c>
      <c r="M14" s="96">
        <f t="shared" si="4"/>
        <v>397</v>
      </c>
      <c r="N14" s="96">
        <f t="shared" si="5"/>
        <v>0</v>
      </c>
    </row>
    <row r="15" spans="1:16">
      <c r="A15" s="100">
        <v>22</v>
      </c>
      <c r="B15" s="97" t="s">
        <v>21</v>
      </c>
      <c r="C15" s="95">
        <v>43229</v>
      </c>
      <c r="D15" s="95">
        <v>43229</v>
      </c>
      <c r="E15" s="95">
        <v>44782</v>
      </c>
      <c r="F15" s="95"/>
      <c r="G15" s="95"/>
      <c r="H15" s="95"/>
      <c r="I15" s="98">
        <f t="shared" si="0"/>
        <v>4.6025990470434916E-2</v>
      </c>
      <c r="J15" s="98">
        <f t="shared" si="1"/>
        <v>3.5924957782969766E-2</v>
      </c>
      <c r="K15" s="95">
        <f t="shared" si="2"/>
        <v>1553</v>
      </c>
      <c r="L15" s="99">
        <f t="shared" si="3"/>
        <v>2.7911072770079617E-2</v>
      </c>
      <c r="M15" s="96">
        <f t="shared" si="4"/>
        <v>1553</v>
      </c>
      <c r="N15" s="96">
        <f t="shared" si="5"/>
        <v>0</v>
      </c>
      <c r="P15" s="8"/>
    </row>
    <row r="16" spans="1:16">
      <c r="A16" s="100">
        <v>23</v>
      </c>
      <c r="B16" s="97" t="s">
        <v>22</v>
      </c>
      <c r="C16" s="95">
        <v>27978</v>
      </c>
      <c r="D16" s="95">
        <v>27264</v>
      </c>
      <c r="E16" s="95">
        <v>28334</v>
      </c>
      <c r="F16" s="95"/>
      <c r="G16" s="95"/>
      <c r="H16" s="95"/>
      <c r="I16" s="98">
        <f t="shared" si="0"/>
        <v>2.9121084676640232E-2</v>
      </c>
      <c r="J16" s="98">
        <f t="shared" si="1"/>
        <v>1.2724283365501465E-2</v>
      </c>
      <c r="K16" s="95">
        <f t="shared" si="2"/>
        <v>356</v>
      </c>
      <c r="L16" s="99">
        <f t="shared" si="3"/>
        <v>6.3981596304883087E-3</v>
      </c>
      <c r="M16" s="96">
        <f t="shared" si="4"/>
        <v>1070</v>
      </c>
      <c r="N16" s="96">
        <f t="shared" si="5"/>
        <v>0</v>
      </c>
    </row>
    <row r="17" spans="1:16">
      <c r="A17" s="100">
        <v>24</v>
      </c>
      <c r="B17" s="97" t="s">
        <v>23</v>
      </c>
      <c r="C17" s="95">
        <v>11740</v>
      </c>
      <c r="D17" s="95">
        <v>12140</v>
      </c>
      <c r="E17" s="95">
        <v>12383</v>
      </c>
      <c r="F17" s="95"/>
      <c r="G17" s="95"/>
      <c r="H17" s="95"/>
      <c r="I17" s="98">
        <f t="shared" si="0"/>
        <v>1.2726984949207171E-2</v>
      </c>
      <c r="J17" s="98">
        <f t="shared" si="1"/>
        <v>5.477001703577513E-2</v>
      </c>
      <c r="K17" s="95">
        <f t="shared" si="2"/>
        <v>643</v>
      </c>
      <c r="L17" s="99">
        <f t="shared" si="3"/>
        <v>1.1556226523606694E-2</v>
      </c>
      <c r="M17" s="96">
        <f t="shared" si="4"/>
        <v>243</v>
      </c>
      <c r="N17" s="96">
        <f t="shared" si="5"/>
        <v>0</v>
      </c>
    </row>
    <row r="18" spans="1:16">
      <c r="A18" s="100">
        <v>25</v>
      </c>
      <c r="B18" s="97" t="s">
        <v>24</v>
      </c>
      <c r="C18" s="95">
        <v>54670</v>
      </c>
      <c r="D18" s="95">
        <v>54393</v>
      </c>
      <c r="E18" s="95">
        <v>55962</v>
      </c>
      <c r="F18" s="95"/>
      <c r="G18" s="95"/>
      <c r="H18" s="95"/>
      <c r="I18" s="98">
        <f t="shared" si="0"/>
        <v>5.7516557516557515E-2</v>
      </c>
      <c r="J18" s="98">
        <f t="shared" si="1"/>
        <v>2.3632705322846167E-2</v>
      </c>
      <c r="K18" s="95">
        <f t="shared" si="2"/>
        <v>1292</v>
      </c>
      <c r="L18" s="99">
        <f t="shared" si="3"/>
        <v>2.322028719828903E-2</v>
      </c>
      <c r="M18" s="96">
        <f t="shared" si="4"/>
        <v>1569</v>
      </c>
      <c r="N18" s="96">
        <f t="shared" si="5"/>
        <v>0</v>
      </c>
    </row>
    <row r="19" spans="1:16">
      <c r="A19" s="100">
        <v>26</v>
      </c>
      <c r="B19" s="97" t="s">
        <v>25</v>
      </c>
      <c r="C19" s="95">
        <v>11566</v>
      </c>
      <c r="D19" s="95">
        <v>12432</v>
      </c>
      <c r="E19" s="95">
        <v>12612</v>
      </c>
      <c r="F19" s="95"/>
      <c r="G19" s="95"/>
      <c r="H19" s="95"/>
      <c r="I19" s="98">
        <f t="shared" si="0"/>
        <v>1.296234629567963E-2</v>
      </c>
      <c r="J19" s="98">
        <f t="shared" si="1"/>
        <v>9.0437489192460654E-2</v>
      </c>
      <c r="K19" s="95">
        <f t="shared" si="2"/>
        <v>1046</v>
      </c>
      <c r="L19" s="99">
        <f t="shared" si="3"/>
        <v>1.8799087004187559E-2</v>
      </c>
      <c r="M19" s="96">
        <f t="shared" si="4"/>
        <v>180</v>
      </c>
      <c r="N19" s="96">
        <f t="shared" si="5"/>
        <v>0</v>
      </c>
    </row>
    <row r="20" spans="1:16">
      <c r="A20" s="100">
        <v>27</v>
      </c>
      <c r="B20" s="97" t="s">
        <v>26</v>
      </c>
      <c r="C20" s="95">
        <v>32740</v>
      </c>
      <c r="D20" s="95">
        <v>33416</v>
      </c>
      <c r="E20" s="95">
        <v>34648</v>
      </c>
      <c r="F20" s="95"/>
      <c r="G20" s="95"/>
      <c r="H20" s="95"/>
      <c r="I20" s="98">
        <f t="shared" si="0"/>
        <v>3.5610480054924502E-2</v>
      </c>
      <c r="J20" s="98">
        <f t="shared" si="1"/>
        <v>5.8277336591325599E-2</v>
      </c>
      <c r="K20" s="95">
        <f t="shared" si="2"/>
        <v>1908</v>
      </c>
      <c r="L20" s="99">
        <f t="shared" si="3"/>
        <v>3.4291260042055322E-2</v>
      </c>
      <c r="M20" s="96">
        <f t="shared" si="4"/>
        <v>1232</v>
      </c>
      <c r="N20" s="96">
        <f t="shared" si="5"/>
        <v>0</v>
      </c>
    </row>
    <row r="21" spans="1:16">
      <c r="A21" s="100">
        <v>28</v>
      </c>
      <c r="B21" s="97" t="s">
        <v>27</v>
      </c>
      <c r="C21" s="95">
        <v>21719</v>
      </c>
      <c r="D21" s="95">
        <v>22538</v>
      </c>
      <c r="E21" s="95">
        <v>23156</v>
      </c>
      <c r="F21" s="95"/>
      <c r="G21" s="95"/>
      <c r="H21" s="95"/>
      <c r="I21" s="98">
        <f t="shared" si="0"/>
        <v>2.3799246021468243E-2</v>
      </c>
      <c r="J21" s="98">
        <f t="shared" si="1"/>
        <v>6.6163267185413696E-2</v>
      </c>
      <c r="K21" s="95">
        <f t="shared" si="2"/>
        <v>1437</v>
      </c>
      <c r="L21" s="99">
        <f t="shared" si="3"/>
        <v>2.5826279182617134E-2</v>
      </c>
      <c r="M21" s="96">
        <f t="shared" si="4"/>
        <v>618</v>
      </c>
      <c r="N21" s="96">
        <f t="shared" si="5"/>
        <v>0</v>
      </c>
    </row>
    <row r="22" spans="1:16">
      <c r="A22" s="100">
        <v>29</v>
      </c>
      <c r="B22" s="97" t="s">
        <v>28</v>
      </c>
      <c r="C22" s="95">
        <v>33857</v>
      </c>
      <c r="D22" s="95">
        <v>34867</v>
      </c>
      <c r="E22" s="95">
        <v>35261</v>
      </c>
      <c r="F22" s="95"/>
      <c r="G22" s="95"/>
      <c r="H22" s="95"/>
      <c r="I22" s="98">
        <f t="shared" si="0"/>
        <v>3.6240508462730685E-2</v>
      </c>
      <c r="J22" s="98">
        <f t="shared" si="1"/>
        <v>4.1468529403077652E-2</v>
      </c>
      <c r="K22" s="95">
        <f t="shared" si="2"/>
        <v>1404</v>
      </c>
      <c r="L22" s="99">
        <f t="shared" si="3"/>
        <v>2.5233191351701083E-2</v>
      </c>
      <c r="M22" s="96">
        <f t="shared" si="4"/>
        <v>394</v>
      </c>
      <c r="N22" s="96">
        <f t="shared" si="5"/>
        <v>0</v>
      </c>
    </row>
    <row r="23" spans="1:16">
      <c r="A23" s="100">
        <v>30</v>
      </c>
      <c r="B23" s="97" t="s">
        <v>29</v>
      </c>
      <c r="C23" s="95">
        <v>4506</v>
      </c>
      <c r="D23" s="95">
        <v>5020</v>
      </c>
      <c r="E23" s="95">
        <v>5146</v>
      </c>
      <c r="F23" s="95"/>
      <c r="G23" s="95"/>
      <c r="H23" s="95"/>
      <c r="I23" s="98">
        <f t="shared" si="0"/>
        <v>5.2889497333941781E-3</v>
      </c>
      <c r="J23" s="98">
        <f t="shared" si="1"/>
        <v>0.14203284509542832</v>
      </c>
      <c r="K23" s="95">
        <f t="shared" si="2"/>
        <v>640</v>
      </c>
      <c r="L23" s="99">
        <f t="shared" si="3"/>
        <v>1.1502309448068871E-2</v>
      </c>
      <c r="M23" s="96">
        <f t="shared" si="4"/>
        <v>126</v>
      </c>
      <c r="N23" s="96">
        <f t="shared" si="5"/>
        <v>0</v>
      </c>
    </row>
    <row r="24" spans="1:16">
      <c r="A24" s="100">
        <v>31</v>
      </c>
      <c r="B24" s="97" t="s">
        <v>30</v>
      </c>
      <c r="C24" s="95">
        <v>21393</v>
      </c>
      <c r="D24" s="95">
        <v>22612</v>
      </c>
      <c r="E24" s="95">
        <v>23663</v>
      </c>
      <c r="F24" s="95"/>
      <c r="G24" s="95"/>
      <c r="H24" s="95"/>
      <c r="I24" s="98">
        <f t="shared" si="0"/>
        <v>2.4320329875885432E-2</v>
      </c>
      <c r="J24" s="98">
        <f t="shared" si="1"/>
        <v>0.10610947506193615</v>
      </c>
      <c r="K24" s="95">
        <f t="shared" si="2"/>
        <v>2270</v>
      </c>
      <c r="L24" s="99">
        <f t="shared" si="3"/>
        <v>4.0797253823619276E-2</v>
      </c>
      <c r="M24" s="96">
        <f t="shared" si="4"/>
        <v>1051</v>
      </c>
      <c r="N24" s="96"/>
    </row>
    <row r="25" spans="1:16">
      <c r="A25" s="100">
        <v>32</v>
      </c>
      <c r="B25" s="97" t="s">
        <v>31</v>
      </c>
      <c r="C25" s="95">
        <v>19062</v>
      </c>
      <c r="D25" s="95">
        <v>21110</v>
      </c>
      <c r="E25" s="95">
        <v>22027</v>
      </c>
      <c r="F25" s="95"/>
      <c r="G25" s="95"/>
      <c r="H25" s="95"/>
      <c r="I25" s="98">
        <f t="shared" si="0"/>
        <v>2.263888374999486E-2</v>
      </c>
      <c r="J25" s="98">
        <f t="shared" si="1"/>
        <v>0.15554506347707481</v>
      </c>
      <c r="K25" s="95">
        <f t="shared" si="2"/>
        <v>2965</v>
      </c>
      <c r="L25" s="99">
        <f t="shared" si="3"/>
        <v>5.3288042989881559E-2</v>
      </c>
      <c r="M25" s="96">
        <f t="shared" si="4"/>
        <v>917</v>
      </c>
      <c r="N25" s="96"/>
    </row>
    <row r="26" spans="1:16">
      <c r="A26" s="100">
        <v>33</v>
      </c>
      <c r="B26" s="97" t="s">
        <v>32</v>
      </c>
      <c r="C26" s="95">
        <v>17711</v>
      </c>
      <c r="D26" s="95">
        <v>18106</v>
      </c>
      <c r="E26" s="95">
        <v>18623</v>
      </c>
      <c r="F26" s="95"/>
      <c r="G26" s="95"/>
      <c r="H26" s="95"/>
      <c r="I26" s="98">
        <f t="shared" si="0"/>
        <v>1.9140324695880253E-2</v>
      </c>
      <c r="J26" s="98">
        <f t="shared" si="1"/>
        <v>5.149342216701485E-2</v>
      </c>
      <c r="K26" s="95">
        <f t="shared" si="2"/>
        <v>912</v>
      </c>
      <c r="L26" s="99">
        <f t="shared" si="3"/>
        <v>1.6390790963498141E-2</v>
      </c>
      <c r="M26" s="96">
        <f t="shared" si="4"/>
        <v>517</v>
      </c>
      <c r="N26" s="96">
        <f t="shared" si="5"/>
        <v>0</v>
      </c>
    </row>
    <row r="27" spans="1:16" s="107" customFormat="1" ht="14.45" customHeight="1">
      <c r="A27" s="184" t="s">
        <v>89</v>
      </c>
      <c r="B27" s="184"/>
      <c r="C27" s="62">
        <v>917331</v>
      </c>
      <c r="D27" s="62">
        <v>940677</v>
      </c>
      <c r="E27" s="62">
        <v>972972</v>
      </c>
      <c r="F27" s="62"/>
      <c r="G27" s="62"/>
      <c r="H27" s="62"/>
      <c r="I27" s="98">
        <f t="shared" si="0"/>
        <v>1</v>
      </c>
      <c r="J27" s="98">
        <f t="shared" si="1"/>
        <v>6.0655314166860159E-2</v>
      </c>
      <c r="K27" s="95">
        <f t="shared" si="2"/>
        <v>55641</v>
      </c>
      <c r="L27" s="99">
        <f t="shared" si="3"/>
        <v>1</v>
      </c>
      <c r="M27" s="95">
        <f t="shared" si="4"/>
        <v>32295</v>
      </c>
      <c r="N27" s="96">
        <f t="shared" si="5"/>
        <v>0</v>
      </c>
      <c r="P27" s="17"/>
    </row>
    <row r="29" spans="1:16">
      <c r="E29" s="138"/>
      <c r="F29" s="138"/>
    </row>
    <row r="30" spans="1:16">
      <c r="E30" s="138"/>
      <c r="F30" s="138"/>
    </row>
  </sheetData>
  <mergeCells count="3">
    <mergeCell ref="A27:B27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O90"/>
  <sheetViews>
    <sheetView topLeftCell="M1" zoomScale="80" zoomScaleNormal="80" workbookViewId="0">
      <pane xSplit="19965" topLeftCell="N1"/>
      <selection activeCell="V8" sqref="V8"/>
      <selection pane="topRight" activeCell="N1" sqref="N1"/>
    </sheetView>
  </sheetViews>
  <sheetFormatPr defaultColWidth="9.140625" defaultRowHeight="15"/>
  <cols>
    <col min="1" max="1" width="11.85546875" style="4" customWidth="1"/>
    <col min="2" max="2" width="16.42578125" style="4" bestFit="1" customWidth="1"/>
    <col min="3" max="8" width="12.5703125" style="4" customWidth="1"/>
    <col min="9" max="9" width="19.28515625" style="4" customWidth="1"/>
    <col min="10" max="10" width="18.140625" style="4" customWidth="1"/>
    <col min="11" max="11" width="30.42578125" style="4" customWidth="1"/>
    <col min="12" max="12" width="27.42578125" style="4" customWidth="1"/>
    <col min="13" max="13" width="22.28515625" style="4" customWidth="1"/>
    <col min="14" max="15" width="30.42578125" style="4" customWidth="1"/>
    <col min="16" max="16384" width="9.140625" style="4"/>
  </cols>
  <sheetData>
    <row r="1" spans="1:15" ht="15.75" thickBot="1">
      <c r="C1" s="185" t="s">
        <v>281</v>
      </c>
      <c r="D1" s="185"/>
      <c r="E1" s="186"/>
      <c r="F1" s="187" t="s">
        <v>280</v>
      </c>
      <c r="G1" s="185"/>
      <c r="H1" s="186"/>
    </row>
    <row r="2" spans="1:15" ht="60">
      <c r="A2" s="91" t="s">
        <v>91</v>
      </c>
      <c r="B2" s="91" t="s">
        <v>174</v>
      </c>
      <c r="C2" s="91">
        <v>43617</v>
      </c>
      <c r="D2" s="91">
        <v>43952</v>
      </c>
      <c r="E2" s="91">
        <v>43983</v>
      </c>
      <c r="F2" s="91">
        <v>43617</v>
      </c>
      <c r="G2" s="91">
        <v>43952</v>
      </c>
      <c r="H2" s="91">
        <v>43983</v>
      </c>
      <c r="I2" s="90" t="s">
        <v>332</v>
      </c>
      <c r="J2" s="90" t="s">
        <v>314</v>
      </c>
      <c r="K2" s="90" t="s">
        <v>333</v>
      </c>
      <c r="L2" s="90" t="s">
        <v>334</v>
      </c>
      <c r="M2" s="90" t="s">
        <v>313</v>
      </c>
      <c r="N2" s="94" t="s">
        <v>335</v>
      </c>
      <c r="O2" s="158" t="s">
        <v>323</v>
      </c>
    </row>
    <row r="3" spans="1:15">
      <c r="A3" s="73">
        <v>1</v>
      </c>
      <c r="B3" s="87" t="s">
        <v>92</v>
      </c>
      <c r="C3" s="74">
        <v>82994</v>
      </c>
      <c r="D3" s="74">
        <v>83129</v>
      </c>
      <c r="E3" s="74">
        <v>84122</v>
      </c>
      <c r="F3" s="74"/>
      <c r="G3" s="74"/>
      <c r="H3" s="74"/>
      <c r="I3" s="88"/>
      <c r="J3" s="98">
        <f t="shared" ref="J3:J66" si="0">E3/$E$84</f>
        <v>1.907596256828191E-2</v>
      </c>
      <c r="K3" s="98">
        <f t="shared" ref="K3:K66" si="1">(E3-C3)/C3</f>
        <v>1.3591343952574884E-2</v>
      </c>
      <c r="L3" s="95">
        <f t="shared" ref="L3:L66" si="2">E3-C3</f>
        <v>1128</v>
      </c>
      <c r="M3" s="99">
        <f>L3/$L$84</f>
        <v>-0.21033003915718815</v>
      </c>
      <c r="N3" s="96">
        <f t="shared" ref="N3:N66" si="3">E3-D3</f>
        <v>993</v>
      </c>
      <c r="O3" s="96">
        <f>H3-G3</f>
        <v>0</v>
      </c>
    </row>
    <row r="4" spans="1:15">
      <c r="A4" s="73">
        <v>2</v>
      </c>
      <c r="B4" s="87" t="s">
        <v>93</v>
      </c>
      <c r="C4" s="74">
        <v>14291</v>
      </c>
      <c r="D4" s="74">
        <v>13865</v>
      </c>
      <c r="E4" s="74">
        <v>14365</v>
      </c>
      <c r="F4" s="74"/>
      <c r="G4" s="74"/>
      <c r="H4" s="74"/>
      <c r="I4" s="88"/>
      <c r="J4" s="98">
        <f t="shared" si="0"/>
        <v>3.2574855839538957E-3</v>
      </c>
      <c r="K4" s="98">
        <f t="shared" si="1"/>
        <v>5.1780841088797146E-3</v>
      </c>
      <c r="L4" s="95">
        <f t="shared" si="2"/>
        <v>74</v>
      </c>
      <c r="M4" s="99">
        <f t="shared" ref="M4:M67" si="4">L4/$L$84</f>
        <v>-1.3798247249673689E-2</v>
      </c>
      <c r="N4" s="96">
        <f t="shared" si="3"/>
        <v>500</v>
      </c>
      <c r="O4" s="96">
        <f t="shared" ref="O4:O67" si="5">H4-G4</f>
        <v>0</v>
      </c>
    </row>
    <row r="5" spans="1:15">
      <c r="A5" s="73">
        <v>3</v>
      </c>
      <c r="B5" s="87" t="s">
        <v>94</v>
      </c>
      <c r="C5" s="74">
        <v>22783</v>
      </c>
      <c r="D5" s="74">
        <v>23219</v>
      </c>
      <c r="E5" s="74">
        <v>23504</v>
      </c>
      <c r="F5" s="74"/>
      <c r="G5" s="74"/>
      <c r="H5" s="74"/>
      <c r="I5" s="88"/>
      <c r="J5" s="98">
        <f t="shared" si="0"/>
        <v>5.3298949645146096E-3</v>
      </c>
      <c r="K5" s="98">
        <f t="shared" si="1"/>
        <v>3.164640301979546E-2</v>
      </c>
      <c r="L5" s="95">
        <f t="shared" si="2"/>
        <v>721</v>
      </c>
      <c r="M5" s="99">
        <f t="shared" si="4"/>
        <v>-0.13443967928398284</v>
      </c>
      <c r="N5" s="96">
        <f t="shared" si="3"/>
        <v>285</v>
      </c>
      <c r="O5" s="96">
        <f t="shared" si="5"/>
        <v>0</v>
      </c>
    </row>
    <row r="6" spans="1:15">
      <c r="A6" s="73">
        <v>4</v>
      </c>
      <c r="B6" s="87" t="s">
        <v>95</v>
      </c>
      <c r="C6" s="74">
        <v>8351</v>
      </c>
      <c r="D6" s="74">
        <v>8178</v>
      </c>
      <c r="E6" s="74">
        <v>8704</v>
      </c>
      <c r="F6" s="74"/>
      <c r="G6" s="74"/>
      <c r="H6" s="74"/>
      <c r="I6" s="88"/>
      <c r="J6" s="98">
        <f t="shared" si="0"/>
        <v>1.9737664129992837E-3</v>
      </c>
      <c r="K6" s="98">
        <f t="shared" si="1"/>
        <v>4.2270386780026342E-2</v>
      </c>
      <c r="L6" s="95">
        <f t="shared" si="2"/>
        <v>353</v>
      </c>
      <c r="M6" s="99">
        <f t="shared" si="4"/>
        <v>-6.5821368636956923E-2</v>
      </c>
      <c r="N6" s="96">
        <f t="shared" si="3"/>
        <v>526</v>
      </c>
      <c r="O6" s="96">
        <f t="shared" si="5"/>
        <v>0</v>
      </c>
    </row>
    <row r="7" spans="1:15">
      <c r="A7" s="73">
        <v>5</v>
      </c>
      <c r="B7" s="87" t="s">
        <v>96</v>
      </c>
      <c r="C7" s="74">
        <v>11604</v>
      </c>
      <c r="D7" s="74">
        <v>11161</v>
      </c>
      <c r="E7" s="74">
        <v>11224</v>
      </c>
      <c r="F7" s="74"/>
      <c r="G7" s="74"/>
      <c r="H7" s="74"/>
      <c r="I7" s="88"/>
      <c r="J7" s="98">
        <f t="shared" si="0"/>
        <v>2.5452153285275688E-3</v>
      </c>
      <c r="K7" s="98">
        <f t="shared" si="1"/>
        <v>-3.2747328507411237E-2</v>
      </c>
      <c r="L7" s="95">
        <f t="shared" si="2"/>
        <v>-380</v>
      </c>
      <c r="M7" s="99">
        <f t="shared" si="4"/>
        <v>7.0855864255081114E-2</v>
      </c>
      <c r="N7" s="96">
        <f t="shared" si="3"/>
        <v>63</v>
      </c>
      <c r="O7" s="96">
        <f t="shared" si="5"/>
        <v>0</v>
      </c>
    </row>
    <row r="8" spans="1:15">
      <c r="A8" s="73">
        <v>6</v>
      </c>
      <c r="B8" s="87" t="s">
        <v>97</v>
      </c>
      <c r="C8" s="74">
        <v>349897</v>
      </c>
      <c r="D8" s="74">
        <v>348423</v>
      </c>
      <c r="E8" s="74">
        <v>354453</v>
      </c>
      <c r="F8" s="74"/>
      <c r="G8" s="74"/>
      <c r="H8" s="74"/>
      <c r="I8" s="88"/>
      <c r="J8" s="98">
        <f t="shared" si="0"/>
        <v>8.0377691450693373E-2</v>
      </c>
      <c r="K8" s="98">
        <f t="shared" si="1"/>
        <v>1.302097474399609E-2</v>
      </c>
      <c r="L8" s="95">
        <f t="shared" si="2"/>
        <v>4556</v>
      </c>
      <c r="M8" s="99">
        <f t="shared" si="4"/>
        <v>-0.84952451985828825</v>
      </c>
      <c r="N8" s="96">
        <f t="shared" si="3"/>
        <v>6030</v>
      </c>
      <c r="O8" s="96">
        <f t="shared" si="5"/>
        <v>0</v>
      </c>
    </row>
    <row r="9" spans="1:15">
      <c r="A9" s="73">
        <v>7</v>
      </c>
      <c r="B9" s="87" t="s">
        <v>98</v>
      </c>
      <c r="C9" s="74">
        <v>218180</v>
      </c>
      <c r="D9" s="74">
        <v>167415</v>
      </c>
      <c r="E9" s="74">
        <v>171891</v>
      </c>
      <c r="F9" s="74"/>
      <c r="G9" s="74"/>
      <c r="H9" s="74"/>
      <c r="I9" s="88"/>
      <c r="J9" s="98">
        <f t="shared" si="0"/>
        <v>3.8978938705981139E-2</v>
      </c>
      <c r="K9" s="98">
        <f t="shared" si="1"/>
        <v>-0.21215968466403887</v>
      </c>
      <c r="L9" s="95">
        <f t="shared" si="2"/>
        <v>-46289</v>
      </c>
      <c r="M9" s="99">
        <f t="shared" si="4"/>
        <v>8.6311765802722356</v>
      </c>
      <c r="N9" s="96">
        <f t="shared" si="3"/>
        <v>4476</v>
      </c>
      <c r="O9" s="96">
        <f t="shared" si="5"/>
        <v>0</v>
      </c>
    </row>
    <row r="10" spans="1:15">
      <c r="A10" s="73">
        <v>8</v>
      </c>
      <c r="B10" s="87" t="s">
        <v>99</v>
      </c>
      <c r="C10" s="74">
        <v>6532</v>
      </c>
      <c r="D10" s="74">
        <v>5978</v>
      </c>
      <c r="E10" s="74">
        <v>5919</v>
      </c>
      <c r="F10" s="74"/>
      <c r="G10" s="74"/>
      <c r="H10" s="74"/>
      <c r="I10" s="88"/>
      <c r="J10" s="98">
        <f t="shared" si="0"/>
        <v>1.3422246551634605E-3</v>
      </c>
      <c r="K10" s="98">
        <f t="shared" si="1"/>
        <v>-9.3845682792406612E-2</v>
      </c>
      <c r="L10" s="95">
        <f t="shared" si="2"/>
        <v>-613</v>
      </c>
      <c r="M10" s="99">
        <f t="shared" si="4"/>
        <v>0.11430169681148611</v>
      </c>
      <c r="N10" s="96">
        <f t="shared" si="3"/>
        <v>-59</v>
      </c>
      <c r="O10" s="96">
        <f t="shared" si="5"/>
        <v>0</v>
      </c>
    </row>
    <row r="11" spans="1:15">
      <c r="A11" s="73">
        <v>9</v>
      </c>
      <c r="B11" s="87" t="s">
        <v>100</v>
      </c>
      <c r="C11" s="74">
        <v>53921</v>
      </c>
      <c r="D11" s="74">
        <v>47632</v>
      </c>
      <c r="E11" s="74">
        <v>49510</v>
      </c>
      <c r="F11" s="74"/>
      <c r="G11" s="74"/>
      <c r="H11" s="74"/>
      <c r="I11" s="88"/>
      <c r="J11" s="98">
        <f t="shared" si="0"/>
        <v>1.1227157066589446E-2</v>
      </c>
      <c r="K11" s="98">
        <f t="shared" si="1"/>
        <v>-8.1804862669460882E-2</v>
      </c>
      <c r="L11" s="95">
        <f t="shared" si="2"/>
        <v>-4411</v>
      </c>
      <c r="M11" s="99">
        <f t="shared" si="4"/>
        <v>0.82248741376095469</v>
      </c>
      <c r="N11" s="96">
        <f t="shared" si="3"/>
        <v>1878</v>
      </c>
      <c r="O11" s="96">
        <f t="shared" si="5"/>
        <v>0</v>
      </c>
    </row>
    <row r="12" spans="1:15">
      <c r="A12" s="73">
        <v>10</v>
      </c>
      <c r="B12" s="87" t="s">
        <v>101</v>
      </c>
      <c r="C12" s="74">
        <v>56815</v>
      </c>
      <c r="D12" s="74">
        <v>54513</v>
      </c>
      <c r="E12" s="74">
        <v>58124</v>
      </c>
      <c r="F12" s="74"/>
      <c r="G12" s="74"/>
      <c r="H12" s="74"/>
      <c r="I12" s="88"/>
      <c r="J12" s="98">
        <f t="shared" si="0"/>
        <v>1.3180514589748433E-2</v>
      </c>
      <c r="K12" s="98">
        <f t="shared" si="1"/>
        <v>2.3039690222652467E-2</v>
      </c>
      <c r="L12" s="95">
        <f t="shared" si="2"/>
        <v>1309</v>
      </c>
      <c r="M12" s="99">
        <f t="shared" si="4"/>
        <v>-0.24407980607868729</v>
      </c>
      <c r="N12" s="96">
        <f t="shared" si="3"/>
        <v>3611</v>
      </c>
      <c r="O12" s="96">
        <f t="shared" si="5"/>
        <v>0</v>
      </c>
    </row>
    <row r="13" spans="1:15">
      <c r="A13" s="73">
        <v>11</v>
      </c>
      <c r="B13" s="87" t="s">
        <v>102</v>
      </c>
      <c r="C13" s="74">
        <v>11919</v>
      </c>
      <c r="D13" s="74">
        <v>11846</v>
      </c>
      <c r="E13" s="74">
        <v>12024</v>
      </c>
      <c r="F13" s="74"/>
      <c r="G13" s="74"/>
      <c r="H13" s="74"/>
      <c r="I13" s="88"/>
      <c r="J13" s="98">
        <f t="shared" si="0"/>
        <v>2.7266276826635326E-3</v>
      </c>
      <c r="K13" s="98">
        <f t="shared" si="1"/>
        <v>8.8094638811980867E-3</v>
      </c>
      <c r="L13" s="95">
        <f t="shared" si="2"/>
        <v>105</v>
      </c>
      <c r="M13" s="99">
        <f t="shared" si="4"/>
        <v>-1.957859407048294E-2</v>
      </c>
      <c r="N13" s="96">
        <f t="shared" si="3"/>
        <v>178</v>
      </c>
      <c r="O13" s="96">
        <f t="shared" si="5"/>
        <v>0</v>
      </c>
    </row>
    <row r="14" spans="1:15">
      <c r="A14" s="73">
        <v>12</v>
      </c>
      <c r="B14" s="87" t="s">
        <v>103</v>
      </c>
      <c r="C14" s="74">
        <v>6716</v>
      </c>
      <c r="D14" s="74">
        <v>6074</v>
      </c>
      <c r="E14" s="74">
        <v>6220</v>
      </c>
      <c r="F14" s="74"/>
      <c r="G14" s="74"/>
      <c r="H14" s="74"/>
      <c r="I14" s="88"/>
      <c r="J14" s="98">
        <f t="shared" si="0"/>
        <v>1.4104810534071167E-3</v>
      </c>
      <c r="K14" s="98">
        <f t="shared" si="1"/>
        <v>-7.3853484216795717E-2</v>
      </c>
      <c r="L14" s="95">
        <f t="shared" si="2"/>
        <v>-496</v>
      </c>
      <c r="M14" s="99">
        <f t="shared" si="4"/>
        <v>9.2485549132947972E-2</v>
      </c>
      <c r="N14" s="96">
        <f t="shared" si="3"/>
        <v>146</v>
      </c>
      <c r="O14" s="96">
        <f t="shared" si="5"/>
        <v>0</v>
      </c>
    </row>
    <row r="15" spans="1:15">
      <c r="A15" s="73">
        <v>13</v>
      </c>
      <c r="B15" s="87" t="s">
        <v>104</v>
      </c>
      <c r="C15" s="74">
        <v>6937</v>
      </c>
      <c r="D15" s="74">
        <v>6632</v>
      </c>
      <c r="E15" s="74">
        <v>7060</v>
      </c>
      <c r="F15" s="74"/>
      <c r="G15" s="74"/>
      <c r="H15" s="74"/>
      <c r="I15" s="88"/>
      <c r="J15" s="98">
        <f t="shared" si="0"/>
        <v>1.6009640252498784E-3</v>
      </c>
      <c r="K15" s="98">
        <f t="shared" si="1"/>
        <v>1.7731007640190283E-2</v>
      </c>
      <c r="L15" s="95">
        <f t="shared" si="2"/>
        <v>123</v>
      </c>
      <c r="M15" s="99">
        <f t="shared" si="4"/>
        <v>-2.2934924482565729E-2</v>
      </c>
      <c r="N15" s="96">
        <f t="shared" si="3"/>
        <v>428</v>
      </c>
      <c r="O15" s="96">
        <f t="shared" si="5"/>
        <v>0</v>
      </c>
    </row>
    <row r="16" spans="1:15">
      <c r="A16" s="73">
        <v>14</v>
      </c>
      <c r="B16" s="87" t="s">
        <v>105</v>
      </c>
      <c r="C16" s="74">
        <v>19460</v>
      </c>
      <c r="D16" s="74">
        <v>19407</v>
      </c>
      <c r="E16" s="74">
        <v>19857</v>
      </c>
      <c r="F16" s="74"/>
      <c r="G16" s="74"/>
      <c r="H16" s="74"/>
      <c r="I16" s="88"/>
      <c r="J16" s="98">
        <f t="shared" si="0"/>
        <v>4.5028813950972859E-3</v>
      </c>
      <c r="K16" s="98">
        <f t="shared" si="1"/>
        <v>2.0400822199383349E-2</v>
      </c>
      <c r="L16" s="95">
        <f t="shared" si="2"/>
        <v>397</v>
      </c>
      <c r="M16" s="99">
        <f t="shared" si="4"/>
        <v>-7.4025731866492639E-2</v>
      </c>
      <c r="N16" s="96">
        <f t="shared" si="3"/>
        <v>450</v>
      </c>
      <c r="O16" s="96">
        <f t="shared" si="5"/>
        <v>0</v>
      </c>
    </row>
    <row r="17" spans="1:15">
      <c r="A17" s="73">
        <v>15</v>
      </c>
      <c r="B17" s="87" t="s">
        <v>106</v>
      </c>
      <c r="C17" s="74">
        <v>9463</v>
      </c>
      <c r="D17" s="74">
        <v>8812</v>
      </c>
      <c r="E17" s="74">
        <v>8818</v>
      </c>
      <c r="F17" s="74"/>
      <c r="G17" s="74"/>
      <c r="H17" s="74"/>
      <c r="I17" s="88"/>
      <c r="J17" s="98">
        <f t="shared" si="0"/>
        <v>1.9996176734636585E-3</v>
      </c>
      <c r="K17" s="98">
        <f t="shared" si="1"/>
        <v>-6.8160202895487687E-2</v>
      </c>
      <c r="L17" s="95">
        <f t="shared" si="2"/>
        <v>-645</v>
      </c>
      <c r="M17" s="99">
        <f t="shared" si="4"/>
        <v>0.12026850643296662</v>
      </c>
      <c r="N17" s="96">
        <f t="shared" si="3"/>
        <v>6</v>
      </c>
      <c r="O17" s="96">
        <f t="shared" si="5"/>
        <v>0</v>
      </c>
    </row>
    <row r="18" spans="1:15">
      <c r="A18" s="73">
        <v>16</v>
      </c>
      <c r="B18" s="87" t="s">
        <v>107</v>
      </c>
      <c r="C18" s="74">
        <v>221413</v>
      </c>
      <c r="D18" s="74">
        <v>219025</v>
      </c>
      <c r="E18" s="74">
        <v>225689</v>
      </c>
      <c r="F18" s="74"/>
      <c r="G18" s="74"/>
      <c r="H18" s="74"/>
      <c r="I18" s="88"/>
      <c r="J18" s="98">
        <f t="shared" si="0"/>
        <v>5.1178465990739351E-2</v>
      </c>
      <c r="K18" s="98">
        <f t="shared" si="1"/>
        <v>1.9312325834526429E-2</v>
      </c>
      <c r="L18" s="95">
        <f t="shared" si="2"/>
        <v>4276</v>
      </c>
      <c r="M18" s="99">
        <f t="shared" si="4"/>
        <v>-0.79731493567033374</v>
      </c>
      <c r="N18" s="96">
        <f t="shared" si="3"/>
        <v>6664</v>
      </c>
      <c r="O18" s="96">
        <f t="shared" si="5"/>
        <v>0</v>
      </c>
    </row>
    <row r="19" spans="1:15">
      <c r="A19" s="73">
        <v>17</v>
      </c>
      <c r="B19" s="87" t="s">
        <v>108</v>
      </c>
      <c r="C19" s="74">
        <v>26196</v>
      </c>
      <c r="D19" s="74">
        <v>24928</v>
      </c>
      <c r="E19" s="74">
        <v>25749</v>
      </c>
      <c r="F19" s="74"/>
      <c r="G19" s="74"/>
      <c r="H19" s="74"/>
      <c r="I19" s="88"/>
      <c r="J19" s="98">
        <f t="shared" si="0"/>
        <v>5.8389833833086572E-3</v>
      </c>
      <c r="K19" s="98">
        <f t="shared" si="1"/>
        <v>-1.7063673843334862E-2</v>
      </c>
      <c r="L19" s="95">
        <f t="shared" si="2"/>
        <v>-447</v>
      </c>
      <c r="M19" s="99">
        <f t="shared" si="4"/>
        <v>8.3348871900055937E-2</v>
      </c>
      <c r="N19" s="96">
        <f t="shared" si="3"/>
        <v>821</v>
      </c>
      <c r="O19" s="96">
        <f t="shared" si="5"/>
        <v>0</v>
      </c>
    </row>
    <row r="20" spans="1:15">
      <c r="A20" s="73">
        <v>18</v>
      </c>
      <c r="B20" s="87" t="s">
        <v>109</v>
      </c>
      <c r="C20" s="74">
        <v>7628</v>
      </c>
      <c r="D20" s="74">
        <v>7500</v>
      </c>
      <c r="E20" s="74">
        <v>7589</v>
      </c>
      <c r="F20" s="74"/>
      <c r="G20" s="74"/>
      <c r="H20" s="74"/>
      <c r="I20" s="88"/>
      <c r="J20" s="98">
        <f t="shared" si="0"/>
        <v>1.7209229444222845E-3</v>
      </c>
      <c r="K20" s="98">
        <f t="shared" si="1"/>
        <v>-5.1127425275301524E-3</v>
      </c>
      <c r="L20" s="95">
        <f t="shared" si="2"/>
        <v>-39</v>
      </c>
      <c r="M20" s="99">
        <f t="shared" si="4"/>
        <v>7.2720492261793774E-3</v>
      </c>
      <c r="N20" s="96">
        <f t="shared" si="3"/>
        <v>89</v>
      </c>
      <c r="O20" s="96">
        <f t="shared" si="5"/>
        <v>0</v>
      </c>
    </row>
    <row r="21" spans="1:15">
      <c r="A21" s="73">
        <v>19</v>
      </c>
      <c r="B21" s="87" t="s">
        <v>110</v>
      </c>
      <c r="C21" s="74">
        <v>16730</v>
      </c>
      <c r="D21" s="74">
        <v>17248</v>
      </c>
      <c r="E21" s="74">
        <v>17483</v>
      </c>
      <c r="F21" s="74"/>
      <c r="G21" s="74"/>
      <c r="H21" s="74"/>
      <c r="I21" s="88"/>
      <c r="J21" s="98">
        <f t="shared" si="0"/>
        <v>3.9645402341988139E-3</v>
      </c>
      <c r="K21" s="98">
        <f t="shared" si="1"/>
        <v>4.5008965929468021E-2</v>
      </c>
      <c r="L21" s="95">
        <f t="shared" si="2"/>
        <v>753</v>
      </c>
      <c r="M21" s="99">
        <f t="shared" si="4"/>
        <v>-0.14040648890546337</v>
      </c>
      <c r="N21" s="96">
        <f t="shared" si="3"/>
        <v>235</v>
      </c>
      <c r="O21" s="96">
        <f t="shared" si="5"/>
        <v>0</v>
      </c>
    </row>
    <row r="22" spans="1:15">
      <c r="A22" s="73">
        <v>20</v>
      </c>
      <c r="B22" s="87" t="s">
        <v>111</v>
      </c>
      <c r="C22" s="74">
        <v>67094</v>
      </c>
      <c r="D22" s="74">
        <v>67238</v>
      </c>
      <c r="E22" s="74">
        <v>68606</v>
      </c>
      <c r="F22" s="74"/>
      <c r="G22" s="74"/>
      <c r="H22" s="74"/>
      <c r="I22" s="88"/>
      <c r="J22" s="98">
        <f t="shared" si="0"/>
        <v>1.5557469959814895E-2</v>
      </c>
      <c r="K22" s="98">
        <f t="shared" si="1"/>
        <v>2.2535547142814558E-2</v>
      </c>
      <c r="L22" s="95">
        <f t="shared" si="2"/>
        <v>1512</v>
      </c>
      <c r="M22" s="99">
        <f t="shared" si="4"/>
        <v>-0.28193175461495434</v>
      </c>
      <c r="N22" s="96">
        <f t="shared" si="3"/>
        <v>1368</v>
      </c>
      <c r="O22" s="96">
        <f t="shared" si="5"/>
        <v>0</v>
      </c>
    </row>
    <row r="23" spans="1:15">
      <c r="A23" s="73">
        <v>21</v>
      </c>
      <c r="B23" s="87" t="s">
        <v>112</v>
      </c>
      <c r="C23" s="74">
        <v>36414</v>
      </c>
      <c r="D23" s="74">
        <v>35663</v>
      </c>
      <c r="E23" s="74">
        <v>36593</v>
      </c>
      <c r="F23" s="74"/>
      <c r="G23" s="74"/>
      <c r="H23" s="74"/>
      <c r="I23" s="88"/>
      <c r="J23" s="98">
        <f t="shared" si="0"/>
        <v>8.2980278436216443E-3</v>
      </c>
      <c r="K23" s="98">
        <f t="shared" si="1"/>
        <v>4.9156917669028397E-3</v>
      </c>
      <c r="L23" s="95">
        <f t="shared" si="2"/>
        <v>179</v>
      </c>
      <c r="M23" s="99">
        <f t="shared" si="4"/>
        <v>-3.3376841320156628E-2</v>
      </c>
      <c r="N23" s="96">
        <f t="shared" si="3"/>
        <v>930</v>
      </c>
      <c r="O23" s="96">
        <f t="shared" si="5"/>
        <v>0</v>
      </c>
    </row>
    <row r="24" spans="1:15">
      <c r="A24" s="73">
        <v>22</v>
      </c>
      <c r="B24" s="87" t="s">
        <v>113</v>
      </c>
      <c r="C24" s="74">
        <v>24207</v>
      </c>
      <c r="D24" s="74">
        <v>23244</v>
      </c>
      <c r="E24" s="74">
        <v>23558</v>
      </c>
      <c r="F24" s="74"/>
      <c r="G24" s="74"/>
      <c r="H24" s="74"/>
      <c r="I24" s="88"/>
      <c r="J24" s="98">
        <f t="shared" si="0"/>
        <v>5.3421402984187875E-3</v>
      </c>
      <c r="K24" s="98">
        <f t="shared" si="1"/>
        <v>-2.681042673606808E-2</v>
      </c>
      <c r="L24" s="95">
        <f t="shared" si="2"/>
        <v>-649</v>
      </c>
      <c r="M24" s="99">
        <f t="shared" si="4"/>
        <v>0.12101435763565169</v>
      </c>
      <c r="N24" s="96">
        <f t="shared" si="3"/>
        <v>314</v>
      </c>
      <c r="O24" s="96">
        <f t="shared" si="5"/>
        <v>0</v>
      </c>
    </row>
    <row r="25" spans="1:15">
      <c r="A25" s="73">
        <v>23</v>
      </c>
      <c r="B25" s="87" t="s">
        <v>114</v>
      </c>
      <c r="C25" s="74">
        <v>16663</v>
      </c>
      <c r="D25" s="74">
        <v>15799</v>
      </c>
      <c r="E25" s="74">
        <v>16226</v>
      </c>
      <c r="F25" s="74"/>
      <c r="G25" s="74"/>
      <c r="H25" s="74"/>
      <c r="I25" s="88"/>
      <c r="J25" s="98">
        <f t="shared" si="0"/>
        <v>3.6794960727626813E-3</v>
      </c>
      <c r="K25" s="98">
        <f t="shared" si="1"/>
        <v>-2.6225769669327253E-2</v>
      </c>
      <c r="L25" s="95">
        <f t="shared" si="2"/>
        <v>-437</v>
      </c>
      <c r="M25" s="99">
        <f t="shared" si="4"/>
        <v>8.1484243893343272E-2</v>
      </c>
      <c r="N25" s="96">
        <f t="shared" si="3"/>
        <v>427</v>
      </c>
      <c r="O25" s="96">
        <f t="shared" si="5"/>
        <v>0</v>
      </c>
    </row>
    <row r="26" spans="1:15">
      <c r="A26" s="73">
        <v>24</v>
      </c>
      <c r="B26" s="87" t="s">
        <v>115</v>
      </c>
      <c r="C26" s="74">
        <v>8523</v>
      </c>
      <c r="D26" s="74">
        <v>7488</v>
      </c>
      <c r="E26" s="74">
        <v>7681</v>
      </c>
      <c r="F26" s="74"/>
      <c r="G26" s="74"/>
      <c r="H26" s="74"/>
      <c r="I26" s="88"/>
      <c r="J26" s="98">
        <f t="shared" si="0"/>
        <v>1.7417853651479202E-3</v>
      </c>
      <c r="K26" s="98">
        <f t="shared" si="1"/>
        <v>-9.879150533849583E-2</v>
      </c>
      <c r="L26" s="95">
        <f t="shared" si="2"/>
        <v>-842</v>
      </c>
      <c r="M26" s="99">
        <f t="shared" si="4"/>
        <v>0.15700167816520605</v>
      </c>
      <c r="N26" s="96">
        <f t="shared" si="3"/>
        <v>193</v>
      </c>
      <c r="O26" s="96">
        <f t="shared" si="5"/>
        <v>0</v>
      </c>
    </row>
    <row r="27" spans="1:15">
      <c r="A27" s="73">
        <v>25</v>
      </c>
      <c r="B27" s="87" t="s">
        <v>116</v>
      </c>
      <c r="C27" s="74">
        <v>19665</v>
      </c>
      <c r="D27" s="74">
        <v>19908</v>
      </c>
      <c r="E27" s="74">
        <v>20279</v>
      </c>
      <c r="F27" s="74"/>
      <c r="G27" s="74"/>
      <c r="H27" s="74"/>
      <c r="I27" s="88"/>
      <c r="J27" s="98">
        <f t="shared" si="0"/>
        <v>4.5985764119040066E-3</v>
      </c>
      <c r="K27" s="98">
        <f t="shared" si="1"/>
        <v>3.1222984998728706E-2</v>
      </c>
      <c r="L27" s="95">
        <f t="shared" si="2"/>
        <v>614</v>
      </c>
      <c r="M27" s="99">
        <f t="shared" si="4"/>
        <v>-0.11448815961215737</v>
      </c>
      <c r="N27" s="96">
        <f t="shared" si="3"/>
        <v>371</v>
      </c>
      <c r="O27" s="96">
        <f t="shared" si="5"/>
        <v>0</v>
      </c>
    </row>
    <row r="28" spans="1:15">
      <c r="A28" s="73">
        <v>26</v>
      </c>
      <c r="B28" s="87" t="s">
        <v>117</v>
      </c>
      <c r="C28" s="74">
        <v>53515</v>
      </c>
      <c r="D28" s="74">
        <v>50828</v>
      </c>
      <c r="E28" s="74">
        <v>52460</v>
      </c>
      <c r="F28" s="74"/>
      <c r="G28" s="74"/>
      <c r="H28" s="74"/>
      <c r="I28" s="88"/>
      <c r="J28" s="98">
        <f t="shared" si="0"/>
        <v>1.1896115122465811E-2</v>
      </c>
      <c r="K28" s="98">
        <f t="shared" si="1"/>
        <v>-1.9714098850789497E-2</v>
      </c>
      <c r="L28" s="95">
        <f t="shared" si="2"/>
        <v>-1055</v>
      </c>
      <c r="M28" s="99">
        <f t="shared" si="4"/>
        <v>0.19671825470818571</v>
      </c>
      <c r="N28" s="96">
        <f t="shared" si="3"/>
        <v>1632</v>
      </c>
      <c r="O28" s="96">
        <f t="shared" si="5"/>
        <v>0</v>
      </c>
    </row>
    <row r="29" spans="1:15">
      <c r="A29" s="73">
        <v>27</v>
      </c>
      <c r="B29" s="87" t="s">
        <v>118</v>
      </c>
      <c r="C29" s="74">
        <v>58759</v>
      </c>
      <c r="D29" s="74">
        <v>61349</v>
      </c>
      <c r="E29" s="74">
        <v>63877</v>
      </c>
      <c r="F29" s="74"/>
      <c r="G29" s="74"/>
      <c r="H29" s="74"/>
      <c r="I29" s="88"/>
      <c r="J29" s="98">
        <f t="shared" si="0"/>
        <v>1.448509618142868E-2</v>
      </c>
      <c r="K29" s="98">
        <f t="shared" si="1"/>
        <v>8.7101550400789665E-2</v>
      </c>
      <c r="L29" s="95">
        <f t="shared" si="2"/>
        <v>5118</v>
      </c>
      <c r="M29" s="99">
        <f t="shared" si="4"/>
        <v>-0.95431661383553978</v>
      </c>
      <c r="N29" s="96">
        <f t="shared" si="3"/>
        <v>2528</v>
      </c>
      <c r="O29" s="96">
        <f t="shared" si="5"/>
        <v>0</v>
      </c>
    </row>
    <row r="30" spans="1:15">
      <c r="A30" s="73">
        <v>28</v>
      </c>
      <c r="B30" s="87" t="s">
        <v>119</v>
      </c>
      <c r="C30" s="74">
        <v>18646</v>
      </c>
      <c r="D30" s="74">
        <v>18537</v>
      </c>
      <c r="E30" s="74">
        <v>18550</v>
      </c>
      <c r="F30" s="74"/>
      <c r="G30" s="74"/>
      <c r="H30" s="74"/>
      <c r="I30" s="88"/>
      <c r="J30" s="98">
        <f t="shared" si="0"/>
        <v>4.2064989615276556E-3</v>
      </c>
      <c r="K30" s="98">
        <f t="shared" si="1"/>
        <v>-5.1485573313311168E-3</v>
      </c>
      <c r="L30" s="95">
        <f t="shared" si="2"/>
        <v>-96</v>
      </c>
      <c r="M30" s="99">
        <f t="shared" si="4"/>
        <v>1.7900428864441546E-2</v>
      </c>
      <c r="N30" s="96">
        <f t="shared" si="3"/>
        <v>13</v>
      </c>
      <c r="O30" s="96">
        <f t="shared" si="5"/>
        <v>0</v>
      </c>
    </row>
    <row r="31" spans="1:15">
      <c r="A31" s="73">
        <v>29</v>
      </c>
      <c r="B31" s="87" t="s">
        <v>120</v>
      </c>
      <c r="C31" s="74">
        <v>4238</v>
      </c>
      <c r="D31" s="74">
        <v>3804</v>
      </c>
      <c r="E31" s="74">
        <v>3772</v>
      </c>
      <c r="F31" s="74"/>
      <c r="G31" s="74"/>
      <c r="H31" s="74"/>
      <c r="I31" s="88"/>
      <c r="J31" s="98">
        <f t="shared" si="0"/>
        <v>8.5535924975106822E-4</v>
      </c>
      <c r="K31" s="98">
        <f t="shared" si="1"/>
        <v>-0.10995752713544124</v>
      </c>
      <c r="L31" s="95">
        <f t="shared" si="2"/>
        <v>-466</v>
      </c>
      <c r="M31" s="99">
        <f t="shared" si="4"/>
        <v>8.689166511280999E-2</v>
      </c>
      <c r="N31" s="96">
        <f t="shared" si="3"/>
        <v>-32</v>
      </c>
      <c r="O31" s="96">
        <f t="shared" si="5"/>
        <v>0</v>
      </c>
    </row>
    <row r="32" spans="1:15">
      <c r="A32" s="73">
        <v>30</v>
      </c>
      <c r="B32" s="87" t="s">
        <v>121</v>
      </c>
      <c r="C32" s="74">
        <v>6495</v>
      </c>
      <c r="D32" s="74">
        <v>4904</v>
      </c>
      <c r="E32" s="74">
        <v>5032</v>
      </c>
      <c r="F32" s="74"/>
      <c r="G32" s="74"/>
      <c r="H32" s="74"/>
      <c r="I32" s="88"/>
      <c r="J32" s="98">
        <f t="shared" si="0"/>
        <v>1.1410837075152109E-3</v>
      </c>
      <c r="K32" s="98">
        <f t="shared" si="1"/>
        <v>-0.22525019245573519</v>
      </c>
      <c r="L32" s="95">
        <f t="shared" si="2"/>
        <v>-1463</v>
      </c>
      <c r="M32" s="99">
        <f t="shared" si="4"/>
        <v>0.27279507738206227</v>
      </c>
      <c r="N32" s="96">
        <f t="shared" si="3"/>
        <v>128</v>
      </c>
      <c r="O32" s="96">
        <f t="shared" si="5"/>
        <v>0</v>
      </c>
    </row>
    <row r="33" spans="1:15">
      <c r="A33" s="73">
        <v>31</v>
      </c>
      <c r="B33" s="87" t="s">
        <v>122</v>
      </c>
      <c r="C33" s="74">
        <v>44288</v>
      </c>
      <c r="D33" s="74">
        <v>44293</v>
      </c>
      <c r="E33" s="74">
        <v>45614</v>
      </c>
      <c r="F33" s="74"/>
      <c r="G33" s="74"/>
      <c r="H33" s="74"/>
      <c r="I33" s="88"/>
      <c r="J33" s="98">
        <f t="shared" si="0"/>
        <v>1.0343678901947304E-2</v>
      </c>
      <c r="K33" s="98">
        <f t="shared" si="1"/>
        <v>2.9940390173410405E-2</v>
      </c>
      <c r="L33" s="95">
        <f t="shared" si="2"/>
        <v>1326</v>
      </c>
      <c r="M33" s="99">
        <f t="shared" si="4"/>
        <v>-0.24724967369009881</v>
      </c>
      <c r="N33" s="96">
        <f t="shared" si="3"/>
        <v>1321</v>
      </c>
      <c r="O33" s="96">
        <f t="shared" si="5"/>
        <v>0</v>
      </c>
    </row>
    <row r="34" spans="1:15">
      <c r="A34" s="73">
        <v>32</v>
      </c>
      <c r="B34" s="87" t="s">
        <v>123</v>
      </c>
      <c r="C34" s="74">
        <v>17901</v>
      </c>
      <c r="D34" s="74">
        <v>17987</v>
      </c>
      <c r="E34" s="74">
        <v>18213</v>
      </c>
      <c r="F34" s="74"/>
      <c r="G34" s="74"/>
      <c r="H34" s="74"/>
      <c r="I34" s="88"/>
      <c r="J34" s="98">
        <f t="shared" si="0"/>
        <v>4.130079007347881E-3</v>
      </c>
      <c r="K34" s="98">
        <f t="shared" si="1"/>
        <v>1.7429193899782137E-2</v>
      </c>
      <c r="L34" s="95">
        <f t="shared" si="2"/>
        <v>312</v>
      </c>
      <c r="M34" s="99">
        <f t="shared" si="4"/>
        <v>-5.8176393809435019E-2</v>
      </c>
      <c r="N34" s="96">
        <f t="shared" si="3"/>
        <v>226</v>
      </c>
      <c r="O34" s="96">
        <f t="shared" si="5"/>
        <v>0</v>
      </c>
    </row>
    <row r="35" spans="1:15">
      <c r="A35" s="73">
        <v>33</v>
      </c>
      <c r="B35" s="87" t="s">
        <v>124</v>
      </c>
      <c r="C35" s="74">
        <v>69701</v>
      </c>
      <c r="D35" s="74">
        <v>68973</v>
      </c>
      <c r="E35" s="74">
        <v>71063</v>
      </c>
      <c r="F35" s="74"/>
      <c r="G35" s="74"/>
      <c r="H35" s="74"/>
      <c r="I35" s="88"/>
      <c r="J35" s="98">
        <f t="shared" si="0"/>
        <v>1.6114632652454976E-2</v>
      </c>
      <c r="K35" s="98">
        <f t="shared" si="1"/>
        <v>1.9540609173469534E-2</v>
      </c>
      <c r="L35" s="95">
        <f t="shared" si="2"/>
        <v>1362</v>
      </c>
      <c r="M35" s="99">
        <f t="shared" si="4"/>
        <v>-0.25396233451426442</v>
      </c>
      <c r="N35" s="96">
        <f t="shared" si="3"/>
        <v>2090</v>
      </c>
      <c r="O35" s="96">
        <f t="shared" si="5"/>
        <v>0</v>
      </c>
    </row>
    <row r="36" spans="1:15">
      <c r="A36" s="73">
        <v>34</v>
      </c>
      <c r="B36" s="87" t="s">
        <v>125</v>
      </c>
      <c r="C36" s="74">
        <v>1363116</v>
      </c>
      <c r="D36" s="74">
        <v>1356173</v>
      </c>
      <c r="E36" s="74">
        <v>1385376</v>
      </c>
      <c r="F36" s="74"/>
      <c r="G36" s="74"/>
      <c r="H36" s="74"/>
      <c r="I36" s="88"/>
      <c r="J36" s="98">
        <f t="shared" si="0"/>
        <v>0.31415540190433083</v>
      </c>
      <c r="K36" s="98">
        <f t="shared" si="1"/>
        <v>1.6330231616384812E-2</v>
      </c>
      <c r="L36" s="95">
        <f t="shared" si="2"/>
        <v>22260</v>
      </c>
      <c r="M36" s="99">
        <f t="shared" si="4"/>
        <v>-4.1506619429423832</v>
      </c>
      <c r="N36" s="96">
        <f t="shared" si="3"/>
        <v>29203</v>
      </c>
      <c r="O36" s="96">
        <f t="shared" si="5"/>
        <v>0</v>
      </c>
    </row>
    <row r="37" spans="1:15">
      <c r="A37" s="73">
        <v>35</v>
      </c>
      <c r="B37" s="87" t="s">
        <v>126</v>
      </c>
      <c r="C37" s="74">
        <v>305097</v>
      </c>
      <c r="D37" s="74">
        <v>302200</v>
      </c>
      <c r="E37" s="74">
        <v>311153</v>
      </c>
      <c r="F37" s="74"/>
      <c r="G37" s="74"/>
      <c r="H37" s="74"/>
      <c r="I37" s="88"/>
      <c r="J37" s="98">
        <f t="shared" si="0"/>
        <v>7.0558747783084338E-2</v>
      </c>
      <c r="K37" s="98">
        <f t="shared" si="1"/>
        <v>1.9849424936987253E-2</v>
      </c>
      <c r="L37" s="95">
        <f t="shared" si="2"/>
        <v>6056</v>
      </c>
      <c r="M37" s="99">
        <f t="shared" si="4"/>
        <v>-1.1292187208651874</v>
      </c>
      <c r="N37" s="96">
        <f t="shared" si="3"/>
        <v>8953</v>
      </c>
      <c r="O37" s="96">
        <f t="shared" si="5"/>
        <v>0</v>
      </c>
    </row>
    <row r="38" spans="1:15">
      <c r="A38" s="73">
        <v>36</v>
      </c>
      <c r="B38" s="87" t="s">
        <v>127</v>
      </c>
      <c r="C38" s="74">
        <v>7328</v>
      </c>
      <c r="D38" s="74">
        <v>7202</v>
      </c>
      <c r="E38" s="74">
        <v>7387</v>
      </c>
      <c r="F38" s="74"/>
      <c r="G38" s="74"/>
      <c r="H38" s="74"/>
      <c r="I38" s="88"/>
      <c r="J38" s="98">
        <f t="shared" si="0"/>
        <v>1.6751163250029535E-3</v>
      </c>
      <c r="K38" s="98">
        <f t="shared" si="1"/>
        <v>8.051310043668122E-3</v>
      </c>
      <c r="L38" s="95">
        <f t="shared" si="2"/>
        <v>59</v>
      </c>
      <c r="M38" s="99">
        <f t="shared" si="4"/>
        <v>-1.1001305239604698E-2</v>
      </c>
      <c r="N38" s="96">
        <f t="shared" si="3"/>
        <v>185</v>
      </c>
      <c r="O38" s="96">
        <f t="shared" si="5"/>
        <v>0</v>
      </c>
    </row>
    <row r="39" spans="1:15">
      <c r="A39" s="73">
        <v>37</v>
      </c>
      <c r="B39" s="87" t="s">
        <v>128</v>
      </c>
      <c r="C39" s="74">
        <v>14137</v>
      </c>
      <c r="D39" s="74">
        <v>14329</v>
      </c>
      <c r="E39" s="74">
        <v>14431</v>
      </c>
      <c r="F39" s="74"/>
      <c r="G39" s="74"/>
      <c r="H39" s="74"/>
      <c r="I39" s="88"/>
      <c r="J39" s="98">
        <f t="shared" si="0"/>
        <v>3.272452103170113E-3</v>
      </c>
      <c r="K39" s="98">
        <f t="shared" si="1"/>
        <v>2.0796491476267949E-2</v>
      </c>
      <c r="L39" s="95">
        <f t="shared" si="2"/>
        <v>294</v>
      </c>
      <c r="M39" s="99">
        <f t="shared" si="4"/>
        <v>-5.482006339735223E-2</v>
      </c>
      <c r="N39" s="96">
        <f t="shared" si="3"/>
        <v>102</v>
      </c>
      <c r="O39" s="96">
        <f t="shared" si="5"/>
        <v>0</v>
      </c>
    </row>
    <row r="40" spans="1:15">
      <c r="A40" s="73">
        <v>38</v>
      </c>
      <c r="B40" s="87" t="s">
        <v>129</v>
      </c>
      <c r="C40" s="74">
        <v>50978</v>
      </c>
      <c r="D40" s="74">
        <v>50633</v>
      </c>
      <c r="E40" s="74">
        <v>51878</v>
      </c>
      <c r="F40" s="74"/>
      <c r="G40" s="74"/>
      <c r="H40" s="74"/>
      <c r="I40" s="88"/>
      <c r="J40" s="98">
        <f t="shared" si="0"/>
        <v>1.1764137634831898E-2</v>
      </c>
      <c r="K40" s="98">
        <f t="shared" si="1"/>
        <v>1.7654674565498844E-2</v>
      </c>
      <c r="L40" s="95">
        <f t="shared" si="2"/>
        <v>900</v>
      </c>
      <c r="M40" s="99">
        <f t="shared" si="4"/>
        <v>-0.16781652060413949</v>
      </c>
      <c r="N40" s="96">
        <f t="shared" si="3"/>
        <v>1245</v>
      </c>
      <c r="O40" s="96">
        <f t="shared" si="5"/>
        <v>0</v>
      </c>
    </row>
    <row r="41" spans="1:15">
      <c r="A41" s="73">
        <v>39</v>
      </c>
      <c r="B41" s="87" t="s">
        <v>130</v>
      </c>
      <c r="C41" s="74">
        <v>23244</v>
      </c>
      <c r="D41" s="74">
        <v>23377</v>
      </c>
      <c r="E41" s="74">
        <v>24016</v>
      </c>
      <c r="F41" s="74"/>
      <c r="G41" s="74"/>
      <c r="H41" s="74"/>
      <c r="I41" s="88"/>
      <c r="J41" s="98">
        <f t="shared" si="0"/>
        <v>5.445998871161626E-3</v>
      </c>
      <c r="K41" s="98">
        <f t="shared" si="1"/>
        <v>3.3212872139046633E-2</v>
      </c>
      <c r="L41" s="95">
        <f t="shared" si="2"/>
        <v>772</v>
      </c>
      <c r="M41" s="99">
        <f t="shared" si="4"/>
        <v>-0.14394928211821742</v>
      </c>
      <c r="N41" s="96">
        <f t="shared" si="3"/>
        <v>639</v>
      </c>
      <c r="O41" s="96">
        <f t="shared" si="5"/>
        <v>0</v>
      </c>
    </row>
    <row r="42" spans="1:15">
      <c r="A42" s="73">
        <v>40</v>
      </c>
      <c r="B42" s="87" t="s">
        <v>131</v>
      </c>
      <c r="C42" s="74">
        <v>5920</v>
      </c>
      <c r="D42" s="74">
        <v>5608</v>
      </c>
      <c r="E42" s="74">
        <v>5666</v>
      </c>
      <c r="F42" s="74"/>
      <c r="G42" s="74"/>
      <c r="H42" s="74"/>
      <c r="I42" s="88"/>
      <c r="J42" s="98">
        <f t="shared" si="0"/>
        <v>1.2848529981679621E-3</v>
      </c>
      <c r="K42" s="98">
        <f t="shared" si="1"/>
        <v>-4.2905405405405404E-2</v>
      </c>
      <c r="L42" s="95">
        <f t="shared" si="2"/>
        <v>-254</v>
      </c>
      <c r="M42" s="99">
        <f t="shared" si="4"/>
        <v>4.7361551370501583E-2</v>
      </c>
      <c r="N42" s="96">
        <f t="shared" si="3"/>
        <v>58</v>
      </c>
      <c r="O42" s="96">
        <f t="shared" si="5"/>
        <v>0</v>
      </c>
    </row>
    <row r="43" spans="1:15">
      <c r="A43" s="73">
        <v>41</v>
      </c>
      <c r="B43" s="87" t="s">
        <v>132</v>
      </c>
      <c r="C43" s="74">
        <v>132795</v>
      </c>
      <c r="D43" s="74">
        <v>136416</v>
      </c>
      <c r="E43" s="74">
        <v>140162</v>
      </c>
      <c r="F43" s="74"/>
      <c r="G43" s="74"/>
      <c r="H43" s="74"/>
      <c r="I43" s="88"/>
      <c r="J43" s="98">
        <f t="shared" si="0"/>
        <v>3.178389797550616E-2</v>
      </c>
      <c r="K43" s="98">
        <f t="shared" si="1"/>
        <v>5.5476486313490718E-2</v>
      </c>
      <c r="L43" s="95">
        <f t="shared" si="2"/>
        <v>7367</v>
      </c>
      <c r="M43" s="99">
        <f t="shared" si="4"/>
        <v>-1.3736714525452172</v>
      </c>
      <c r="N43" s="96">
        <f t="shared" si="3"/>
        <v>3746</v>
      </c>
      <c r="O43" s="96">
        <f t="shared" si="5"/>
        <v>0</v>
      </c>
    </row>
    <row r="44" spans="1:15">
      <c r="A44" s="73">
        <v>42</v>
      </c>
      <c r="B44" s="87" t="s">
        <v>133</v>
      </c>
      <c r="C44" s="74">
        <v>64565</v>
      </c>
      <c r="D44" s="74">
        <v>65554</v>
      </c>
      <c r="E44" s="74">
        <v>67946</v>
      </c>
      <c r="F44" s="74"/>
      <c r="G44" s="74"/>
      <c r="H44" s="74"/>
      <c r="I44" s="88"/>
      <c r="J44" s="98">
        <f t="shared" si="0"/>
        <v>1.5407804767652727E-2</v>
      </c>
      <c r="K44" s="98">
        <f t="shared" si="1"/>
        <v>5.2365832881592196E-2</v>
      </c>
      <c r="L44" s="95">
        <f t="shared" si="2"/>
        <v>3381</v>
      </c>
      <c r="M44" s="99">
        <f t="shared" si="4"/>
        <v>-0.63043072906955067</v>
      </c>
      <c r="N44" s="96">
        <f t="shared" si="3"/>
        <v>2392</v>
      </c>
      <c r="O44" s="96">
        <f t="shared" si="5"/>
        <v>0</v>
      </c>
    </row>
    <row r="45" spans="1:15">
      <c r="A45" s="73">
        <v>43</v>
      </c>
      <c r="B45" s="87" t="s">
        <v>134</v>
      </c>
      <c r="C45" s="74">
        <v>20785</v>
      </c>
      <c r="D45" s="74">
        <v>21438</v>
      </c>
      <c r="E45" s="74">
        <v>21770</v>
      </c>
      <c r="F45" s="74"/>
      <c r="G45" s="74"/>
      <c r="H45" s="74"/>
      <c r="I45" s="88"/>
      <c r="J45" s="98">
        <f t="shared" si="0"/>
        <v>4.9366836869249083E-3</v>
      </c>
      <c r="K45" s="98">
        <f t="shared" si="1"/>
        <v>4.73899446716382E-2</v>
      </c>
      <c r="L45" s="95">
        <f t="shared" si="2"/>
        <v>985</v>
      </c>
      <c r="M45" s="99">
        <f t="shared" si="4"/>
        <v>-0.18366585866119708</v>
      </c>
      <c r="N45" s="96">
        <f t="shared" si="3"/>
        <v>332</v>
      </c>
      <c r="O45" s="96">
        <f t="shared" si="5"/>
        <v>0</v>
      </c>
    </row>
    <row r="46" spans="1:15">
      <c r="A46" s="73">
        <v>44</v>
      </c>
      <c r="B46" s="87" t="s">
        <v>135</v>
      </c>
      <c r="C46" s="74">
        <v>24465</v>
      </c>
      <c r="D46" s="74">
        <v>24595</v>
      </c>
      <c r="E46" s="74">
        <v>25276</v>
      </c>
      <c r="F46" s="74"/>
      <c r="G46" s="74"/>
      <c r="H46" s="74"/>
      <c r="I46" s="88"/>
      <c r="J46" s="98">
        <f t="shared" si="0"/>
        <v>5.7317233289257688E-3</v>
      </c>
      <c r="K46" s="98">
        <f t="shared" si="1"/>
        <v>3.3149397097894953E-2</v>
      </c>
      <c r="L46" s="95">
        <f t="shared" si="2"/>
        <v>811</v>
      </c>
      <c r="M46" s="99">
        <f t="shared" si="4"/>
        <v>-0.1512213313443968</v>
      </c>
      <c r="N46" s="96">
        <f t="shared" si="3"/>
        <v>681</v>
      </c>
      <c r="O46" s="96">
        <f t="shared" si="5"/>
        <v>0</v>
      </c>
    </row>
    <row r="47" spans="1:15">
      <c r="A47" s="73">
        <v>45</v>
      </c>
      <c r="B47" s="87" t="s">
        <v>136</v>
      </c>
      <c r="C47" s="74">
        <v>71885</v>
      </c>
      <c r="D47" s="74">
        <v>70215</v>
      </c>
      <c r="E47" s="74">
        <v>72771</v>
      </c>
      <c r="F47" s="74"/>
      <c r="G47" s="74"/>
      <c r="H47" s="74"/>
      <c r="I47" s="88"/>
      <c r="J47" s="98">
        <f t="shared" si="0"/>
        <v>1.6501948028535256E-2</v>
      </c>
      <c r="K47" s="98">
        <f t="shared" si="1"/>
        <v>1.2325241705501843E-2</v>
      </c>
      <c r="L47" s="95">
        <f t="shared" si="2"/>
        <v>886</v>
      </c>
      <c r="M47" s="99">
        <f t="shared" si="4"/>
        <v>-0.16520604139474174</v>
      </c>
      <c r="N47" s="96">
        <f t="shared" si="3"/>
        <v>2556</v>
      </c>
      <c r="O47" s="96">
        <f t="shared" si="5"/>
        <v>0</v>
      </c>
    </row>
    <row r="48" spans="1:15">
      <c r="A48" s="73">
        <v>46</v>
      </c>
      <c r="B48" s="87" t="s">
        <v>137</v>
      </c>
      <c r="C48" s="74">
        <v>28765</v>
      </c>
      <c r="D48" s="74">
        <v>28089</v>
      </c>
      <c r="E48" s="74">
        <v>28756</v>
      </c>
      <c r="F48" s="74"/>
      <c r="G48" s="74"/>
      <c r="H48" s="74"/>
      <c r="I48" s="88"/>
      <c r="J48" s="98">
        <f t="shared" si="0"/>
        <v>6.5208670694172103E-3</v>
      </c>
      <c r="K48" s="98">
        <f t="shared" si="1"/>
        <v>-3.1288023639840083E-4</v>
      </c>
      <c r="L48" s="95">
        <f t="shared" si="2"/>
        <v>-9</v>
      </c>
      <c r="M48" s="99">
        <f t="shared" si="4"/>
        <v>1.6781652060413948E-3</v>
      </c>
      <c r="N48" s="96">
        <f t="shared" si="3"/>
        <v>667</v>
      </c>
      <c r="O48" s="96">
        <f t="shared" si="5"/>
        <v>0</v>
      </c>
    </row>
    <row r="49" spans="1:15">
      <c r="A49" s="73">
        <v>47</v>
      </c>
      <c r="B49" s="87" t="s">
        <v>138</v>
      </c>
      <c r="C49" s="74">
        <v>16557</v>
      </c>
      <c r="D49" s="74">
        <v>16316</v>
      </c>
      <c r="E49" s="74">
        <v>17268</v>
      </c>
      <c r="F49" s="74"/>
      <c r="G49" s="74"/>
      <c r="H49" s="74"/>
      <c r="I49" s="88"/>
      <c r="J49" s="98">
        <f t="shared" si="0"/>
        <v>3.9157856640247733E-3</v>
      </c>
      <c r="K49" s="98">
        <f t="shared" si="1"/>
        <v>4.2942562058343903E-2</v>
      </c>
      <c r="L49" s="95">
        <f t="shared" si="2"/>
        <v>711</v>
      </c>
      <c r="M49" s="99">
        <f t="shared" si="4"/>
        <v>-0.13257505127727018</v>
      </c>
      <c r="N49" s="96">
        <f t="shared" si="3"/>
        <v>952</v>
      </c>
      <c r="O49" s="96">
        <f t="shared" si="5"/>
        <v>0</v>
      </c>
    </row>
    <row r="50" spans="1:15">
      <c r="A50" s="73">
        <v>48</v>
      </c>
      <c r="B50" s="87" t="s">
        <v>139</v>
      </c>
      <c r="C50" s="74">
        <v>76461</v>
      </c>
      <c r="D50" s="74">
        <v>54870</v>
      </c>
      <c r="E50" s="74">
        <v>60400</v>
      </c>
      <c r="F50" s="74"/>
      <c r="G50" s="74"/>
      <c r="H50" s="74"/>
      <c r="I50" s="88"/>
      <c r="J50" s="98">
        <f t="shared" si="0"/>
        <v>1.3696632737265249E-2</v>
      </c>
      <c r="K50" s="98">
        <f t="shared" si="1"/>
        <v>-0.21005479917866623</v>
      </c>
      <c r="L50" s="95">
        <f t="shared" si="2"/>
        <v>-16061</v>
      </c>
      <c r="M50" s="99">
        <f t="shared" si="4"/>
        <v>2.9947790415812046</v>
      </c>
      <c r="N50" s="96">
        <f t="shared" si="3"/>
        <v>5530</v>
      </c>
      <c r="O50" s="96">
        <f t="shared" si="5"/>
        <v>0</v>
      </c>
    </row>
    <row r="51" spans="1:15">
      <c r="A51" s="73">
        <v>49</v>
      </c>
      <c r="B51" s="87" t="s">
        <v>140</v>
      </c>
      <c r="C51" s="74">
        <v>7501</v>
      </c>
      <c r="D51" s="74">
        <v>7433</v>
      </c>
      <c r="E51" s="74">
        <v>7791</v>
      </c>
      <c r="F51" s="74"/>
      <c r="G51" s="74"/>
      <c r="H51" s="74"/>
      <c r="I51" s="88"/>
      <c r="J51" s="98">
        <f t="shared" si="0"/>
        <v>1.7667295638416152E-3</v>
      </c>
      <c r="K51" s="98">
        <f t="shared" si="1"/>
        <v>3.8661511798426876E-2</v>
      </c>
      <c r="L51" s="95">
        <f t="shared" si="2"/>
        <v>290</v>
      </c>
      <c r="M51" s="99">
        <f t="shared" si="4"/>
        <v>-5.4074212194667161E-2</v>
      </c>
      <c r="N51" s="96">
        <f t="shared" si="3"/>
        <v>358</v>
      </c>
      <c r="O51" s="96">
        <f t="shared" si="5"/>
        <v>0</v>
      </c>
    </row>
    <row r="52" spans="1:15">
      <c r="A52" s="73">
        <v>50</v>
      </c>
      <c r="B52" s="87" t="s">
        <v>141</v>
      </c>
      <c r="C52" s="74">
        <v>11370</v>
      </c>
      <c r="D52" s="74">
        <v>11057</v>
      </c>
      <c r="E52" s="74">
        <v>10962</v>
      </c>
      <c r="F52" s="74"/>
      <c r="G52" s="74"/>
      <c r="H52" s="74"/>
      <c r="I52" s="88"/>
      <c r="J52" s="98">
        <f t="shared" si="0"/>
        <v>2.4858027825480408E-3</v>
      </c>
      <c r="K52" s="98">
        <f t="shared" si="1"/>
        <v>-3.5883905013192614E-2</v>
      </c>
      <c r="L52" s="95">
        <f t="shared" si="2"/>
        <v>-408</v>
      </c>
      <c r="M52" s="99">
        <f t="shared" si="4"/>
        <v>7.6076822673876568E-2</v>
      </c>
      <c r="N52" s="96">
        <f t="shared" si="3"/>
        <v>-95</v>
      </c>
      <c r="O52" s="96">
        <f t="shared" si="5"/>
        <v>0</v>
      </c>
    </row>
    <row r="53" spans="1:15">
      <c r="A53" s="73">
        <v>51</v>
      </c>
      <c r="B53" s="87" t="s">
        <v>142</v>
      </c>
      <c r="C53" s="74">
        <v>9312</v>
      </c>
      <c r="D53" s="74">
        <v>9035</v>
      </c>
      <c r="E53" s="74">
        <v>9010</v>
      </c>
      <c r="F53" s="74"/>
      <c r="G53" s="74"/>
      <c r="H53" s="74"/>
      <c r="I53" s="88"/>
      <c r="J53" s="98">
        <f t="shared" si="0"/>
        <v>2.0431566384562895E-3</v>
      </c>
      <c r="K53" s="98">
        <f t="shared" si="1"/>
        <v>-3.2431271477663233E-2</v>
      </c>
      <c r="L53" s="95">
        <f t="shared" si="2"/>
        <v>-302</v>
      </c>
      <c r="M53" s="99">
        <f t="shared" si="4"/>
        <v>5.6311765802722354E-2</v>
      </c>
      <c r="N53" s="96">
        <f t="shared" si="3"/>
        <v>-25</v>
      </c>
      <c r="O53" s="96">
        <f t="shared" si="5"/>
        <v>0</v>
      </c>
    </row>
    <row r="54" spans="1:15">
      <c r="A54" s="73">
        <v>52</v>
      </c>
      <c r="B54" s="87" t="s">
        <v>143</v>
      </c>
      <c r="C54" s="74">
        <v>31522</v>
      </c>
      <c r="D54" s="74">
        <v>30944</v>
      </c>
      <c r="E54" s="74">
        <v>31277</v>
      </c>
      <c r="F54" s="74"/>
      <c r="G54" s="74"/>
      <c r="H54" s="74"/>
      <c r="I54" s="88"/>
      <c r="J54" s="98">
        <f t="shared" si="0"/>
        <v>7.092542750388166E-3</v>
      </c>
      <c r="K54" s="98">
        <f t="shared" si="1"/>
        <v>-7.7723494702112809E-3</v>
      </c>
      <c r="L54" s="95">
        <f t="shared" si="2"/>
        <v>-245</v>
      </c>
      <c r="M54" s="99">
        <f t="shared" si="4"/>
        <v>4.5683386164460188E-2</v>
      </c>
      <c r="N54" s="96">
        <f t="shared" si="3"/>
        <v>333</v>
      </c>
      <c r="O54" s="96">
        <f t="shared" si="5"/>
        <v>0</v>
      </c>
    </row>
    <row r="55" spans="1:15">
      <c r="A55" s="73">
        <v>53</v>
      </c>
      <c r="B55" s="87" t="s">
        <v>144</v>
      </c>
      <c r="C55" s="74">
        <v>14661</v>
      </c>
      <c r="D55" s="74">
        <v>13501</v>
      </c>
      <c r="E55" s="74">
        <v>13900</v>
      </c>
      <c r="F55" s="74"/>
      <c r="G55" s="74"/>
      <c r="H55" s="74"/>
      <c r="I55" s="88"/>
      <c r="J55" s="98">
        <f t="shared" si="0"/>
        <v>3.1520396531123668E-3</v>
      </c>
      <c r="K55" s="98">
        <f t="shared" si="1"/>
        <v>-5.1906418388922994E-2</v>
      </c>
      <c r="L55" s="95">
        <f t="shared" si="2"/>
        <v>-761</v>
      </c>
      <c r="M55" s="99">
        <f t="shared" si="4"/>
        <v>0.14189819131083348</v>
      </c>
      <c r="N55" s="96">
        <f t="shared" si="3"/>
        <v>399</v>
      </c>
      <c r="O55" s="96">
        <f t="shared" si="5"/>
        <v>0</v>
      </c>
    </row>
    <row r="56" spans="1:15">
      <c r="A56" s="73">
        <v>54</v>
      </c>
      <c r="B56" s="87" t="s">
        <v>145</v>
      </c>
      <c r="C56" s="74">
        <v>51933</v>
      </c>
      <c r="D56" s="74">
        <v>52318</v>
      </c>
      <c r="E56" s="74">
        <v>52935</v>
      </c>
      <c r="F56" s="74"/>
      <c r="G56" s="74"/>
      <c r="H56" s="74"/>
      <c r="I56" s="88"/>
      <c r="J56" s="98">
        <f t="shared" si="0"/>
        <v>1.2003828707734039E-2</v>
      </c>
      <c r="K56" s="98">
        <f t="shared" si="1"/>
        <v>1.929409046271157E-2</v>
      </c>
      <c r="L56" s="95">
        <f t="shared" si="2"/>
        <v>1002</v>
      </c>
      <c r="M56" s="99">
        <f t="shared" si="4"/>
        <v>-0.18683572627260861</v>
      </c>
      <c r="N56" s="96">
        <f t="shared" si="3"/>
        <v>617</v>
      </c>
      <c r="O56" s="96">
        <f t="shared" si="5"/>
        <v>0</v>
      </c>
    </row>
    <row r="57" spans="1:15">
      <c r="A57" s="73">
        <v>55</v>
      </c>
      <c r="B57" s="87" t="s">
        <v>146</v>
      </c>
      <c r="C57" s="74">
        <v>54138</v>
      </c>
      <c r="D57" s="74">
        <v>55112</v>
      </c>
      <c r="E57" s="74">
        <v>55854</v>
      </c>
      <c r="F57" s="74"/>
      <c r="G57" s="74"/>
      <c r="H57" s="74"/>
      <c r="I57" s="88"/>
      <c r="J57" s="98">
        <f t="shared" si="0"/>
        <v>1.2665757034887636E-2</v>
      </c>
      <c r="K57" s="98">
        <f t="shared" si="1"/>
        <v>3.1696774908566996E-2</v>
      </c>
      <c r="L57" s="95">
        <f t="shared" si="2"/>
        <v>1716</v>
      </c>
      <c r="M57" s="99">
        <f t="shared" si="4"/>
        <v>-0.31997016595189259</v>
      </c>
      <c r="N57" s="96">
        <f t="shared" si="3"/>
        <v>742</v>
      </c>
      <c r="O57" s="96">
        <f t="shared" si="5"/>
        <v>0</v>
      </c>
    </row>
    <row r="58" spans="1:15">
      <c r="A58" s="73">
        <v>56</v>
      </c>
      <c r="B58" s="87" t="s">
        <v>147</v>
      </c>
      <c r="C58" s="74">
        <v>6116</v>
      </c>
      <c r="D58" s="74">
        <v>5431</v>
      </c>
      <c r="E58" s="74">
        <v>5698</v>
      </c>
      <c r="F58" s="74"/>
      <c r="G58" s="74"/>
      <c r="H58" s="74"/>
      <c r="I58" s="88"/>
      <c r="J58" s="98">
        <f t="shared" si="0"/>
        <v>1.2921094923334004E-3</v>
      </c>
      <c r="K58" s="98">
        <f t="shared" si="1"/>
        <v>-6.83453237410072E-2</v>
      </c>
      <c r="L58" s="95">
        <f t="shared" si="2"/>
        <v>-418</v>
      </c>
      <c r="M58" s="99">
        <f t="shared" si="4"/>
        <v>7.7941450680589219E-2</v>
      </c>
      <c r="N58" s="96">
        <f t="shared" si="3"/>
        <v>267</v>
      </c>
      <c r="O58" s="96">
        <f t="shared" si="5"/>
        <v>0</v>
      </c>
    </row>
    <row r="59" spans="1:15">
      <c r="A59" s="73">
        <v>57</v>
      </c>
      <c r="B59" s="87" t="s">
        <v>148</v>
      </c>
      <c r="C59" s="74">
        <v>8680</v>
      </c>
      <c r="D59" s="74">
        <v>8227</v>
      </c>
      <c r="E59" s="74">
        <v>8291</v>
      </c>
      <c r="F59" s="74"/>
      <c r="G59" s="74"/>
      <c r="H59" s="74"/>
      <c r="I59" s="88"/>
      <c r="J59" s="98">
        <f t="shared" si="0"/>
        <v>1.8801122851765924E-3</v>
      </c>
      <c r="K59" s="98">
        <f t="shared" si="1"/>
        <v>-4.4815668202764974E-2</v>
      </c>
      <c r="L59" s="95">
        <f t="shared" si="2"/>
        <v>-389</v>
      </c>
      <c r="M59" s="99">
        <f t="shared" si="4"/>
        <v>7.2534029461122501E-2</v>
      </c>
      <c r="N59" s="96">
        <f t="shared" si="3"/>
        <v>64</v>
      </c>
      <c r="O59" s="96">
        <f t="shared" si="5"/>
        <v>0</v>
      </c>
    </row>
    <row r="60" spans="1:15">
      <c r="A60" s="73">
        <v>58</v>
      </c>
      <c r="B60" s="87" t="s">
        <v>149</v>
      </c>
      <c r="C60" s="74">
        <v>18064</v>
      </c>
      <c r="D60" s="74">
        <v>17362</v>
      </c>
      <c r="E60" s="74">
        <v>17877</v>
      </c>
      <c r="F60" s="74"/>
      <c r="G60" s="74"/>
      <c r="H60" s="74"/>
      <c r="I60" s="88"/>
      <c r="J60" s="98">
        <f t="shared" si="0"/>
        <v>4.0538858186107756E-3</v>
      </c>
      <c r="K60" s="98">
        <f t="shared" si="1"/>
        <v>-1.0352081488042515E-2</v>
      </c>
      <c r="L60" s="95">
        <f t="shared" si="2"/>
        <v>-187</v>
      </c>
      <c r="M60" s="99">
        <f t="shared" si="4"/>
        <v>3.4868543725526759E-2</v>
      </c>
      <c r="N60" s="96">
        <f t="shared" si="3"/>
        <v>515</v>
      </c>
      <c r="O60" s="96">
        <f t="shared" si="5"/>
        <v>0</v>
      </c>
    </row>
    <row r="61" spans="1:15">
      <c r="A61" s="73">
        <v>59</v>
      </c>
      <c r="B61" s="87" t="s">
        <v>150</v>
      </c>
      <c r="C61" s="74">
        <v>84240</v>
      </c>
      <c r="D61" s="74">
        <v>84652</v>
      </c>
      <c r="E61" s="74">
        <v>87120</v>
      </c>
      <c r="F61" s="74"/>
      <c r="G61" s="74"/>
      <c r="H61" s="74"/>
      <c r="I61" s="88"/>
      <c r="J61" s="98">
        <f t="shared" si="0"/>
        <v>1.9755805365406432E-2</v>
      </c>
      <c r="K61" s="98">
        <f t="shared" si="1"/>
        <v>3.4188034188034191E-2</v>
      </c>
      <c r="L61" s="95">
        <f t="shared" si="2"/>
        <v>2880</v>
      </c>
      <c r="M61" s="99">
        <f t="shared" si="4"/>
        <v>-0.53701286593324626</v>
      </c>
      <c r="N61" s="96">
        <f t="shared" si="3"/>
        <v>2468</v>
      </c>
      <c r="O61" s="96">
        <f t="shared" si="5"/>
        <v>0</v>
      </c>
    </row>
    <row r="62" spans="1:15">
      <c r="A62" s="73">
        <v>60</v>
      </c>
      <c r="B62" s="87" t="s">
        <v>151</v>
      </c>
      <c r="C62" s="74">
        <v>17651</v>
      </c>
      <c r="D62" s="74">
        <v>17548</v>
      </c>
      <c r="E62" s="74">
        <v>17920</v>
      </c>
      <c r="F62" s="74"/>
      <c r="G62" s="74"/>
      <c r="H62" s="74"/>
      <c r="I62" s="88"/>
      <c r="J62" s="98">
        <f t="shared" si="0"/>
        <v>4.0636367326455838E-3</v>
      </c>
      <c r="K62" s="98">
        <f t="shared" si="1"/>
        <v>1.5239929749022718E-2</v>
      </c>
      <c r="L62" s="95">
        <f t="shared" si="2"/>
        <v>269</v>
      </c>
      <c r="M62" s="99">
        <f t="shared" si="4"/>
        <v>-5.0158493380570573E-2</v>
      </c>
      <c r="N62" s="96">
        <f t="shared" si="3"/>
        <v>372</v>
      </c>
      <c r="O62" s="96">
        <f t="shared" si="5"/>
        <v>0</v>
      </c>
    </row>
    <row r="63" spans="1:15">
      <c r="A63" s="73">
        <v>61</v>
      </c>
      <c r="B63" s="87" t="s">
        <v>152</v>
      </c>
      <c r="C63" s="74">
        <v>36793</v>
      </c>
      <c r="D63" s="74">
        <v>33871</v>
      </c>
      <c r="E63" s="74">
        <v>33959</v>
      </c>
      <c r="F63" s="74"/>
      <c r="G63" s="74"/>
      <c r="H63" s="74"/>
      <c r="I63" s="88"/>
      <c r="J63" s="98">
        <f t="shared" si="0"/>
        <v>7.7007276676289834E-3</v>
      </c>
      <c r="K63" s="98">
        <f t="shared" si="1"/>
        <v>-7.7025521158916102E-2</v>
      </c>
      <c r="L63" s="95">
        <f t="shared" si="2"/>
        <v>-2834</v>
      </c>
      <c r="M63" s="99">
        <f t="shared" si="4"/>
        <v>0.5284355771023681</v>
      </c>
      <c r="N63" s="96">
        <f t="shared" si="3"/>
        <v>88</v>
      </c>
      <c r="O63" s="96">
        <f t="shared" si="5"/>
        <v>0</v>
      </c>
    </row>
    <row r="64" spans="1:15">
      <c r="A64" s="73">
        <v>62</v>
      </c>
      <c r="B64" s="87" t="s">
        <v>153</v>
      </c>
      <c r="C64" s="74">
        <v>3058</v>
      </c>
      <c r="D64" s="74">
        <v>2455</v>
      </c>
      <c r="E64" s="74">
        <v>2519</v>
      </c>
      <c r="F64" s="74"/>
      <c r="G64" s="74"/>
      <c r="H64" s="74"/>
      <c r="I64" s="88"/>
      <c r="J64" s="98">
        <f t="shared" si="0"/>
        <v>5.712221500856153E-4</v>
      </c>
      <c r="K64" s="98">
        <f t="shared" si="1"/>
        <v>-0.17625899280575538</v>
      </c>
      <c r="L64" s="95">
        <f t="shared" si="2"/>
        <v>-539</v>
      </c>
      <c r="M64" s="99">
        <f t="shared" si="4"/>
        <v>0.10050344956181242</v>
      </c>
      <c r="N64" s="96">
        <f t="shared" si="3"/>
        <v>64</v>
      </c>
      <c r="O64" s="96">
        <f t="shared" si="5"/>
        <v>0</v>
      </c>
    </row>
    <row r="65" spans="1:15">
      <c r="A65" s="73">
        <v>63</v>
      </c>
      <c r="B65" s="87" t="s">
        <v>154</v>
      </c>
      <c r="C65" s="74">
        <v>34245</v>
      </c>
      <c r="D65" s="74">
        <v>34967</v>
      </c>
      <c r="E65" s="74">
        <v>37190</v>
      </c>
      <c r="F65" s="74"/>
      <c r="G65" s="74"/>
      <c r="H65" s="74"/>
      <c r="I65" s="88"/>
      <c r="J65" s="98">
        <f t="shared" si="0"/>
        <v>8.4334068128956059E-3</v>
      </c>
      <c r="K65" s="98">
        <f t="shared" si="1"/>
        <v>8.5997955905971674E-2</v>
      </c>
      <c r="L65" s="95">
        <f t="shared" si="2"/>
        <v>2945</v>
      </c>
      <c r="M65" s="99">
        <f t="shared" si="4"/>
        <v>-0.54913294797687862</v>
      </c>
      <c r="N65" s="96">
        <f t="shared" si="3"/>
        <v>2223</v>
      </c>
      <c r="O65" s="96">
        <f t="shared" si="5"/>
        <v>0</v>
      </c>
    </row>
    <row r="66" spans="1:15">
      <c r="A66" s="73">
        <v>64</v>
      </c>
      <c r="B66" s="87" t="s">
        <v>155</v>
      </c>
      <c r="C66" s="74">
        <v>20003</v>
      </c>
      <c r="D66" s="74">
        <v>19717</v>
      </c>
      <c r="E66" s="74">
        <v>20296</v>
      </c>
      <c r="F66" s="74"/>
      <c r="G66" s="74"/>
      <c r="H66" s="74"/>
      <c r="I66" s="88"/>
      <c r="J66" s="98">
        <f t="shared" si="0"/>
        <v>4.6024314244293959E-3</v>
      </c>
      <c r="K66" s="98">
        <f t="shared" si="1"/>
        <v>1.4647802829575564E-2</v>
      </c>
      <c r="L66" s="95">
        <f t="shared" si="2"/>
        <v>293</v>
      </c>
      <c r="M66" s="99">
        <f t="shared" si="4"/>
        <v>-5.4633600596680959E-2</v>
      </c>
      <c r="N66" s="96">
        <f t="shared" si="3"/>
        <v>579</v>
      </c>
      <c r="O66" s="96">
        <f t="shared" si="5"/>
        <v>0</v>
      </c>
    </row>
    <row r="67" spans="1:15">
      <c r="A67" s="73">
        <v>65</v>
      </c>
      <c r="B67" s="87" t="s">
        <v>156</v>
      </c>
      <c r="C67" s="74">
        <v>21223</v>
      </c>
      <c r="D67" s="74">
        <v>21102</v>
      </c>
      <c r="E67" s="74">
        <v>22060</v>
      </c>
      <c r="F67" s="74"/>
      <c r="G67" s="74"/>
      <c r="H67" s="74"/>
      <c r="I67" s="88"/>
      <c r="J67" s="98">
        <f t="shared" ref="J67:J84" si="6">E67/$E$84</f>
        <v>5.0024456652991954E-3</v>
      </c>
      <c r="K67" s="98">
        <f t="shared" ref="K67:K84" si="7">(E67-C67)/C67</f>
        <v>3.943834519153748E-2</v>
      </c>
      <c r="L67" s="95">
        <f t="shared" ref="L67:L84" si="8">E67-C67</f>
        <v>837</v>
      </c>
      <c r="M67" s="99">
        <f t="shared" si="4"/>
        <v>-0.15606936416184972</v>
      </c>
      <c r="N67" s="96">
        <f t="shared" ref="N67:N84" si="9">E67-D67</f>
        <v>958</v>
      </c>
      <c r="O67" s="96">
        <f t="shared" si="5"/>
        <v>0</v>
      </c>
    </row>
    <row r="68" spans="1:15">
      <c r="A68" s="73">
        <v>66</v>
      </c>
      <c r="B68" s="87" t="s">
        <v>157</v>
      </c>
      <c r="C68" s="74">
        <v>10430</v>
      </c>
      <c r="D68" s="74">
        <v>9861</v>
      </c>
      <c r="E68" s="74">
        <v>9879</v>
      </c>
      <c r="F68" s="74"/>
      <c r="G68" s="74"/>
      <c r="H68" s="74"/>
      <c r="I68" s="88"/>
      <c r="J68" s="98">
        <f t="shared" si="6"/>
        <v>2.2402158081364803E-3</v>
      </c>
      <c r="K68" s="98">
        <f t="shared" si="7"/>
        <v>-5.282837967401726E-2</v>
      </c>
      <c r="L68" s="95">
        <f t="shared" si="8"/>
        <v>-551</v>
      </c>
      <c r="M68" s="99">
        <f t="shared" ref="M68:M84" si="10">L68/$L$84</f>
        <v>0.10274100316986762</v>
      </c>
      <c r="N68" s="96">
        <f t="shared" si="9"/>
        <v>18</v>
      </c>
      <c r="O68" s="96">
        <f t="shared" ref="O68:O83" si="11">H68-G68</f>
        <v>0</v>
      </c>
    </row>
    <row r="69" spans="1:15">
      <c r="A69" s="73">
        <v>67</v>
      </c>
      <c r="B69" s="87" t="s">
        <v>158</v>
      </c>
      <c r="C69" s="74">
        <v>22472</v>
      </c>
      <c r="D69" s="74">
        <v>21904</v>
      </c>
      <c r="E69" s="74">
        <v>22070</v>
      </c>
      <c r="F69" s="74"/>
      <c r="G69" s="74"/>
      <c r="H69" s="74"/>
      <c r="I69" s="88"/>
      <c r="J69" s="98">
        <f t="shared" si="6"/>
        <v>5.0047133197258951E-3</v>
      </c>
      <c r="K69" s="98">
        <f t="shared" si="7"/>
        <v>-1.7888928444286224E-2</v>
      </c>
      <c r="L69" s="95">
        <f t="shared" si="8"/>
        <v>-402</v>
      </c>
      <c r="M69" s="99">
        <f t="shared" si="10"/>
        <v>7.4958045869848972E-2</v>
      </c>
      <c r="N69" s="96">
        <f t="shared" si="9"/>
        <v>166</v>
      </c>
      <c r="O69" s="96">
        <f t="shared" si="11"/>
        <v>0</v>
      </c>
    </row>
    <row r="70" spans="1:15">
      <c r="A70" s="73">
        <v>68</v>
      </c>
      <c r="B70" s="87" t="s">
        <v>159</v>
      </c>
      <c r="C70" s="74">
        <v>11915</v>
      </c>
      <c r="D70" s="74">
        <v>11450</v>
      </c>
      <c r="E70" s="74">
        <v>11664</v>
      </c>
      <c r="F70" s="74"/>
      <c r="G70" s="74"/>
      <c r="H70" s="74"/>
      <c r="I70" s="88"/>
      <c r="J70" s="98">
        <f t="shared" si="6"/>
        <v>2.6449921233023489E-3</v>
      </c>
      <c r="K70" s="98">
        <f t="shared" si="7"/>
        <v>-2.1065883340327319E-2</v>
      </c>
      <c r="L70" s="95">
        <f t="shared" si="8"/>
        <v>-251</v>
      </c>
      <c r="M70" s="99">
        <f t="shared" si="10"/>
        <v>4.6802162968487784E-2</v>
      </c>
      <c r="N70" s="96">
        <f t="shared" si="9"/>
        <v>214</v>
      </c>
      <c r="O70" s="96">
        <f t="shared" si="11"/>
        <v>0</v>
      </c>
    </row>
    <row r="71" spans="1:15">
      <c r="A71" s="73">
        <v>69</v>
      </c>
      <c r="B71" s="87" t="s">
        <v>160</v>
      </c>
      <c r="C71" s="74">
        <v>2547</v>
      </c>
      <c r="D71" s="74">
        <v>2246</v>
      </c>
      <c r="E71" s="74">
        <v>2291</v>
      </c>
      <c r="F71" s="74"/>
      <c r="G71" s="74"/>
      <c r="H71" s="74"/>
      <c r="I71" s="88"/>
      <c r="J71" s="98">
        <f t="shared" si="6"/>
        <v>5.1951962915686568E-4</v>
      </c>
      <c r="K71" s="98">
        <f t="shared" si="7"/>
        <v>-0.10051040439733019</v>
      </c>
      <c r="L71" s="95">
        <f t="shared" si="8"/>
        <v>-256</v>
      </c>
      <c r="M71" s="99">
        <f t="shared" si="10"/>
        <v>4.7734476971844117E-2</v>
      </c>
      <c r="N71" s="96">
        <f t="shared" si="9"/>
        <v>45</v>
      </c>
      <c r="O71" s="96">
        <f t="shared" si="11"/>
        <v>0</v>
      </c>
    </row>
    <row r="72" spans="1:15">
      <c r="A72" s="73">
        <v>70</v>
      </c>
      <c r="B72" s="87" t="s">
        <v>161</v>
      </c>
      <c r="C72" s="74">
        <v>12942</v>
      </c>
      <c r="D72" s="74">
        <v>12777</v>
      </c>
      <c r="E72" s="74">
        <v>13132</v>
      </c>
      <c r="F72" s="74"/>
      <c r="G72" s="74"/>
      <c r="H72" s="74"/>
      <c r="I72" s="88"/>
      <c r="J72" s="98">
        <f t="shared" si="6"/>
        <v>2.9778837931418419E-3</v>
      </c>
      <c r="K72" s="98">
        <f t="shared" si="7"/>
        <v>1.4680883943749034E-2</v>
      </c>
      <c r="L72" s="95">
        <f t="shared" si="8"/>
        <v>190</v>
      </c>
      <c r="M72" s="99">
        <f t="shared" si="10"/>
        <v>-3.5427932127540557E-2</v>
      </c>
      <c r="N72" s="96">
        <f t="shared" si="9"/>
        <v>355</v>
      </c>
      <c r="O72" s="96">
        <f t="shared" si="11"/>
        <v>0</v>
      </c>
    </row>
    <row r="73" spans="1:15">
      <c r="A73" s="73">
        <v>71</v>
      </c>
      <c r="B73" s="87" t="s">
        <v>162</v>
      </c>
      <c r="C73" s="74">
        <v>9155</v>
      </c>
      <c r="D73" s="74">
        <v>8377</v>
      </c>
      <c r="E73" s="74">
        <v>8513</v>
      </c>
      <c r="F73" s="74"/>
      <c r="G73" s="74"/>
      <c r="H73" s="74"/>
      <c r="I73" s="88"/>
      <c r="J73" s="98">
        <f t="shared" si="6"/>
        <v>1.9304542134493223E-3</v>
      </c>
      <c r="K73" s="98">
        <f t="shared" si="7"/>
        <v>-7.0125614418350635E-2</v>
      </c>
      <c r="L73" s="95">
        <f t="shared" si="8"/>
        <v>-642</v>
      </c>
      <c r="M73" s="99">
        <f t="shared" si="10"/>
        <v>0.11970911803095283</v>
      </c>
      <c r="N73" s="96">
        <f t="shared" si="9"/>
        <v>136</v>
      </c>
      <c r="O73" s="96">
        <f t="shared" si="11"/>
        <v>0</v>
      </c>
    </row>
    <row r="74" spans="1:15">
      <c r="A74" s="73">
        <v>72</v>
      </c>
      <c r="B74" s="87" t="s">
        <v>163</v>
      </c>
      <c r="C74" s="74">
        <v>16868</v>
      </c>
      <c r="D74" s="74">
        <v>17510</v>
      </c>
      <c r="E74" s="74">
        <v>18267</v>
      </c>
      <c r="F74" s="74"/>
      <c r="G74" s="74"/>
      <c r="H74" s="74"/>
      <c r="I74" s="88"/>
      <c r="J74" s="98">
        <f t="shared" si="6"/>
        <v>4.142324341252058E-3</v>
      </c>
      <c r="K74" s="98">
        <f t="shared" si="7"/>
        <v>8.2938107659473556E-2</v>
      </c>
      <c r="L74" s="95">
        <f t="shared" si="8"/>
        <v>1399</v>
      </c>
      <c r="M74" s="99">
        <f t="shared" si="10"/>
        <v>-0.26086145813910128</v>
      </c>
      <c r="N74" s="96">
        <f t="shared" si="9"/>
        <v>757</v>
      </c>
      <c r="O74" s="96">
        <f t="shared" si="11"/>
        <v>0</v>
      </c>
    </row>
    <row r="75" spans="1:15">
      <c r="A75" s="73">
        <v>73</v>
      </c>
      <c r="B75" s="87" t="s">
        <v>164</v>
      </c>
      <c r="C75" s="74">
        <v>9469</v>
      </c>
      <c r="D75" s="74">
        <v>8616</v>
      </c>
      <c r="E75" s="74">
        <v>9188</v>
      </c>
      <c r="F75" s="74"/>
      <c r="G75" s="74"/>
      <c r="H75" s="74"/>
      <c r="I75" s="88"/>
      <c r="J75" s="98">
        <f t="shared" si="6"/>
        <v>2.0835208872515415E-3</v>
      </c>
      <c r="K75" s="98">
        <f t="shared" si="7"/>
        <v>-2.9675784137712536E-2</v>
      </c>
      <c r="L75" s="95">
        <f t="shared" si="8"/>
        <v>-281</v>
      </c>
      <c r="M75" s="99">
        <f t="shared" si="10"/>
        <v>5.2396046988625766E-2</v>
      </c>
      <c r="N75" s="96">
        <f t="shared" si="9"/>
        <v>572</v>
      </c>
      <c r="O75" s="96">
        <f t="shared" si="11"/>
        <v>0</v>
      </c>
    </row>
    <row r="76" spans="1:15">
      <c r="A76" s="73">
        <v>74</v>
      </c>
      <c r="B76" s="87" t="s">
        <v>165</v>
      </c>
      <c r="C76" s="74">
        <v>8633</v>
      </c>
      <c r="D76" s="74">
        <v>8754</v>
      </c>
      <c r="E76" s="74">
        <v>8957</v>
      </c>
      <c r="F76" s="74"/>
      <c r="G76" s="74"/>
      <c r="H76" s="74"/>
      <c r="I76" s="88"/>
      <c r="J76" s="98">
        <f t="shared" si="6"/>
        <v>2.0311380699947821E-3</v>
      </c>
      <c r="K76" s="98">
        <f t="shared" si="7"/>
        <v>3.753040657940461E-2</v>
      </c>
      <c r="L76" s="95">
        <f t="shared" si="8"/>
        <v>324</v>
      </c>
      <c r="M76" s="99">
        <f t="shared" si="10"/>
        <v>-6.0413947417490212E-2</v>
      </c>
      <c r="N76" s="96">
        <f t="shared" si="9"/>
        <v>203</v>
      </c>
      <c r="O76" s="96">
        <f t="shared" si="11"/>
        <v>0</v>
      </c>
    </row>
    <row r="77" spans="1:15">
      <c r="A77" s="73">
        <v>75</v>
      </c>
      <c r="B77" s="87" t="s">
        <v>166</v>
      </c>
      <c r="C77" s="74">
        <v>2893</v>
      </c>
      <c r="D77" s="74">
        <v>2598</v>
      </c>
      <c r="E77" s="74">
        <v>2711</v>
      </c>
      <c r="F77" s="74"/>
      <c r="G77" s="74"/>
      <c r="H77" s="74"/>
      <c r="I77" s="88"/>
      <c r="J77" s="98">
        <f t="shared" si="6"/>
        <v>6.1476111507824654E-4</v>
      </c>
      <c r="K77" s="98">
        <f t="shared" si="7"/>
        <v>-6.2910473556861385E-2</v>
      </c>
      <c r="L77" s="95">
        <f t="shared" si="8"/>
        <v>-182</v>
      </c>
      <c r="M77" s="99">
        <f t="shared" si="10"/>
        <v>3.3936229722170426E-2</v>
      </c>
      <c r="N77" s="96">
        <f t="shared" si="9"/>
        <v>113</v>
      </c>
      <c r="O77" s="96">
        <f t="shared" si="11"/>
        <v>0</v>
      </c>
    </row>
    <row r="78" spans="1:15">
      <c r="A78" s="73">
        <v>76</v>
      </c>
      <c r="B78" s="87" t="s">
        <v>167</v>
      </c>
      <c r="C78" s="74">
        <v>4803</v>
      </c>
      <c r="D78" s="74">
        <v>4281</v>
      </c>
      <c r="E78" s="74">
        <v>4464</v>
      </c>
      <c r="F78" s="74"/>
      <c r="G78" s="74"/>
      <c r="H78" s="74"/>
      <c r="I78" s="88"/>
      <c r="J78" s="98">
        <f t="shared" si="6"/>
        <v>1.0122809360786768E-3</v>
      </c>
      <c r="K78" s="98">
        <f t="shared" si="7"/>
        <v>-7.0580886945658963E-2</v>
      </c>
      <c r="L78" s="95">
        <f t="shared" si="8"/>
        <v>-339</v>
      </c>
      <c r="M78" s="99">
        <f t="shared" si="10"/>
        <v>6.3210889427559203E-2</v>
      </c>
      <c r="N78" s="96">
        <f t="shared" si="9"/>
        <v>183</v>
      </c>
      <c r="O78" s="96">
        <f t="shared" si="11"/>
        <v>0</v>
      </c>
    </row>
    <row r="79" spans="1:15">
      <c r="A79" s="73">
        <v>77</v>
      </c>
      <c r="B79" s="87" t="s">
        <v>168</v>
      </c>
      <c r="C79" s="74">
        <v>14785</v>
      </c>
      <c r="D79" s="74">
        <v>14510</v>
      </c>
      <c r="E79" s="74">
        <v>14991</v>
      </c>
      <c r="F79" s="74"/>
      <c r="G79" s="74"/>
      <c r="H79" s="74"/>
      <c r="I79" s="88"/>
      <c r="J79" s="98">
        <f t="shared" si="6"/>
        <v>3.3994407510652873E-3</v>
      </c>
      <c r="K79" s="98">
        <f t="shared" si="7"/>
        <v>1.3933040243490024E-2</v>
      </c>
      <c r="L79" s="95">
        <f t="shared" si="8"/>
        <v>206</v>
      </c>
      <c r="M79" s="99">
        <f t="shared" si="10"/>
        <v>-3.8411336938280811E-2</v>
      </c>
      <c r="N79" s="96">
        <f t="shared" si="9"/>
        <v>481</v>
      </c>
      <c r="O79" s="96">
        <f t="shared" si="11"/>
        <v>0</v>
      </c>
    </row>
    <row r="80" spans="1:15">
      <c r="A80" s="73">
        <v>78</v>
      </c>
      <c r="B80" s="87" t="s">
        <v>169</v>
      </c>
      <c r="C80" s="74">
        <v>10504</v>
      </c>
      <c r="D80" s="74">
        <v>9780</v>
      </c>
      <c r="E80" s="74">
        <v>9854</v>
      </c>
      <c r="F80" s="74"/>
      <c r="G80" s="74"/>
      <c r="H80" s="74"/>
      <c r="I80" s="88"/>
      <c r="J80" s="98">
        <f t="shared" si="6"/>
        <v>2.2345466720697315E-3</v>
      </c>
      <c r="K80" s="98">
        <f t="shared" si="7"/>
        <v>-6.1881188118811881E-2</v>
      </c>
      <c r="L80" s="95">
        <f t="shared" si="8"/>
        <v>-650</v>
      </c>
      <c r="M80" s="99">
        <f t="shared" si="10"/>
        <v>0.12120082043632295</v>
      </c>
      <c r="N80" s="96">
        <f t="shared" si="9"/>
        <v>74</v>
      </c>
      <c r="O80" s="96">
        <f t="shared" si="11"/>
        <v>0</v>
      </c>
    </row>
    <row r="81" spans="1:15">
      <c r="A81" s="73">
        <v>79</v>
      </c>
      <c r="B81" s="87" t="s">
        <v>170</v>
      </c>
      <c r="C81" s="74">
        <v>6364</v>
      </c>
      <c r="D81" s="74">
        <v>4143</v>
      </c>
      <c r="E81" s="74">
        <v>4246</v>
      </c>
      <c r="F81" s="74"/>
      <c r="G81" s="74"/>
      <c r="H81" s="74"/>
      <c r="I81" s="88"/>
      <c r="J81" s="98">
        <f t="shared" si="6"/>
        <v>9.6284606957662664E-4</v>
      </c>
      <c r="K81" s="98">
        <f t="shared" si="7"/>
        <v>-0.33280955373978632</v>
      </c>
      <c r="L81" s="95">
        <f t="shared" si="8"/>
        <v>-2118</v>
      </c>
      <c r="M81" s="99">
        <f t="shared" si="10"/>
        <v>0.39492821182174154</v>
      </c>
      <c r="N81" s="96">
        <f t="shared" si="9"/>
        <v>103</v>
      </c>
      <c r="O81" s="96">
        <f t="shared" si="11"/>
        <v>0</v>
      </c>
    </row>
    <row r="82" spans="1:15">
      <c r="A82" s="73">
        <v>80</v>
      </c>
      <c r="B82" s="87" t="s">
        <v>171</v>
      </c>
      <c r="C82" s="74">
        <v>13157</v>
      </c>
      <c r="D82" s="74">
        <v>12583</v>
      </c>
      <c r="E82" s="74">
        <v>12607</v>
      </c>
      <c r="F82" s="74"/>
      <c r="G82" s="74"/>
      <c r="H82" s="74"/>
      <c r="I82" s="88"/>
      <c r="J82" s="98">
        <f t="shared" si="6"/>
        <v>2.8588319357401161E-3</v>
      </c>
      <c r="K82" s="98">
        <f t="shared" si="7"/>
        <v>-4.1802842593296342E-2</v>
      </c>
      <c r="L82" s="95">
        <f t="shared" si="8"/>
        <v>-550</v>
      </c>
      <c r="M82" s="99">
        <f t="shared" si="10"/>
        <v>0.10255454036919634</v>
      </c>
      <c r="N82" s="96">
        <f t="shared" si="9"/>
        <v>24</v>
      </c>
      <c r="O82" s="96">
        <f t="shared" si="11"/>
        <v>0</v>
      </c>
    </row>
    <row r="83" spans="1:15">
      <c r="A83" s="73">
        <v>81</v>
      </c>
      <c r="B83" s="87" t="s">
        <v>172</v>
      </c>
      <c r="C83" s="74">
        <v>23722</v>
      </c>
      <c r="D83" s="74">
        <v>23785</v>
      </c>
      <c r="E83" s="74">
        <v>24265</v>
      </c>
      <c r="F83" s="74"/>
      <c r="G83" s="74"/>
      <c r="H83" s="74"/>
      <c r="I83" s="88"/>
      <c r="J83" s="98">
        <f t="shared" si="6"/>
        <v>5.5024634663864451E-3</v>
      </c>
      <c r="K83" s="98">
        <f t="shared" si="7"/>
        <v>2.2890144169968804E-2</v>
      </c>
      <c r="L83" s="95">
        <f t="shared" si="8"/>
        <v>543</v>
      </c>
      <c r="M83" s="99">
        <f t="shared" si="10"/>
        <v>-0.10124930076449748</v>
      </c>
      <c r="N83" s="96">
        <f t="shared" si="9"/>
        <v>480</v>
      </c>
      <c r="O83" s="96">
        <f t="shared" si="11"/>
        <v>0</v>
      </c>
    </row>
    <row r="84" spans="1:15" s="107" customFormat="1">
      <c r="A84" s="188" t="s">
        <v>173</v>
      </c>
      <c r="B84" s="188"/>
      <c r="C84" s="75">
        <v>4415206</v>
      </c>
      <c r="D84" s="75">
        <v>4299922</v>
      </c>
      <c r="E84" s="75">
        <v>4409843</v>
      </c>
      <c r="F84" s="62"/>
      <c r="G84" s="62"/>
      <c r="H84" s="62"/>
      <c r="I84" s="110"/>
      <c r="J84" s="67">
        <f t="shared" si="6"/>
        <v>1</v>
      </c>
      <c r="K84" s="67">
        <f t="shared" si="7"/>
        <v>-1.214665861570219E-3</v>
      </c>
      <c r="L84" s="62">
        <f t="shared" si="8"/>
        <v>-5363</v>
      </c>
      <c r="M84" s="68">
        <f t="shared" si="10"/>
        <v>1</v>
      </c>
      <c r="N84" s="62">
        <f t="shared" si="9"/>
        <v>109921</v>
      </c>
      <c r="O84" s="96">
        <f>H84-G84</f>
        <v>0</v>
      </c>
    </row>
    <row r="85" spans="1:15">
      <c r="F85" s="124"/>
      <c r="G85" s="124"/>
      <c r="H85" s="124"/>
      <c r="I85" s="71"/>
      <c r="M85" s="11"/>
    </row>
    <row r="86" spans="1:15">
      <c r="F86" s="138">
        <f>E84-C84</f>
        <v>-5363</v>
      </c>
      <c r="G86" s="138">
        <f>E84-D84</f>
        <v>109921</v>
      </c>
      <c r="I86" s="18"/>
      <c r="M86" s="11"/>
    </row>
    <row r="87" spans="1:15">
      <c r="F87" s="138">
        <f>H84-F84</f>
        <v>0</v>
      </c>
      <c r="G87" s="138">
        <f>H84-G84</f>
        <v>0</v>
      </c>
      <c r="M87" s="11"/>
    </row>
    <row r="88" spans="1:15">
      <c r="M88" s="11"/>
    </row>
    <row r="89" spans="1:15">
      <c r="M89" s="11"/>
    </row>
    <row r="90" spans="1:15">
      <c r="M90" s="11"/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84"/>
  <sheetViews>
    <sheetView zoomScale="80" zoomScaleNormal="80" workbookViewId="0">
      <pane ySplit="2" topLeftCell="A68" activePane="bottomLeft" state="frozen"/>
      <selection pane="bottomLeft" activeCell="L84" sqref="L84"/>
    </sheetView>
  </sheetViews>
  <sheetFormatPr defaultColWidth="8.85546875" defaultRowHeight="15"/>
  <cols>
    <col min="1" max="1" width="18.28515625" style="4" bestFit="1" customWidth="1"/>
    <col min="2" max="2" width="12" style="4" customWidth="1"/>
    <col min="3" max="3" width="12" style="4" bestFit="1" customWidth="1"/>
    <col min="4" max="7" width="12" style="4" customWidth="1"/>
    <col min="8" max="8" width="22.42578125" style="4" customWidth="1"/>
    <col min="9" max="9" width="26.42578125" style="4" customWidth="1"/>
    <col min="10" max="10" width="27.42578125" style="4" customWidth="1"/>
    <col min="11" max="11" width="13.28515625" style="4" customWidth="1"/>
    <col min="12" max="12" width="14.140625" style="4" customWidth="1"/>
    <col min="13" max="16384" width="8.85546875" style="4"/>
  </cols>
  <sheetData>
    <row r="1" spans="1:12" ht="15.75" thickBot="1">
      <c r="B1" s="185" t="s">
        <v>281</v>
      </c>
      <c r="C1" s="185"/>
      <c r="D1" s="186"/>
      <c r="E1" s="187" t="s">
        <v>280</v>
      </c>
      <c r="F1" s="185"/>
      <c r="G1" s="186"/>
    </row>
    <row r="2" spans="1:12" ht="45">
      <c r="A2" s="91" t="s">
        <v>174</v>
      </c>
      <c r="B2" s="91">
        <v>43617</v>
      </c>
      <c r="C2" s="91">
        <v>43952</v>
      </c>
      <c r="D2" s="91">
        <v>43983</v>
      </c>
      <c r="E2" s="91">
        <v>43617</v>
      </c>
      <c r="F2" s="91">
        <v>43952</v>
      </c>
      <c r="G2" s="91">
        <v>43983</v>
      </c>
      <c r="H2" s="90" t="s">
        <v>301</v>
      </c>
      <c r="I2" s="1" t="s">
        <v>302</v>
      </c>
      <c r="J2" s="1" t="s">
        <v>303</v>
      </c>
      <c r="K2" s="90" t="s">
        <v>262</v>
      </c>
      <c r="L2" s="90" t="s">
        <v>283</v>
      </c>
    </row>
    <row r="3" spans="1:12">
      <c r="A3" s="43" t="s">
        <v>175</v>
      </c>
      <c r="B3" s="86">
        <v>3318</v>
      </c>
      <c r="C3" s="95">
        <v>3273</v>
      </c>
      <c r="D3" s="24">
        <v>1323</v>
      </c>
      <c r="E3" s="24">
        <v>3750.9267747768099</v>
      </c>
      <c r="F3" s="24">
        <v>3440.5977199619401</v>
      </c>
      <c r="G3" s="24">
        <v>1374.2596194626001</v>
      </c>
      <c r="H3" s="99">
        <f>D3/$D$84</f>
        <v>2.6386645126548196E-2</v>
      </c>
      <c r="I3" s="99">
        <f t="shared" ref="I3:I66" si="0">(D3-B3)/B3</f>
        <v>-0.60126582278481011</v>
      </c>
      <c r="J3" s="95">
        <f t="shared" ref="J3:J66" si="1">D3-B3</f>
        <v>-1995</v>
      </c>
      <c r="K3" s="95">
        <f>D3-C3</f>
        <v>-1950</v>
      </c>
      <c r="L3" s="95">
        <f>G3-F3</f>
        <v>-2066.3381004993398</v>
      </c>
    </row>
    <row r="4" spans="1:12">
      <c r="A4" s="43" t="s">
        <v>176</v>
      </c>
      <c r="B4" s="86">
        <v>514</v>
      </c>
      <c r="C4" s="95">
        <v>444</v>
      </c>
      <c r="D4" s="24">
        <v>252</v>
      </c>
      <c r="E4" s="24">
        <v>602.23729495047201</v>
      </c>
      <c r="F4" s="24">
        <v>525.06160431700005</v>
      </c>
      <c r="G4" s="24">
        <v>331.68849047265701</v>
      </c>
      <c r="H4" s="99">
        <f t="shared" ref="H4:H67" si="2">D4/$D$84</f>
        <v>5.0260276431520375E-3</v>
      </c>
      <c r="I4" s="99">
        <f t="shared" si="0"/>
        <v>-0.50972762645914393</v>
      </c>
      <c r="J4" s="95">
        <f t="shared" si="1"/>
        <v>-262</v>
      </c>
      <c r="K4" s="95">
        <f t="shared" ref="K4:K67" si="3">D4-C4</f>
        <v>-192</v>
      </c>
      <c r="L4" s="95">
        <f t="shared" ref="L4:L67" si="4">G4-F4</f>
        <v>-193.37311384434304</v>
      </c>
    </row>
    <row r="5" spans="1:12">
      <c r="A5" s="43" t="s">
        <v>177</v>
      </c>
      <c r="B5" s="86">
        <v>1082</v>
      </c>
      <c r="C5" s="95">
        <v>585</v>
      </c>
      <c r="D5" s="24">
        <v>402</v>
      </c>
      <c r="E5" s="24">
        <v>1206.5328983542199</v>
      </c>
      <c r="F5" s="24">
        <v>764.24533323967501</v>
      </c>
      <c r="G5" s="24">
        <v>454.642911035515</v>
      </c>
      <c r="H5" s="99">
        <f t="shared" si="2"/>
        <v>8.0177107640758694E-3</v>
      </c>
      <c r="I5" s="99">
        <f t="shared" si="0"/>
        <v>-0.6284658040665434</v>
      </c>
      <c r="J5" s="95">
        <f t="shared" si="1"/>
        <v>-680</v>
      </c>
      <c r="K5" s="95">
        <f t="shared" si="3"/>
        <v>-183</v>
      </c>
      <c r="L5" s="95">
        <f t="shared" si="4"/>
        <v>-309.60242220416001</v>
      </c>
    </row>
    <row r="6" spans="1:12">
      <c r="A6" s="43" t="s">
        <v>178</v>
      </c>
      <c r="B6" s="86">
        <v>235</v>
      </c>
      <c r="C6" s="95">
        <v>278</v>
      </c>
      <c r="D6" s="24">
        <v>212</v>
      </c>
      <c r="E6" s="24">
        <v>268.72476376996201</v>
      </c>
      <c r="F6" s="24">
        <v>345.704899049696</v>
      </c>
      <c r="G6" s="24">
        <v>269.81464722376103</v>
      </c>
      <c r="H6" s="99">
        <f t="shared" si="2"/>
        <v>4.2282454775723491E-3</v>
      </c>
      <c r="I6" s="99">
        <f t="shared" si="0"/>
        <v>-9.7872340425531917E-2</v>
      </c>
      <c r="J6" s="95">
        <f t="shared" si="1"/>
        <v>-23</v>
      </c>
      <c r="K6" s="95">
        <f t="shared" si="3"/>
        <v>-66</v>
      </c>
      <c r="L6" s="95">
        <f t="shared" si="4"/>
        <v>-75.890251825934968</v>
      </c>
    </row>
    <row r="7" spans="1:12">
      <c r="A7" s="43" t="s">
        <v>179</v>
      </c>
      <c r="B7" s="86">
        <v>512</v>
      </c>
      <c r="C7" s="95">
        <v>338</v>
      </c>
      <c r="D7" s="24">
        <v>434</v>
      </c>
      <c r="E7" s="24">
        <v>468.158086227892</v>
      </c>
      <c r="F7" s="24">
        <v>424.852222034634</v>
      </c>
      <c r="G7" s="24">
        <v>398.39884461918001</v>
      </c>
      <c r="H7" s="99">
        <f t="shared" si="2"/>
        <v>8.6559364965396197E-3</v>
      </c>
      <c r="I7" s="99">
        <f t="shared" si="0"/>
        <v>-0.15234375</v>
      </c>
      <c r="J7" s="95">
        <f t="shared" si="1"/>
        <v>-78</v>
      </c>
      <c r="K7" s="95">
        <f t="shared" si="3"/>
        <v>96</v>
      </c>
      <c r="L7" s="95">
        <f t="shared" si="4"/>
        <v>-26.453377415453986</v>
      </c>
    </row>
    <row r="8" spans="1:12">
      <c r="A8" s="43" t="s">
        <v>180</v>
      </c>
      <c r="B8" s="86">
        <v>406</v>
      </c>
      <c r="C8" s="95">
        <v>216</v>
      </c>
      <c r="D8" s="24">
        <v>183</v>
      </c>
      <c r="E8" s="24">
        <v>351.36961492516099</v>
      </c>
      <c r="F8" s="24">
        <v>250.83662617335</v>
      </c>
      <c r="G8" s="24">
        <v>159.47122408788599</v>
      </c>
      <c r="H8" s="99">
        <f t="shared" si="2"/>
        <v>3.6498534075270748E-3</v>
      </c>
      <c r="I8" s="99">
        <f t="shared" si="0"/>
        <v>-0.54926108374384242</v>
      </c>
      <c r="J8" s="95">
        <f t="shared" si="1"/>
        <v>-223</v>
      </c>
      <c r="K8" s="95">
        <f t="shared" si="3"/>
        <v>-33</v>
      </c>
      <c r="L8" s="95">
        <f t="shared" si="4"/>
        <v>-91.365402085464012</v>
      </c>
    </row>
    <row r="9" spans="1:12">
      <c r="A9" s="43" t="s">
        <v>181</v>
      </c>
      <c r="B9" s="86">
        <v>11706</v>
      </c>
      <c r="C9" s="95">
        <v>9057</v>
      </c>
      <c r="D9" s="24">
        <v>4776</v>
      </c>
      <c r="E9" s="24">
        <v>11817.8734915121</v>
      </c>
      <c r="F9" s="24">
        <v>10145.2197311941</v>
      </c>
      <c r="G9" s="24">
        <v>4833.4566489080498</v>
      </c>
      <c r="H9" s="99">
        <f t="shared" si="2"/>
        <v>9.5255190570214809E-2</v>
      </c>
      <c r="I9" s="99">
        <f t="shared" si="0"/>
        <v>-0.59200410046130192</v>
      </c>
      <c r="J9" s="95">
        <f t="shared" si="1"/>
        <v>-6930</v>
      </c>
      <c r="K9" s="95">
        <f t="shared" si="3"/>
        <v>-4281</v>
      </c>
      <c r="L9" s="95">
        <f t="shared" si="4"/>
        <v>-5311.7630822860501</v>
      </c>
    </row>
    <row r="10" spans="1:12">
      <c r="A10" s="43" t="s">
        <v>182</v>
      </c>
      <c r="B10" s="86">
        <v>5107</v>
      </c>
      <c r="C10" s="95">
        <v>4981</v>
      </c>
      <c r="D10" s="24">
        <v>2829</v>
      </c>
      <c r="E10" s="24">
        <v>7802.8856385809504</v>
      </c>
      <c r="F10" s="24">
        <v>9376.02068050259</v>
      </c>
      <c r="G10" s="24">
        <v>4462.8222964541201</v>
      </c>
      <c r="H10" s="99">
        <f t="shared" si="2"/>
        <v>5.6423143660623468E-2</v>
      </c>
      <c r="I10" s="99">
        <f t="shared" si="0"/>
        <v>-0.44605443508909343</v>
      </c>
      <c r="J10" s="95">
        <f t="shared" si="1"/>
        <v>-2278</v>
      </c>
      <c r="K10" s="95">
        <f t="shared" si="3"/>
        <v>-2152</v>
      </c>
      <c r="L10" s="95">
        <f t="shared" si="4"/>
        <v>-4913.19838404847</v>
      </c>
    </row>
    <row r="11" spans="1:12">
      <c r="A11" s="43" t="s">
        <v>183</v>
      </c>
      <c r="B11" s="86">
        <v>171</v>
      </c>
      <c r="C11" s="95">
        <v>84</v>
      </c>
      <c r="D11" s="24">
        <v>76</v>
      </c>
      <c r="E11" s="24">
        <v>219.89816067025501</v>
      </c>
      <c r="F11" s="24">
        <v>102.51000892714001</v>
      </c>
      <c r="G11" s="24">
        <v>110.133116423765</v>
      </c>
      <c r="H11" s="99">
        <f t="shared" si="2"/>
        <v>1.5157861146014081E-3</v>
      </c>
      <c r="I11" s="99">
        <f t="shared" si="0"/>
        <v>-0.55555555555555558</v>
      </c>
      <c r="J11" s="95">
        <f t="shared" si="1"/>
        <v>-95</v>
      </c>
      <c r="K11" s="95">
        <f t="shared" si="3"/>
        <v>-8</v>
      </c>
      <c r="L11" s="95">
        <f t="shared" si="4"/>
        <v>7.6231074966249963</v>
      </c>
    </row>
    <row r="12" spans="1:12">
      <c r="A12" s="43" t="s">
        <v>184</v>
      </c>
      <c r="B12" s="86">
        <v>311</v>
      </c>
      <c r="C12" s="95">
        <v>209</v>
      </c>
      <c r="D12" s="24">
        <v>151</v>
      </c>
      <c r="E12" s="24">
        <v>300.10365624951203</v>
      </c>
      <c r="F12" s="24">
        <v>242.449835975333</v>
      </c>
      <c r="G12" s="24">
        <v>146.78699847865701</v>
      </c>
      <c r="H12" s="99">
        <f t="shared" si="2"/>
        <v>3.011627675063324E-3</v>
      </c>
      <c r="I12" s="99">
        <f t="shared" si="0"/>
        <v>-0.51446945337620575</v>
      </c>
      <c r="J12" s="95">
        <f t="shared" si="1"/>
        <v>-160</v>
      </c>
      <c r="K12" s="95">
        <f t="shared" si="3"/>
        <v>-58</v>
      </c>
      <c r="L12" s="95">
        <f t="shared" si="4"/>
        <v>-95.662837496675991</v>
      </c>
    </row>
    <row r="13" spans="1:12">
      <c r="A13" s="43" t="s">
        <v>185</v>
      </c>
      <c r="B13" s="86">
        <v>1730</v>
      </c>
      <c r="C13" s="95">
        <v>1187</v>
      </c>
      <c r="D13" s="24">
        <v>498</v>
      </c>
      <c r="E13" s="24">
        <v>1988.26114347664</v>
      </c>
      <c r="F13" s="24">
        <v>1573.15023196276</v>
      </c>
      <c r="G13" s="24">
        <v>572.42757142960204</v>
      </c>
      <c r="H13" s="99">
        <f t="shared" si="2"/>
        <v>9.9323879614671221E-3</v>
      </c>
      <c r="I13" s="99">
        <f t="shared" si="0"/>
        <v>-0.7121387283236994</v>
      </c>
      <c r="J13" s="95">
        <f t="shared" si="1"/>
        <v>-1232</v>
      </c>
      <c r="K13" s="95">
        <f t="shared" si="3"/>
        <v>-689</v>
      </c>
      <c r="L13" s="95">
        <f t="shared" si="4"/>
        <v>-1000.722660533158</v>
      </c>
    </row>
    <row r="14" spans="1:12">
      <c r="A14" s="43" t="s">
        <v>186</v>
      </c>
      <c r="B14" s="86">
        <v>1877</v>
      </c>
      <c r="C14" s="95">
        <v>1147</v>
      </c>
      <c r="D14" s="24">
        <v>56</v>
      </c>
      <c r="E14" s="24">
        <v>1843.79793996796</v>
      </c>
      <c r="F14" s="24">
        <v>1352.0662598343599</v>
      </c>
      <c r="G14" s="24">
        <v>50.949056396426499</v>
      </c>
      <c r="H14" s="99">
        <f t="shared" si="2"/>
        <v>1.1168950318115639E-3</v>
      </c>
      <c r="I14" s="99">
        <f t="shared" si="0"/>
        <v>-0.97016515716568996</v>
      </c>
      <c r="J14" s="95">
        <f t="shared" si="1"/>
        <v>-1821</v>
      </c>
      <c r="K14" s="95">
        <f t="shared" si="3"/>
        <v>-1091</v>
      </c>
      <c r="L14" s="95">
        <f t="shared" si="4"/>
        <v>-1301.1172034379333</v>
      </c>
    </row>
    <row r="15" spans="1:12">
      <c r="A15" s="43" t="s">
        <v>187</v>
      </c>
      <c r="B15" s="86">
        <v>446</v>
      </c>
      <c r="C15" s="95">
        <v>209</v>
      </c>
      <c r="D15" s="24">
        <v>102</v>
      </c>
      <c r="E15" s="24">
        <v>391.28365924979403</v>
      </c>
      <c r="F15" s="24">
        <v>276.75706145702497</v>
      </c>
      <c r="G15" s="24">
        <v>89.385150918866202</v>
      </c>
      <c r="H15" s="99">
        <f t="shared" si="2"/>
        <v>2.0343445222282056E-3</v>
      </c>
      <c r="I15" s="99">
        <f t="shared" si="0"/>
        <v>-0.77130044843049328</v>
      </c>
      <c r="J15" s="95">
        <f t="shared" si="1"/>
        <v>-344</v>
      </c>
      <c r="K15" s="95">
        <f t="shared" si="3"/>
        <v>-107</v>
      </c>
      <c r="L15" s="95">
        <f t="shared" si="4"/>
        <v>-187.37191053815877</v>
      </c>
    </row>
    <row r="16" spans="1:12">
      <c r="A16" s="43" t="s">
        <v>188</v>
      </c>
      <c r="B16" s="86">
        <v>457</v>
      </c>
      <c r="C16" s="95">
        <v>589</v>
      </c>
      <c r="D16" s="24">
        <v>326</v>
      </c>
      <c r="E16" s="24">
        <v>535.32334732409504</v>
      </c>
      <c r="F16" s="24">
        <v>658.81080886855796</v>
      </c>
      <c r="G16" s="24">
        <v>402.111936650058</v>
      </c>
      <c r="H16" s="99">
        <f t="shared" si="2"/>
        <v>6.5019246494744613E-3</v>
      </c>
      <c r="I16" s="99">
        <f t="shared" si="0"/>
        <v>-0.28665207877461707</v>
      </c>
      <c r="J16" s="95">
        <f t="shared" si="1"/>
        <v>-131</v>
      </c>
      <c r="K16" s="95">
        <f t="shared" si="3"/>
        <v>-263</v>
      </c>
      <c r="L16" s="95">
        <f t="shared" si="4"/>
        <v>-256.69887221849996</v>
      </c>
    </row>
    <row r="17" spans="1:12">
      <c r="A17" s="43" t="s">
        <v>189</v>
      </c>
      <c r="B17" s="86">
        <v>73</v>
      </c>
      <c r="C17" s="95">
        <v>86</v>
      </c>
      <c r="D17" s="24">
        <v>44</v>
      </c>
      <c r="E17" s="24">
        <v>81.873044080165897</v>
      </c>
      <c r="F17" s="24">
        <v>168.80540368510901</v>
      </c>
      <c r="G17" s="24">
        <v>50.842889401395901</v>
      </c>
      <c r="H17" s="99">
        <f t="shared" si="2"/>
        <v>8.7756038213765734E-4</v>
      </c>
      <c r="I17" s="99">
        <f t="shared" si="0"/>
        <v>-0.39726027397260272</v>
      </c>
      <c r="J17" s="95">
        <f t="shared" si="1"/>
        <v>-29</v>
      </c>
      <c r="K17" s="95">
        <f t="shared" si="3"/>
        <v>-42</v>
      </c>
      <c r="L17" s="95">
        <f t="shared" si="4"/>
        <v>-117.96251428371312</v>
      </c>
    </row>
    <row r="18" spans="1:12">
      <c r="A18" s="43" t="s">
        <v>190</v>
      </c>
      <c r="B18" s="86">
        <v>658</v>
      </c>
      <c r="C18" s="95">
        <v>194</v>
      </c>
      <c r="D18" s="24">
        <v>271</v>
      </c>
      <c r="E18" s="24">
        <v>611.25270363624804</v>
      </c>
      <c r="F18" s="24">
        <v>216.67881365577799</v>
      </c>
      <c r="G18" s="24">
        <v>252.40195067753601</v>
      </c>
      <c r="H18" s="99">
        <f t="shared" si="2"/>
        <v>5.404974171802389E-3</v>
      </c>
      <c r="I18" s="99">
        <f t="shared" si="0"/>
        <v>-0.58814589665653494</v>
      </c>
      <c r="J18" s="95">
        <f t="shared" si="1"/>
        <v>-387</v>
      </c>
      <c r="K18" s="95">
        <f t="shared" si="3"/>
        <v>77</v>
      </c>
      <c r="L18" s="95">
        <f t="shared" si="4"/>
        <v>35.723137021758021</v>
      </c>
    </row>
    <row r="19" spans="1:12">
      <c r="A19" s="43" t="s">
        <v>191</v>
      </c>
      <c r="B19" s="86">
        <v>225</v>
      </c>
      <c r="C19" s="95">
        <v>214</v>
      </c>
      <c r="D19" s="24">
        <v>50</v>
      </c>
      <c r="E19" s="24">
        <v>320.36483680331099</v>
      </c>
      <c r="F19" s="24">
        <v>414.65967974648203</v>
      </c>
      <c r="G19" s="24">
        <v>72.314096803834303</v>
      </c>
      <c r="H19" s="99">
        <f t="shared" si="2"/>
        <v>9.9722770697461063E-4</v>
      </c>
      <c r="I19" s="99">
        <f t="shared" si="0"/>
        <v>-0.77777777777777779</v>
      </c>
      <c r="J19" s="95">
        <f t="shared" si="1"/>
        <v>-175</v>
      </c>
      <c r="K19" s="95">
        <f t="shared" si="3"/>
        <v>-164</v>
      </c>
      <c r="L19" s="95">
        <f t="shared" si="4"/>
        <v>-342.34558294264775</v>
      </c>
    </row>
    <row r="20" spans="1:12">
      <c r="A20" s="43" t="s">
        <v>192</v>
      </c>
      <c r="B20" s="86">
        <v>193</v>
      </c>
      <c r="C20" s="95">
        <v>236</v>
      </c>
      <c r="D20" s="24">
        <v>200</v>
      </c>
      <c r="E20" s="24">
        <v>230.321301373913</v>
      </c>
      <c r="F20" s="24">
        <v>357.08917795976498</v>
      </c>
      <c r="G20" s="24">
        <v>255.48024337323</v>
      </c>
      <c r="H20" s="99">
        <f t="shared" si="2"/>
        <v>3.9889108278984425E-3</v>
      </c>
      <c r="I20" s="99">
        <f t="shared" si="0"/>
        <v>3.6269430051813469E-2</v>
      </c>
      <c r="J20" s="95">
        <f t="shared" si="1"/>
        <v>7</v>
      </c>
      <c r="K20" s="95">
        <f t="shared" si="3"/>
        <v>-36</v>
      </c>
      <c r="L20" s="95">
        <f t="shared" si="4"/>
        <v>-101.60893458653499</v>
      </c>
    </row>
    <row r="21" spans="1:12">
      <c r="A21" s="43" t="s">
        <v>193</v>
      </c>
      <c r="B21" s="86">
        <v>606</v>
      </c>
      <c r="C21" s="95">
        <v>288</v>
      </c>
      <c r="D21" s="24">
        <v>354</v>
      </c>
      <c r="E21" s="24">
        <v>648.86196535518604</v>
      </c>
      <c r="F21" s="24">
        <v>459.51223469953601</v>
      </c>
      <c r="G21" s="24">
        <v>398.23666166339098</v>
      </c>
      <c r="H21" s="99">
        <f t="shared" si="2"/>
        <v>7.060372165380243E-3</v>
      </c>
      <c r="I21" s="99">
        <f t="shared" si="0"/>
        <v>-0.41584158415841582</v>
      </c>
      <c r="J21" s="95">
        <f t="shared" si="1"/>
        <v>-252</v>
      </c>
      <c r="K21" s="95">
        <f t="shared" si="3"/>
        <v>66</v>
      </c>
      <c r="L21" s="95">
        <f t="shared" si="4"/>
        <v>-61.275573036145033</v>
      </c>
    </row>
    <row r="22" spans="1:12">
      <c r="A22" s="43" t="s">
        <v>194</v>
      </c>
      <c r="B22" s="86">
        <v>419</v>
      </c>
      <c r="C22" s="95">
        <v>235</v>
      </c>
      <c r="D22" s="24">
        <v>74</v>
      </c>
      <c r="E22" s="24">
        <v>410.25662384293202</v>
      </c>
      <c r="F22" s="24">
        <v>373.43251099916199</v>
      </c>
      <c r="G22" s="24">
        <v>72.621730662322406</v>
      </c>
      <c r="H22" s="99">
        <f t="shared" si="2"/>
        <v>1.4758970063224236E-3</v>
      </c>
      <c r="I22" s="99">
        <f t="shared" si="0"/>
        <v>-0.8233890214797136</v>
      </c>
      <c r="J22" s="95">
        <f t="shared" si="1"/>
        <v>-345</v>
      </c>
      <c r="K22" s="95">
        <f t="shared" si="3"/>
        <v>-161</v>
      </c>
      <c r="L22" s="95">
        <f t="shared" si="4"/>
        <v>-300.81078033683957</v>
      </c>
    </row>
    <row r="23" spans="1:12">
      <c r="A23" s="43" t="s">
        <v>195</v>
      </c>
      <c r="B23" s="86">
        <v>7484</v>
      </c>
      <c r="C23" s="95">
        <v>3436</v>
      </c>
      <c r="D23" s="24">
        <v>2839</v>
      </c>
      <c r="E23" s="24">
        <v>8091.8074574567299</v>
      </c>
      <c r="F23" s="24">
        <v>3468.1439809508702</v>
      </c>
      <c r="G23" s="24">
        <v>3078.6500608474198</v>
      </c>
      <c r="H23" s="99">
        <f t="shared" si="2"/>
        <v>5.6622589202018389E-2</v>
      </c>
      <c r="I23" s="99">
        <f t="shared" si="0"/>
        <v>-0.62065740245857826</v>
      </c>
      <c r="J23" s="95">
        <f t="shared" si="1"/>
        <v>-4645</v>
      </c>
      <c r="K23" s="95">
        <f t="shared" si="3"/>
        <v>-597</v>
      </c>
      <c r="L23" s="95">
        <f t="shared" si="4"/>
        <v>-389.49392010345036</v>
      </c>
    </row>
    <row r="24" spans="1:12">
      <c r="A24" s="43" t="s">
        <v>196</v>
      </c>
      <c r="B24" s="86">
        <v>913</v>
      </c>
      <c r="C24" s="95">
        <v>599</v>
      </c>
      <c r="D24" s="24">
        <v>423</v>
      </c>
      <c r="E24" s="24">
        <v>1049.9661619247399</v>
      </c>
      <c r="F24" s="24">
        <v>667.08485079732804</v>
      </c>
      <c r="G24" s="24">
        <v>497.60023499224798</v>
      </c>
      <c r="H24" s="99">
        <f t="shared" si="2"/>
        <v>8.4365464010052061E-3</v>
      </c>
      <c r="I24" s="99">
        <f t="shared" si="0"/>
        <v>-0.53669222343921141</v>
      </c>
      <c r="J24" s="95">
        <f t="shared" si="1"/>
        <v>-490</v>
      </c>
      <c r="K24" s="95">
        <f t="shared" si="3"/>
        <v>-176</v>
      </c>
      <c r="L24" s="95">
        <f t="shared" si="4"/>
        <v>-169.48461580508007</v>
      </c>
    </row>
    <row r="25" spans="1:12">
      <c r="A25" s="43" t="s">
        <v>197</v>
      </c>
      <c r="B25" s="86">
        <v>283</v>
      </c>
      <c r="C25" s="95">
        <v>130</v>
      </c>
      <c r="D25" s="24">
        <v>128</v>
      </c>
      <c r="E25" s="24">
        <v>302.74220580577401</v>
      </c>
      <c r="F25" s="24">
        <v>183.85677380897101</v>
      </c>
      <c r="G25" s="24">
        <v>138.420153040797</v>
      </c>
      <c r="H25" s="99">
        <f t="shared" si="2"/>
        <v>2.552902929855003E-3</v>
      </c>
      <c r="I25" s="99">
        <f t="shared" si="0"/>
        <v>-0.54770318021201414</v>
      </c>
      <c r="J25" s="95">
        <f t="shared" si="1"/>
        <v>-155</v>
      </c>
      <c r="K25" s="95">
        <f t="shared" si="3"/>
        <v>-2</v>
      </c>
      <c r="L25" s="95">
        <f t="shared" si="4"/>
        <v>-45.436620768174009</v>
      </c>
    </row>
    <row r="26" spans="1:12">
      <c r="A26" s="43" t="s">
        <v>198</v>
      </c>
      <c r="B26" s="86">
        <v>670</v>
      </c>
      <c r="C26" s="95">
        <v>543</v>
      </c>
      <c r="D26" s="24">
        <v>119</v>
      </c>
      <c r="E26" s="24">
        <v>696.36867468724802</v>
      </c>
      <c r="F26" s="24">
        <v>711.76241214845595</v>
      </c>
      <c r="G26" s="24">
        <v>123.926734453279</v>
      </c>
      <c r="H26" s="99">
        <f t="shared" si="2"/>
        <v>2.3734019425995733E-3</v>
      </c>
      <c r="I26" s="99">
        <f t="shared" si="0"/>
        <v>-0.82238805970149254</v>
      </c>
      <c r="J26" s="95">
        <f t="shared" si="1"/>
        <v>-551</v>
      </c>
      <c r="K26" s="95">
        <f t="shared" si="3"/>
        <v>-424</v>
      </c>
      <c r="L26" s="95">
        <f t="shared" si="4"/>
        <v>-587.83567769517697</v>
      </c>
    </row>
    <row r="27" spans="1:12">
      <c r="A27" s="43" t="s">
        <v>199</v>
      </c>
      <c r="B27" s="86">
        <v>2006</v>
      </c>
      <c r="C27" s="95">
        <v>970</v>
      </c>
      <c r="D27" s="24">
        <v>456</v>
      </c>
      <c r="E27" s="24">
        <v>2086.6603640540802</v>
      </c>
      <c r="F27" s="24">
        <v>1104.1356131161699</v>
      </c>
      <c r="G27" s="24">
        <v>472.250314409841</v>
      </c>
      <c r="H27" s="99">
        <f t="shared" si="2"/>
        <v>9.0947166876084486E-3</v>
      </c>
      <c r="I27" s="99">
        <f t="shared" si="0"/>
        <v>-0.77268195413758722</v>
      </c>
      <c r="J27" s="95">
        <f t="shared" si="1"/>
        <v>-1550</v>
      </c>
      <c r="K27" s="95">
        <f t="shared" si="3"/>
        <v>-514</v>
      </c>
      <c r="L27" s="95">
        <f t="shared" si="4"/>
        <v>-631.88529870632897</v>
      </c>
    </row>
    <row r="28" spans="1:12">
      <c r="A28" s="43" t="s">
        <v>112</v>
      </c>
      <c r="B28" s="86">
        <v>1372</v>
      </c>
      <c r="C28" s="95">
        <v>1314</v>
      </c>
      <c r="D28" s="24">
        <v>999</v>
      </c>
      <c r="E28" s="24">
        <v>1502.1683276927599</v>
      </c>
      <c r="F28" s="24">
        <v>1654.2854887242099</v>
      </c>
      <c r="G28" s="24">
        <v>1114.81799275003</v>
      </c>
      <c r="H28" s="99">
        <f t="shared" si="2"/>
        <v>1.9924609585352721E-2</v>
      </c>
      <c r="I28" s="99">
        <f t="shared" si="0"/>
        <v>-0.271865889212828</v>
      </c>
      <c r="J28" s="95">
        <f t="shared" si="1"/>
        <v>-373</v>
      </c>
      <c r="K28" s="95">
        <f t="shared" si="3"/>
        <v>-315</v>
      </c>
      <c r="L28" s="95">
        <f t="shared" si="4"/>
        <v>-539.46749597417988</v>
      </c>
    </row>
    <row r="29" spans="1:12">
      <c r="A29" s="43" t="s">
        <v>200</v>
      </c>
      <c r="B29" s="86">
        <v>1227</v>
      </c>
      <c r="C29" s="95">
        <v>520</v>
      </c>
      <c r="D29" s="24">
        <v>381</v>
      </c>
      <c r="E29" s="24">
        <v>1139.83927591877</v>
      </c>
      <c r="F29" s="24">
        <v>571.39601983318005</v>
      </c>
      <c r="G29" s="24">
        <v>354.16353194421703</v>
      </c>
      <c r="H29" s="99">
        <f t="shared" si="2"/>
        <v>7.5988751271465326E-3</v>
      </c>
      <c r="I29" s="99">
        <f t="shared" si="0"/>
        <v>-0.68948655256723712</v>
      </c>
      <c r="J29" s="95">
        <f t="shared" si="1"/>
        <v>-846</v>
      </c>
      <c r="K29" s="95">
        <f t="shared" si="3"/>
        <v>-139</v>
      </c>
      <c r="L29" s="95">
        <f t="shared" si="4"/>
        <v>-217.23248788896302</v>
      </c>
    </row>
    <row r="30" spans="1:12">
      <c r="A30" s="43" t="s">
        <v>201</v>
      </c>
      <c r="B30" s="86">
        <v>607</v>
      </c>
      <c r="C30" s="95">
        <v>390</v>
      </c>
      <c r="D30" s="24">
        <v>346</v>
      </c>
      <c r="E30" s="24">
        <v>622.409245343576</v>
      </c>
      <c r="F30" s="24">
        <v>442.46355417741199</v>
      </c>
      <c r="G30" s="24">
        <v>364.99628571702698</v>
      </c>
      <c r="H30" s="99">
        <f t="shared" si="2"/>
        <v>6.900815732264305E-3</v>
      </c>
      <c r="I30" s="99">
        <f t="shared" si="0"/>
        <v>-0.42998352553542007</v>
      </c>
      <c r="J30" s="95">
        <f t="shared" si="1"/>
        <v>-261</v>
      </c>
      <c r="K30" s="95">
        <f t="shared" si="3"/>
        <v>-44</v>
      </c>
      <c r="L30" s="95">
        <f t="shared" si="4"/>
        <v>-77.467268460385014</v>
      </c>
    </row>
    <row r="31" spans="1:12">
      <c r="A31" s="43" t="s">
        <v>202</v>
      </c>
      <c r="B31" s="86">
        <v>694</v>
      </c>
      <c r="C31" s="95">
        <v>523</v>
      </c>
      <c r="D31" s="24">
        <v>143</v>
      </c>
      <c r="E31" s="24">
        <v>814.92508984766096</v>
      </c>
      <c r="F31" s="24">
        <v>728.21729536374903</v>
      </c>
      <c r="G31" s="24">
        <v>168.14043851289699</v>
      </c>
      <c r="H31" s="99">
        <f t="shared" si="2"/>
        <v>2.8520712419473865E-3</v>
      </c>
      <c r="I31" s="99">
        <f t="shared" si="0"/>
        <v>-0.79394812680115279</v>
      </c>
      <c r="J31" s="95">
        <f t="shared" si="1"/>
        <v>-551</v>
      </c>
      <c r="K31" s="95">
        <f t="shared" si="3"/>
        <v>-380</v>
      </c>
      <c r="L31" s="95">
        <f t="shared" si="4"/>
        <v>-560.07685685085198</v>
      </c>
    </row>
    <row r="32" spans="1:12">
      <c r="A32" s="43" t="s">
        <v>203</v>
      </c>
      <c r="B32" s="86">
        <v>355</v>
      </c>
      <c r="C32" s="95">
        <v>264</v>
      </c>
      <c r="D32" s="24">
        <v>220</v>
      </c>
      <c r="E32" s="24">
        <v>431.75469620900799</v>
      </c>
      <c r="F32" s="24">
        <v>428.13915738886499</v>
      </c>
      <c r="G32" s="24">
        <v>284.97630991398898</v>
      </c>
      <c r="H32" s="99">
        <f t="shared" si="2"/>
        <v>4.3878019106882863E-3</v>
      </c>
      <c r="I32" s="99">
        <f t="shared" si="0"/>
        <v>-0.38028169014084506</v>
      </c>
      <c r="J32" s="95">
        <f t="shared" si="1"/>
        <v>-135</v>
      </c>
      <c r="K32" s="95">
        <f t="shared" si="3"/>
        <v>-44</v>
      </c>
      <c r="L32" s="95">
        <f t="shared" si="4"/>
        <v>-143.162847474876</v>
      </c>
    </row>
    <row r="33" spans="1:12">
      <c r="A33" s="43" t="s">
        <v>204</v>
      </c>
      <c r="B33" s="86">
        <v>1183</v>
      </c>
      <c r="C33" s="95">
        <v>781</v>
      </c>
      <c r="D33" s="24">
        <v>596</v>
      </c>
      <c r="E33" s="24">
        <v>1280.3377131191901</v>
      </c>
      <c r="F33" s="24">
        <v>1092.4933707557</v>
      </c>
      <c r="G33" s="24">
        <v>663.77780986650896</v>
      </c>
      <c r="H33" s="99">
        <f t="shared" si="2"/>
        <v>1.1886954267137357E-2</v>
      </c>
      <c r="I33" s="99">
        <f t="shared" si="0"/>
        <v>-0.49619611158072696</v>
      </c>
      <c r="J33" s="95">
        <f t="shared" si="1"/>
        <v>-587</v>
      </c>
      <c r="K33" s="95">
        <f t="shared" si="3"/>
        <v>-185</v>
      </c>
      <c r="L33" s="95">
        <f t="shared" si="4"/>
        <v>-428.71556088919101</v>
      </c>
    </row>
    <row r="34" spans="1:12">
      <c r="A34" s="43" t="s">
        <v>205</v>
      </c>
      <c r="B34" s="86">
        <v>1510</v>
      </c>
      <c r="C34" s="95">
        <v>1365</v>
      </c>
      <c r="D34" s="24">
        <v>-288</v>
      </c>
      <c r="E34" s="24">
        <v>1543.7961726890801</v>
      </c>
      <c r="F34" s="24">
        <v>1406.5794292856499</v>
      </c>
      <c r="G34" s="24">
        <v>-248.418626345745</v>
      </c>
      <c r="H34" s="99">
        <f t="shared" si="2"/>
        <v>-5.7440315921737572E-3</v>
      </c>
      <c r="I34" s="99">
        <f t="shared" si="0"/>
        <v>-1.1907284768211921</v>
      </c>
      <c r="J34" s="95">
        <f t="shared" si="1"/>
        <v>-1798</v>
      </c>
      <c r="K34" s="95">
        <f t="shared" si="3"/>
        <v>-1653</v>
      </c>
      <c r="L34" s="95">
        <f t="shared" si="4"/>
        <v>-1654.9980556313949</v>
      </c>
    </row>
    <row r="35" spans="1:12">
      <c r="A35" s="43" t="s">
        <v>206</v>
      </c>
      <c r="B35" s="86">
        <v>2977</v>
      </c>
      <c r="C35" s="95">
        <v>3480</v>
      </c>
      <c r="D35" s="24">
        <v>-1183</v>
      </c>
      <c r="E35" s="24">
        <v>3612.0610013819201</v>
      </c>
      <c r="F35" s="24">
        <v>4016.1134332792899</v>
      </c>
      <c r="G35" s="24">
        <v>-512.46246085280404</v>
      </c>
      <c r="H35" s="99">
        <f t="shared" si="2"/>
        <v>-2.3594407547019285E-2</v>
      </c>
      <c r="I35" s="99">
        <f t="shared" si="0"/>
        <v>-1.3973799126637554</v>
      </c>
      <c r="J35" s="95">
        <f t="shared" si="1"/>
        <v>-4160</v>
      </c>
      <c r="K35" s="95">
        <f t="shared" si="3"/>
        <v>-4663</v>
      </c>
      <c r="L35" s="95">
        <f t="shared" si="4"/>
        <v>-4528.5758941320937</v>
      </c>
    </row>
    <row r="36" spans="1:12">
      <c r="A36" s="43" t="s">
        <v>207</v>
      </c>
      <c r="B36" s="86">
        <v>620</v>
      </c>
      <c r="C36" s="95">
        <v>334</v>
      </c>
      <c r="D36" s="24">
        <v>155</v>
      </c>
      <c r="E36" s="24">
        <v>485.08057706646798</v>
      </c>
      <c r="F36" s="24">
        <v>357.27337275841398</v>
      </c>
      <c r="G36" s="24">
        <v>122.23542981006899</v>
      </c>
      <c r="H36" s="99">
        <f t="shared" si="2"/>
        <v>3.0914058916212926E-3</v>
      </c>
      <c r="I36" s="99">
        <f t="shared" si="0"/>
        <v>-0.75</v>
      </c>
      <c r="J36" s="95">
        <f t="shared" si="1"/>
        <v>-465</v>
      </c>
      <c r="K36" s="95">
        <f t="shared" si="3"/>
        <v>-179</v>
      </c>
      <c r="L36" s="95">
        <f t="shared" si="4"/>
        <v>-235.03794294834501</v>
      </c>
    </row>
    <row r="37" spans="1:12">
      <c r="A37" s="43" t="s">
        <v>208</v>
      </c>
      <c r="B37" s="86">
        <v>180</v>
      </c>
      <c r="C37" s="95">
        <v>93</v>
      </c>
      <c r="D37" s="24">
        <v>87</v>
      </c>
      <c r="E37" s="24">
        <v>180.919821971815</v>
      </c>
      <c r="F37" s="24">
        <v>148.97025264383501</v>
      </c>
      <c r="G37" s="24">
        <v>94.871793077543899</v>
      </c>
      <c r="H37" s="99">
        <f t="shared" si="2"/>
        <v>1.7351762101358223E-3</v>
      </c>
      <c r="I37" s="99">
        <f t="shared" si="0"/>
        <v>-0.51666666666666672</v>
      </c>
      <c r="J37" s="95">
        <f t="shared" si="1"/>
        <v>-93</v>
      </c>
      <c r="K37" s="95">
        <f t="shared" si="3"/>
        <v>-6</v>
      </c>
      <c r="L37" s="95">
        <f t="shared" si="4"/>
        <v>-54.098459566291112</v>
      </c>
    </row>
    <row r="38" spans="1:12">
      <c r="A38" s="43" t="s">
        <v>209</v>
      </c>
      <c r="B38" s="86">
        <v>136</v>
      </c>
      <c r="C38" s="95">
        <v>302</v>
      </c>
      <c r="D38" s="24">
        <v>426</v>
      </c>
      <c r="E38" s="24">
        <v>122.89044090034599</v>
      </c>
      <c r="F38" s="24">
        <v>488.40680055689501</v>
      </c>
      <c r="G38" s="24">
        <v>387.514242096484</v>
      </c>
      <c r="H38" s="99">
        <f t="shared" si="2"/>
        <v>8.4963800634236825E-3</v>
      </c>
      <c r="I38" s="99">
        <f t="shared" si="0"/>
        <v>2.1323529411764706</v>
      </c>
      <c r="J38" s="95">
        <f t="shared" si="1"/>
        <v>290</v>
      </c>
      <c r="K38" s="95">
        <f t="shared" si="3"/>
        <v>124</v>
      </c>
      <c r="L38" s="95">
        <f t="shared" si="4"/>
        <v>-100.89255846041101</v>
      </c>
    </row>
    <row r="39" spans="1:12">
      <c r="A39" s="43" t="s">
        <v>210</v>
      </c>
      <c r="B39" s="86">
        <v>1592</v>
      </c>
      <c r="C39" s="95">
        <v>1268</v>
      </c>
      <c r="D39" s="24">
        <v>752</v>
      </c>
      <c r="E39" s="24">
        <v>1660.75814192864</v>
      </c>
      <c r="F39" s="24">
        <v>1460.71933784412</v>
      </c>
      <c r="G39" s="24">
        <v>789.88505185311101</v>
      </c>
      <c r="H39" s="99">
        <f t="shared" si="2"/>
        <v>1.4998304712898144E-2</v>
      </c>
      <c r="I39" s="99">
        <f t="shared" si="0"/>
        <v>-0.52763819095477382</v>
      </c>
      <c r="J39" s="95">
        <f t="shared" si="1"/>
        <v>-840</v>
      </c>
      <c r="K39" s="95">
        <f t="shared" si="3"/>
        <v>-516</v>
      </c>
      <c r="L39" s="95">
        <f t="shared" si="4"/>
        <v>-670.83428599100898</v>
      </c>
    </row>
    <row r="40" spans="1:12">
      <c r="A40" s="43" t="s">
        <v>211</v>
      </c>
      <c r="B40" s="86">
        <v>159</v>
      </c>
      <c r="C40" s="95">
        <v>136</v>
      </c>
      <c r="D40" s="24">
        <v>91</v>
      </c>
      <c r="E40" s="24">
        <v>192.619388876936</v>
      </c>
      <c r="F40" s="24">
        <v>144.880044226943</v>
      </c>
      <c r="G40" s="24">
        <v>144.40891150900799</v>
      </c>
      <c r="H40" s="99">
        <f t="shared" si="2"/>
        <v>1.8149544266937913E-3</v>
      </c>
      <c r="I40" s="99">
        <f t="shared" si="0"/>
        <v>-0.42767295597484278</v>
      </c>
      <c r="J40" s="95">
        <f t="shared" si="1"/>
        <v>-68</v>
      </c>
      <c r="K40" s="95">
        <f t="shared" si="3"/>
        <v>-45</v>
      </c>
      <c r="L40" s="95">
        <f t="shared" si="4"/>
        <v>-0.47113271793500644</v>
      </c>
    </row>
    <row r="41" spans="1:12">
      <c r="A41" s="43" t="s">
        <v>212</v>
      </c>
      <c r="B41" s="86">
        <v>591</v>
      </c>
      <c r="C41" s="95">
        <v>340</v>
      </c>
      <c r="D41" s="24">
        <v>335</v>
      </c>
      <c r="E41" s="24">
        <v>655.35718560132602</v>
      </c>
      <c r="F41" s="24">
        <v>419.17601133456401</v>
      </c>
      <c r="G41" s="24">
        <v>386.16475643637199</v>
      </c>
      <c r="H41" s="99">
        <f t="shared" si="2"/>
        <v>6.6814256367298906E-3</v>
      </c>
      <c r="I41" s="99">
        <f t="shared" si="0"/>
        <v>-0.43316412859560066</v>
      </c>
      <c r="J41" s="95">
        <f t="shared" si="1"/>
        <v>-256</v>
      </c>
      <c r="K41" s="95">
        <f t="shared" si="3"/>
        <v>-5</v>
      </c>
      <c r="L41" s="95">
        <f t="shared" si="4"/>
        <v>-33.011254898192021</v>
      </c>
    </row>
    <row r="42" spans="1:12">
      <c r="A42" s="43" t="s">
        <v>213</v>
      </c>
      <c r="B42" s="86">
        <v>38153</v>
      </c>
      <c r="C42" s="95">
        <v>30384</v>
      </c>
      <c r="D42" s="24">
        <v>12563</v>
      </c>
      <c r="E42" s="24">
        <v>41257.722985936503</v>
      </c>
      <c r="F42" s="24">
        <v>28352.2098240737</v>
      </c>
      <c r="G42" s="24">
        <v>13328.5746856897</v>
      </c>
      <c r="H42" s="99">
        <f t="shared" si="2"/>
        <v>0.25056343365444067</v>
      </c>
      <c r="I42" s="99">
        <f t="shared" si="0"/>
        <v>-0.67072052001153248</v>
      </c>
      <c r="J42" s="95">
        <f t="shared" si="1"/>
        <v>-25590</v>
      </c>
      <c r="K42" s="95">
        <f t="shared" si="3"/>
        <v>-17821</v>
      </c>
      <c r="L42" s="95">
        <f t="shared" si="4"/>
        <v>-15023.635138383999</v>
      </c>
    </row>
    <row r="43" spans="1:12">
      <c r="A43" s="43" t="s">
        <v>214</v>
      </c>
      <c r="B43" s="86">
        <v>8850</v>
      </c>
      <c r="C43" s="95">
        <v>7584</v>
      </c>
      <c r="D43" s="24">
        <v>224</v>
      </c>
      <c r="E43" s="24">
        <v>10240.307520883</v>
      </c>
      <c r="F43" s="24">
        <v>8145.1229842860803</v>
      </c>
      <c r="G43" s="24">
        <v>245.62731851780799</v>
      </c>
      <c r="H43" s="99">
        <f t="shared" si="2"/>
        <v>4.4675801272462557E-3</v>
      </c>
      <c r="I43" s="99">
        <f t="shared" si="0"/>
        <v>-0.97468926553672319</v>
      </c>
      <c r="J43" s="95">
        <f t="shared" si="1"/>
        <v>-8626</v>
      </c>
      <c r="K43" s="95">
        <f t="shared" si="3"/>
        <v>-7360</v>
      </c>
      <c r="L43" s="95">
        <f t="shared" si="4"/>
        <v>-7899.4956657682724</v>
      </c>
    </row>
    <row r="44" spans="1:12">
      <c r="A44" s="43" t="s">
        <v>215</v>
      </c>
      <c r="B44" s="86">
        <v>1433</v>
      </c>
      <c r="C44" s="95">
        <v>896</v>
      </c>
      <c r="D44" s="24">
        <v>863</v>
      </c>
      <c r="E44" s="24">
        <v>1543.01477008506</v>
      </c>
      <c r="F44" s="24">
        <v>959.73369348943902</v>
      </c>
      <c r="G44" s="24">
        <v>801.62426411205604</v>
      </c>
      <c r="H44" s="99">
        <f t="shared" si="2"/>
        <v>1.7212150222381779E-2</v>
      </c>
      <c r="I44" s="99">
        <f t="shared" si="0"/>
        <v>-0.39776692254012563</v>
      </c>
      <c r="J44" s="95">
        <f t="shared" si="1"/>
        <v>-570</v>
      </c>
      <c r="K44" s="95">
        <f t="shared" si="3"/>
        <v>-33</v>
      </c>
      <c r="L44" s="95">
        <f t="shared" si="4"/>
        <v>-158.10942937738298</v>
      </c>
    </row>
    <row r="45" spans="1:12">
      <c r="A45" s="43" t="s">
        <v>216</v>
      </c>
      <c r="B45" s="86">
        <v>437</v>
      </c>
      <c r="C45" s="95">
        <v>186</v>
      </c>
      <c r="D45" s="24">
        <v>197</v>
      </c>
      <c r="E45" s="24">
        <v>401.629613890126</v>
      </c>
      <c r="F45" s="24">
        <v>205.04186292418001</v>
      </c>
      <c r="G45" s="24">
        <v>181.78880096345</v>
      </c>
      <c r="H45" s="99">
        <f t="shared" si="2"/>
        <v>3.9290771654799661E-3</v>
      </c>
      <c r="I45" s="99">
        <f t="shared" si="0"/>
        <v>-0.54919908466819223</v>
      </c>
      <c r="J45" s="95">
        <f t="shared" si="1"/>
        <v>-240</v>
      </c>
      <c r="K45" s="95">
        <f t="shared" si="3"/>
        <v>11</v>
      </c>
      <c r="L45" s="95">
        <f t="shared" si="4"/>
        <v>-23.253061960730008</v>
      </c>
    </row>
    <row r="46" spans="1:12">
      <c r="A46" s="43" t="s">
        <v>217</v>
      </c>
      <c r="B46" s="86">
        <v>505</v>
      </c>
      <c r="C46" s="95">
        <v>293</v>
      </c>
      <c r="D46" s="24">
        <v>335</v>
      </c>
      <c r="E46" s="24">
        <v>577.301114624756</v>
      </c>
      <c r="F46" s="24">
        <v>452.91555667538302</v>
      </c>
      <c r="G46" s="24">
        <v>309.16439231446202</v>
      </c>
      <c r="H46" s="99">
        <f t="shared" si="2"/>
        <v>6.6814256367298906E-3</v>
      </c>
      <c r="I46" s="99">
        <f t="shared" si="0"/>
        <v>-0.33663366336633666</v>
      </c>
      <c r="J46" s="95">
        <f t="shared" si="1"/>
        <v>-170</v>
      </c>
      <c r="K46" s="95">
        <f t="shared" si="3"/>
        <v>42</v>
      </c>
      <c r="L46" s="95">
        <f t="shared" si="4"/>
        <v>-143.751164360921</v>
      </c>
    </row>
    <row r="47" spans="1:12">
      <c r="A47" s="43" t="s">
        <v>218</v>
      </c>
      <c r="B47" s="86">
        <v>208</v>
      </c>
      <c r="C47" s="95">
        <v>236</v>
      </c>
      <c r="D47" s="24">
        <v>157</v>
      </c>
      <c r="E47" s="24">
        <v>258.219904395014</v>
      </c>
      <c r="F47" s="24">
        <v>386.665294641613</v>
      </c>
      <c r="G47" s="24">
        <v>201.89512197147499</v>
      </c>
      <c r="H47" s="99">
        <f t="shared" si="2"/>
        <v>3.1312949999002773E-3</v>
      </c>
      <c r="I47" s="99">
        <f t="shared" si="0"/>
        <v>-0.24519230769230768</v>
      </c>
      <c r="J47" s="95">
        <f t="shared" si="1"/>
        <v>-51</v>
      </c>
      <c r="K47" s="95">
        <f t="shared" si="3"/>
        <v>-79</v>
      </c>
      <c r="L47" s="95">
        <f t="shared" si="4"/>
        <v>-184.77017267013801</v>
      </c>
    </row>
    <row r="48" spans="1:12">
      <c r="A48" s="43" t="s">
        <v>219</v>
      </c>
      <c r="B48" s="86">
        <v>579</v>
      </c>
      <c r="C48" s="95">
        <v>334</v>
      </c>
      <c r="D48" s="24">
        <v>19</v>
      </c>
      <c r="E48" s="24">
        <v>520.90220686887199</v>
      </c>
      <c r="F48" s="24">
        <v>498.14093217895697</v>
      </c>
      <c r="G48" s="24">
        <v>17.169333856464601</v>
      </c>
      <c r="H48" s="99">
        <f t="shared" si="2"/>
        <v>3.7894652865035202E-4</v>
      </c>
      <c r="I48" s="99">
        <f t="shared" si="0"/>
        <v>-0.9671848013816926</v>
      </c>
      <c r="J48" s="95">
        <f t="shared" si="1"/>
        <v>-560</v>
      </c>
      <c r="K48" s="95">
        <f t="shared" si="3"/>
        <v>-315</v>
      </c>
      <c r="L48" s="95">
        <f t="shared" si="4"/>
        <v>-480.97159832249235</v>
      </c>
    </row>
    <row r="49" spans="1:12">
      <c r="A49" s="43" t="s">
        <v>220</v>
      </c>
      <c r="B49" s="86">
        <v>2065</v>
      </c>
      <c r="C49" s="95">
        <v>1249</v>
      </c>
      <c r="D49" s="24">
        <v>719</v>
      </c>
      <c r="E49" s="24">
        <v>2515.7305328989601</v>
      </c>
      <c r="F49" s="24">
        <v>1317.44761497476</v>
      </c>
      <c r="G49" s="24">
        <v>1030.9064378436001</v>
      </c>
      <c r="H49" s="99">
        <f t="shared" si="2"/>
        <v>1.43401344262949E-2</v>
      </c>
      <c r="I49" s="99">
        <f t="shared" si="0"/>
        <v>-0.65181598062953994</v>
      </c>
      <c r="J49" s="95">
        <f t="shared" si="1"/>
        <v>-1346</v>
      </c>
      <c r="K49" s="95">
        <f t="shared" si="3"/>
        <v>-530</v>
      </c>
      <c r="L49" s="95">
        <f t="shared" si="4"/>
        <v>-286.54117713115988</v>
      </c>
    </row>
    <row r="50" spans="1:12">
      <c r="A50" s="43" t="s">
        <v>222</v>
      </c>
      <c r="B50" s="86">
        <v>-1482</v>
      </c>
      <c r="C50" s="95">
        <v>290</v>
      </c>
      <c r="D50" s="24">
        <v>236</v>
      </c>
      <c r="E50" s="24">
        <v>-1475.03097976705</v>
      </c>
      <c r="F50" s="24">
        <v>260.47376998288001</v>
      </c>
      <c r="G50" s="24">
        <v>244.06261457054899</v>
      </c>
      <c r="H50" s="99">
        <f t="shared" si="2"/>
        <v>4.7069147769201623E-3</v>
      </c>
      <c r="I50" s="99">
        <f t="shared" si="0"/>
        <v>-1.1592442645074224</v>
      </c>
      <c r="J50" s="95">
        <f t="shared" si="1"/>
        <v>1718</v>
      </c>
      <c r="K50" s="95">
        <f t="shared" si="3"/>
        <v>-54</v>
      </c>
      <c r="L50" s="95">
        <f t="shared" si="4"/>
        <v>-16.411155412331027</v>
      </c>
    </row>
    <row r="51" spans="1:12">
      <c r="A51" s="43" t="s">
        <v>130</v>
      </c>
      <c r="B51" s="86">
        <v>-1361</v>
      </c>
      <c r="C51" s="95">
        <v>446</v>
      </c>
      <c r="D51" s="24">
        <v>354</v>
      </c>
      <c r="E51" s="24">
        <v>-1349.4613087033999</v>
      </c>
      <c r="F51" s="24">
        <v>472.92616511749998</v>
      </c>
      <c r="G51" s="24">
        <v>371.21715071350297</v>
      </c>
      <c r="H51" s="99">
        <f t="shared" si="2"/>
        <v>7.060372165380243E-3</v>
      </c>
      <c r="I51" s="99">
        <f t="shared" si="0"/>
        <v>-1.2601028655400441</v>
      </c>
      <c r="J51" s="95">
        <f t="shared" si="1"/>
        <v>1715</v>
      </c>
      <c r="K51" s="95">
        <f t="shared" si="3"/>
        <v>-92</v>
      </c>
      <c r="L51" s="95">
        <f t="shared" si="4"/>
        <v>-101.709014403997</v>
      </c>
    </row>
    <row r="52" spans="1:12">
      <c r="A52" s="43" t="s">
        <v>223</v>
      </c>
      <c r="B52" s="86">
        <v>3593</v>
      </c>
      <c r="C52" s="95">
        <v>181</v>
      </c>
      <c r="D52" s="24">
        <v>98</v>
      </c>
      <c r="E52" s="24">
        <v>3623.3943122376099</v>
      </c>
      <c r="F52" s="24">
        <v>221.17816495269901</v>
      </c>
      <c r="G52" s="24">
        <v>134.64216572703199</v>
      </c>
      <c r="H52" s="99">
        <f t="shared" si="2"/>
        <v>1.9545663056702365E-3</v>
      </c>
      <c r="I52" s="99">
        <f t="shared" si="0"/>
        <v>-0.97272474255496799</v>
      </c>
      <c r="J52" s="95">
        <f t="shared" si="1"/>
        <v>-3495</v>
      </c>
      <c r="K52" s="95">
        <f t="shared" si="3"/>
        <v>-83</v>
      </c>
      <c r="L52" s="95">
        <f t="shared" si="4"/>
        <v>-86.535999225667013</v>
      </c>
    </row>
    <row r="53" spans="1:12">
      <c r="A53" s="43" t="s">
        <v>221</v>
      </c>
      <c r="B53" s="86">
        <v>762</v>
      </c>
      <c r="C53" s="95">
        <v>120</v>
      </c>
      <c r="D53" s="24">
        <v>87</v>
      </c>
      <c r="E53" s="24">
        <v>725.88558408563802</v>
      </c>
      <c r="F53" s="24">
        <v>132.43155020112701</v>
      </c>
      <c r="G53" s="24">
        <v>49.257538947188401</v>
      </c>
      <c r="H53" s="99">
        <f t="shared" si="2"/>
        <v>1.7351762101358223E-3</v>
      </c>
      <c r="I53" s="99">
        <f t="shared" si="0"/>
        <v>-0.88582677165354329</v>
      </c>
      <c r="J53" s="95">
        <f t="shared" si="1"/>
        <v>-675</v>
      </c>
      <c r="K53" s="95">
        <f t="shared" si="3"/>
        <v>-33</v>
      </c>
      <c r="L53" s="95">
        <f t="shared" si="4"/>
        <v>-83.174011253938602</v>
      </c>
    </row>
    <row r="54" spans="1:12">
      <c r="A54" s="43" t="s">
        <v>224</v>
      </c>
      <c r="B54" s="86">
        <v>5187</v>
      </c>
      <c r="C54" s="95">
        <v>3674</v>
      </c>
      <c r="D54" s="24">
        <v>763</v>
      </c>
      <c r="E54" s="24">
        <v>5094.9615069516904</v>
      </c>
      <c r="F54" s="24">
        <v>3798.2035395538501</v>
      </c>
      <c r="G54" s="24">
        <v>753.424767925374</v>
      </c>
      <c r="H54" s="99">
        <f t="shared" si="2"/>
        <v>1.5217694808432557E-2</v>
      </c>
      <c r="I54" s="99">
        <f t="shared" si="0"/>
        <v>-0.8529014844804319</v>
      </c>
      <c r="J54" s="95">
        <f t="shared" si="1"/>
        <v>-4424</v>
      </c>
      <c r="K54" s="95">
        <f t="shared" si="3"/>
        <v>-2911</v>
      </c>
      <c r="L54" s="95">
        <f t="shared" si="4"/>
        <v>-3044.7787716284761</v>
      </c>
    </row>
    <row r="55" spans="1:12">
      <c r="A55" s="43" t="s">
        <v>225</v>
      </c>
      <c r="B55" s="86">
        <v>2884</v>
      </c>
      <c r="C55" s="95">
        <v>2038</v>
      </c>
      <c r="D55" s="24">
        <v>1185</v>
      </c>
      <c r="E55" s="24">
        <v>3425.5158412082001</v>
      </c>
      <c r="F55" s="24">
        <v>2005.2112582719501</v>
      </c>
      <c r="G55" s="24">
        <v>1653.6650065843</v>
      </c>
      <c r="H55" s="99">
        <f t="shared" si="2"/>
        <v>2.363429665529827E-2</v>
      </c>
      <c r="I55" s="99">
        <f t="shared" si="0"/>
        <v>-0.58911234396671286</v>
      </c>
      <c r="J55" s="95">
        <f t="shared" si="1"/>
        <v>-1699</v>
      </c>
      <c r="K55" s="95">
        <f t="shared" si="3"/>
        <v>-853</v>
      </c>
      <c r="L55" s="95">
        <f t="shared" si="4"/>
        <v>-351.54625168765006</v>
      </c>
    </row>
    <row r="56" spans="1:12">
      <c r="A56" s="43" t="s">
        <v>226</v>
      </c>
      <c r="B56" s="86">
        <v>816</v>
      </c>
      <c r="C56" s="95">
        <v>558</v>
      </c>
      <c r="D56" s="24">
        <v>433</v>
      </c>
      <c r="E56" s="24">
        <v>978.07989670393704</v>
      </c>
      <c r="F56" s="24">
        <v>768.14346375380001</v>
      </c>
      <c r="G56" s="24">
        <v>530.72731555398298</v>
      </c>
      <c r="H56" s="99">
        <f t="shared" si="2"/>
        <v>8.6359919424001275E-3</v>
      </c>
      <c r="I56" s="99">
        <f t="shared" si="0"/>
        <v>-0.46936274509803921</v>
      </c>
      <c r="J56" s="95">
        <f t="shared" si="1"/>
        <v>-383</v>
      </c>
      <c r="K56" s="95">
        <f t="shared" si="3"/>
        <v>-125</v>
      </c>
      <c r="L56" s="95">
        <f t="shared" si="4"/>
        <v>-237.41614819981703</v>
      </c>
    </row>
    <row r="57" spans="1:12">
      <c r="A57" s="43" t="s">
        <v>227</v>
      </c>
      <c r="B57" s="86">
        <v>1104</v>
      </c>
      <c r="C57" s="95">
        <v>849</v>
      </c>
      <c r="D57" s="24">
        <v>478</v>
      </c>
      <c r="E57" s="24">
        <v>1000.31418081756</v>
      </c>
      <c r="F57" s="24">
        <v>984.15564494458602</v>
      </c>
      <c r="G57" s="24">
        <v>433.901528269447</v>
      </c>
      <c r="H57" s="99">
        <f t="shared" si="2"/>
        <v>9.5334968786772775E-3</v>
      </c>
      <c r="I57" s="99">
        <f t="shared" si="0"/>
        <v>-0.56702898550724634</v>
      </c>
      <c r="J57" s="95">
        <f t="shared" si="1"/>
        <v>-626</v>
      </c>
      <c r="K57" s="95">
        <f t="shared" si="3"/>
        <v>-371</v>
      </c>
      <c r="L57" s="95">
        <f t="shared" si="4"/>
        <v>-550.25411667513902</v>
      </c>
    </row>
    <row r="58" spans="1:12">
      <c r="A58" s="43" t="s">
        <v>228</v>
      </c>
      <c r="B58" s="86">
        <v>2150</v>
      </c>
      <c r="C58" s="95">
        <v>1342</v>
      </c>
      <c r="D58" s="24">
        <v>946</v>
      </c>
      <c r="E58" s="24">
        <v>2223.00830033489</v>
      </c>
      <c r="F58" s="24">
        <v>1387.69738933345</v>
      </c>
      <c r="G58" s="24">
        <v>983.41232765899201</v>
      </c>
      <c r="H58" s="99">
        <f t="shared" si="2"/>
        <v>1.8867548215959633E-2</v>
      </c>
      <c r="I58" s="99">
        <f t="shared" si="0"/>
        <v>-0.56000000000000005</v>
      </c>
      <c r="J58" s="95">
        <f t="shared" si="1"/>
        <v>-1204</v>
      </c>
      <c r="K58" s="95">
        <f t="shared" si="3"/>
        <v>-396</v>
      </c>
      <c r="L58" s="95">
        <f t="shared" si="4"/>
        <v>-404.28506167445801</v>
      </c>
    </row>
    <row r="59" spans="1:12">
      <c r="A59" s="43" t="s">
        <v>229</v>
      </c>
      <c r="B59" s="86">
        <v>629</v>
      </c>
      <c r="C59" s="95">
        <v>598</v>
      </c>
      <c r="D59" s="24">
        <v>318</v>
      </c>
      <c r="E59" s="24">
        <v>653.07663056925696</v>
      </c>
      <c r="F59" s="24">
        <v>650.94805968470496</v>
      </c>
      <c r="G59" s="24">
        <v>336.44153113750298</v>
      </c>
      <c r="H59" s="99">
        <f t="shared" si="2"/>
        <v>6.3423682163585232E-3</v>
      </c>
      <c r="I59" s="99">
        <f t="shared" si="0"/>
        <v>-0.49443561208267089</v>
      </c>
      <c r="J59" s="95">
        <f t="shared" si="1"/>
        <v>-311</v>
      </c>
      <c r="K59" s="95">
        <f t="shared" si="3"/>
        <v>-280</v>
      </c>
      <c r="L59" s="95">
        <f t="shared" si="4"/>
        <v>-314.50652854720198</v>
      </c>
    </row>
    <row r="60" spans="1:12">
      <c r="A60" s="43" t="s">
        <v>230</v>
      </c>
      <c r="B60" s="86">
        <v>2652</v>
      </c>
      <c r="C60" s="95">
        <v>1875</v>
      </c>
      <c r="D60" s="24">
        <v>1009</v>
      </c>
      <c r="E60" s="24">
        <v>2830.1921231066599</v>
      </c>
      <c r="F60" s="24">
        <v>1883.5810757270399</v>
      </c>
      <c r="G60" s="24">
        <v>1098.76624393368</v>
      </c>
      <c r="H60" s="99">
        <f t="shared" si="2"/>
        <v>2.0124055126747642E-2</v>
      </c>
      <c r="I60" s="99">
        <f t="shared" si="0"/>
        <v>-0.61953242835595779</v>
      </c>
      <c r="J60" s="95">
        <f t="shared" si="1"/>
        <v>-1643</v>
      </c>
      <c r="K60" s="95">
        <f t="shared" si="3"/>
        <v>-866</v>
      </c>
      <c r="L60" s="95">
        <f t="shared" si="4"/>
        <v>-784.81483179335987</v>
      </c>
    </row>
    <row r="61" spans="1:12">
      <c r="A61" s="43" t="s">
        <v>231</v>
      </c>
      <c r="B61" s="86">
        <v>1618</v>
      </c>
      <c r="C61" s="95">
        <v>1918</v>
      </c>
      <c r="D61" s="24">
        <v>897</v>
      </c>
      <c r="E61" s="24">
        <v>2593.8692984251302</v>
      </c>
      <c r="F61" s="24">
        <v>3087.4962550070099</v>
      </c>
      <c r="G61" s="24">
        <v>1421.0802298491201</v>
      </c>
      <c r="H61" s="99">
        <f t="shared" si="2"/>
        <v>1.7890265063124515E-2</v>
      </c>
      <c r="I61" s="99">
        <f t="shared" si="0"/>
        <v>-0.44561186650185414</v>
      </c>
      <c r="J61" s="95">
        <f t="shared" si="1"/>
        <v>-721</v>
      </c>
      <c r="K61" s="95">
        <f t="shared" si="3"/>
        <v>-1021</v>
      </c>
      <c r="L61" s="95">
        <f t="shared" si="4"/>
        <v>-1666.4160251578899</v>
      </c>
    </row>
    <row r="62" spans="1:12">
      <c r="A62" s="43" t="s">
        <v>232</v>
      </c>
      <c r="B62" s="86">
        <v>172</v>
      </c>
      <c r="C62" s="95">
        <v>165</v>
      </c>
      <c r="D62" s="24">
        <v>155</v>
      </c>
      <c r="E62" s="24">
        <v>195.391238073605</v>
      </c>
      <c r="F62" s="24">
        <v>262.13800331278901</v>
      </c>
      <c r="G62" s="24">
        <v>196.474853733478</v>
      </c>
      <c r="H62" s="99">
        <f t="shared" si="2"/>
        <v>3.0914058916212926E-3</v>
      </c>
      <c r="I62" s="99">
        <f t="shared" si="0"/>
        <v>-9.8837209302325577E-2</v>
      </c>
      <c r="J62" s="95">
        <f t="shared" si="1"/>
        <v>-17</v>
      </c>
      <c r="K62" s="95">
        <f t="shared" si="3"/>
        <v>-10</v>
      </c>
      <c r="L62" s="95">
        <f t="shared" si="4"/>
        <v>-65.66314957931101</v>
      </c>
    </row>
    <row r="63" spans="1:12">
      <c r="A63" s="43" t="s">
        <v>233</v>
      </c>
      <c r="B63" s="86">
        <v>479</v>
      </c>
      <c r="C63" s="95">
        <v>386</v>
      </c>
      <c r="D63" s="24">
        <v>215</v>
      </c>
      <c r="E63" s="24">
        <v>485.19402491886098</v>
      </c>
      <c r="F63" s="24">
        <v>515.72770409944599</v>
      </c>
      <c r="G63" s="24">
        <v>221.186000303968</v>
      </c>
      <c r="H63" s="99">
        <f t="shared" si="2"/>
        <v>4.2880791399908256E-3</v>
      </c>
      <c r="I63" s="99">
        <f t="shared" si="0"/>
        <v>-0.55114822546972864</v>
      </c>
      <c r="J63" s="95">
        <f t="shared" si="1"/>
        <v>-264</v>
      </c>
      <c r="K63" s="95">
        <f t="shared" si="3"/>
        <v>-171</v>
      </c>
      <c r="L63" s="95">
        <f t="shared" si="4"/>
        <v>-294.54170379547799</v>
      </c>
    </row>
    <row r="64" spans="1:12">
      <c r="A64" s="43" t="s">
        <v>234</v>
      </c>
      <c r="B64" s="86">
        <v>601</v>
      </c>
      <c r="C64" s="95">
        <v>241</v>
      </c>
      <c r="D64" s="24">
        <v>461</v>
      </c>
      <c r="E64" s="24">
        <v>577.92617713787104</v>
      </c>
      <c r="F64" s="24">
        <v>330.027370013834</v>
      </c>
      <c r="G64" s="24">
        <v>443.36702836048801</v>
      </c>
      <c r="H64" s="99">
        <f t="shared" si="2"/>
        <v>9.1944394583059093E-3</v>
      </c>
      <c r="I64" s="99">
        <f t="shared" si="0"/>
        <v>-0.23294509151414308</v>
      </c>
      <c r="J64" s="95">
        <f t="shared" si="1"/>
        <v>-140</v>
      </c>
      <c r="K64" s="95">
        <f t="shared" si="3"/>
        <v>220</v>
      </c>
      <c r="L64" s="95">
        <f t="shared" si="4"/>
        <v>113.33965834665401</v>
      </c>
    </row>
    <row r="65" spans="1:12">
      <c r="A65" s="43" t="s">
        <v>235</v>
      </c>
      <c r="B65" s="86">
        <v>969</v>
      </c>
      <c r="C65" s="95">
        <v>694</v>
      </c>
      <c r="D65" s="24">
        <v>306</v>
      </c>
      <c r="E65" s="24">
        <v>736.02049612291603</v>
      </c>
      <c r="F65" s="24">
        <v>812.06551764061203</v>
      </c>
      <c r="G65" s="24">
        <v>232.66301648948101</v>
      </c>
      <c r="H65" s="99">
        <f t="shared" si="2"/>
        <v>6.1030335666846167E-3</v>
      </c>
      <c r="I65" s="99">
        <f t="shared" si="0"/>
        <v>-0.68421052631578949</v>
      </c>
      <c r="J65" s="95">
        <f t="shared" si="1"/>
        <v>-663</v>
      </c>
      <c r="K65" s="95">
        <f t="shared" si="3"/>
        <v>-388</v>
      </c>
      <c r="L65" s="95">
        <f t="shared" si="4"/>
        <v>-579.40250115113099</v>
      </c>
    </row>
    <row r="66" spans="1:12">
      <c r="A66" s="43" t="s">
        <v>236</v>
      </c>
      <c r="B66" s="86">
        <v>745</v>
      </c>
      <c r="C66" s="95">
        <v>337</v>
      </c>
      <c r="D66" s="24">
        <v>328</v>
      </c>
      <c r="E66" s="24">
        <v>665.801766134221</v>
      </c>
      <c r="F66" s="24">
        <v>361.57345704694501</v>
      </c>
      <c r="G66" s="24">
        <v>293.13089938711101</v>
      </c>
      <c r="H66" s="99">
        <f t="shared" si="2"/>
        <v>6.5418137577534455E-3</v>
      </c>
      <c r="I66" s="99">
        <f t="shared" si="0"/>
        <v>-0.55973154362416111</v>
      </c>
      <c r="J66" s="95">
        <f t="shared" si="1"/>
        <v>-417</v>
      </c>
      <c r="K66" s="95">
        <f t="shared" si="3"/>
        <v>-9</v>
      </c>
      <c r="L66" s="95">
        <f t="shared" si="4"/>
        <v>-68.442557659833994</v>
      </c>
    </row>
    <row r="67" spans="1:12">
      <c r="A67" s="43" t="s">
        <v>237</v>
      </c>
      <c r="B67" s="86">
        <v>536</v>
      </c>
      <c r="C67" s="95">
        <v>345</v>
      </c>
      <c r="D67" s="24">
        <v>416</v>
      </c>
      <c r="E67" s="24">
        <v>537.77179828524402</v>
      </c>
      <c r="F67" s="24">
        <v>394.01439914645999</v>
      </c>
      <c r="G67" s="24">
        <v>394.05126201776102</v>
      </c>
      <c r="H67" s="99">
        <f t="shared" si="2"/>
        <v>8.2969345220287594E-3</v>
      </c>
      <c r="I67" s="99">
        <f t="shared" ref="I67:I84" si="5">(D67-B67)/B67</f>
        <v>-0.22388059701492538</v>
      </c>
      <c r="J67" s="95">
        <f t="shared" ref="J67:J84" si="6">D67-B67</f>
        <v>-120</v>
      </c>
      <c r="K67" s="95">
        <f t="shared" si="3"/>
        <v>71</v>
      </c>
      <c r="L67" s="95">
        <f t="shared" si="4"/>
        <v>3.686287130102528E-2</v>
      </c>
    </row>
    <row r="68" spans="1:12">
      <c r="A68" s="43" t="s">
        <v>238</v>
      </c>
      <c r="B68" s="86">
        <v>1824</v>
      </c>
      <c r="C68" s="95">
        <v>1370</v>
      </c>
      <c r="D68" s="24">
        <v>625</v>
      </c>
      <c r="E68" s="24">
        <v>2099.9096420517599</v>
      </c>
      <c r="F68" s="24">
        <v>1148.1566257981301</v>
      </c>
      <c r="G68" s="24">
        <v>787.35233298891103</v>
      </c>
      <c r="H68" s="99">
        <f t="shared" ref="H68:H84" si="7">D68/$D$84</f>
        <v>1.2465346337182633E-2</v>
      </c>
      <c r="I68" s="99">
        <f t="shared" si="5"/>
        <v>-0.65734649122807021</v>
      </c>
      <c r="J68" s="95">
        <f t="shared" si="6"/>
        <v>-1199</v>
      </c>
      <c r="K68" s="95">
        <f t="shared" ref="K68:K84" si="8">D68-C68</f>
        <v>-745</v>
      </c>
      <c r="L68" s="95">
        <f t="shared" ref="L68:L84" si="9">G68-F68</f>
        <v>-360.80429280921908</v>
      </c>
    </row>
    <row r="69" spans="1:12">
      <c r="A69" s="43" t="s">
        <v>239</v>
      </c>
      <c r="B69" s="86">
        <v>2057</v>
      </c>
      <c r="C69" s="95">
        <v>1158</v>
      </c>
      <c r="D69" s="24">
        <v>855</v>
      </c>
      <c r="E69" s="24">
        <v>2031.38457483401</v>
      </c>
      <c r="F69" s="24">
        <v>1234.5062827289601</v>
      </c>
      <c r="G69" s="24">
        <v>888.31211069491803</v>
      </c>
      <c r="H69" s="99">
        <f t="shared" si="7"/>
        <v>1.7052593789265841E-2</v>
      </c>
      <c r="I69" s="99">
        <f t="shared" si="5"/>
        <v>-0.58434613514827416</v>
      </c>
      <c r="J69" s="95">
        <f t="shared" si="6"/>
        <v>-1202</v>
      </c>
      <c r="K69" s="95">
        <f t="shared" si="8"/>
        <v>-303</v>
      </c>
      <c r="L69" s="95">
        <f t="shared" si="9"/>
        <v>-346.19417203404203</v>
      </c>
    </row>
    <row r="70" spans="1:12">
      <c r="A70" s="43" t="s">
        <v>240</v>
      </c>
      <c r="B70" s="86">
        <v>164</v>
      </c>
      <c r="C70" s="95">
        <v>228</v>
      </c>
      <c r="D70" s="24">
        <v>225</v>
      </c>
      <c r="E70" s="24">
        <v>161.045366441124</v>
      </c>
      <c r="F70" s="24">
        <v>341.902418998592</v>
      </c>
      <c r="G70" s="24">
        <v>226.272457047058</v>
      </c>
      <c r="H70" s="99">
        <f t="shared" si="7"/>
        <v>4.4875246813857479E-3</v>
      </c>
      <c r="I70" s="99">
        <f t="shared" si="5"/>
        <v>0.37195121951219512</v>
      </c>
      <c r="J70" s="95">
        <f t="shared" si="6"/>
        <v>61</v>
      </c>
      <c r="K70" s="95">
        <f t="shared" si="8"/>
        <v>-3</v>
      </c>
      <c r="L70" s="95">
        <f t="shared" si="9"/>
        <v>-115.629961951534</v>
      </c>
    </row>
    <row r="71" spans="1:12">
      <c r="A71" s="43" t="s">
        <v>241</v>
      </c>
      <c r="B71" s="86">
        <v>438</v>
      </c>
      <c r="C71" s="95">
        <v>155</v>
      </c>
      <c r="D71" s="24">
        <v>124</v>
      </c>
      <c r="E71" s="24">
        <v>379.48733666458003</v>
      </c>
      <c r="F71" s="24">
        <v>205.88871245375799</v>
      </c>
      <c r="G71" s="24">
        <v>110.177799596364</v>
      </c>
      <c r="H71" s="99">
        <f t="shared" si="7"/>
        <v>2.4731247132970344E-3</v>
      </c>
      <c r="I71" s="99">
        <f t="shared" si="5"/>
        <v>-0.71689497716894979</v>
      </c>
      <c r="J71" s="95">
        <f t="shared" si="6"/>
        <v>-314</v>
      </c>
      <c r="K71" s="95">
        <f t="shared" si="8"/>
        <v>-31</v>
      </c>
      <c r="L71" s="95">
        <f t="shared" si="9"/>
        <v>-95.710912857393993</v>
      </c>
    </row>
    <row r="72" spans="1:12">
      <c r="A72" s="43" t="s">
        <v>242</v>
      </c>
      <c r="B72" s="86">
        <v>1147</v>
      </c>
      <c r="C72" s="95">
        <v>618</v>
      </c>
      <c r="D72" s="24">
        <v>711</v>
      </c>
      <c r="E72" s="24">
        <v>1207.29836967604</v>
      </c>
      <c r="F72" s="24">
        <v>970.41696590042295</v>
      </c>
      <c r="G72" s="24">
        <v>754.45956295707197</v>
      </c>
      <c r="H72" s="99">
        <f t="shared" si="7"/>
        <v>1.4180577993178962E-2</v>
      </c>
      <c r="I72" s="99">
        <f t="shared" si="5"/>
        <v>-0.38012205754141237</v>
      </c>
      <c r="J72" s="95">
        <f t="shared" si="6"/>
        <v>-436</v>
      </c>
      <c r="K72" s="95">
        <f t="shared" si="8"/>
        <v>93</v>
      </c>
      <c r="L72" s="95">
        <f t="shared" si="9"/>
        <v>-215.95740294335098</v>
      </c>
    </row>
    <row r="73" spans="1:12">
      <c r="A73" s="43" t="s">
        <v>243</v>
      </c>
      <c r="B73" s="86">
        <v>1198</v>
      </c>
      <c r="C73" s="95">
        <v>1184</v>
      </c>
      <c r="D73" s="24">
        <v>595</v>
      </c>
      <c r="E73" s="24">
        <v>1114.6169546481999</v>
      </c>
      <c r="F73" s="24">
        <v>1448.98857501617</v>
      </c>
      <c r="G73" s="24">
        <v>553.58568745740399</v>
      </c>
      <c r="H73" s="99">
        <f t="shared" si="7"/>
        <v>1.1867009712997865E-2</v>
      </c>
      <c r="I73" s="99">
        <f t="shared" si="5"/>
        <v>-0.503338898163606</v>
      </c>
      <c r="J73" s="95">
        <f t="shared" si="6"/>
        <v>-603</v>
      </c>
      <c r="K73" s="95">
        <f t="shared" si="8"/>
        <v>-589</v>
      </c>
      <c r="L73" s="95">
        <f t="shared" si="9"/>
        <v>-895.402887558766</v>
      </c>
    </row>
    <row r="74" spans="1:12">
      <c r="A74" s="43" t="s">
        <v>244</v>
      </c>
      <c r="B74" s="86">
        <v>200</v>
      </c>
      <c r="C74" s="95">
        <v>318</v>
      </c>
      <c r="D74" s="24">
        <v>276</v>
      </c>
      <c r="E74" s="24">
        <v>259.44209964648201</v>
      </c>
      <c r="F74" s="24">
        <v>414.62194871889699</v>
      </c>
      <c r="G74" s="24">
        <v>363.53385448471499</v>
      </c>
      <c r="H74" s="99">
        <f t="shared" si="7"/>
        <v>5.5046969424998506E-3</v>
      </c>
      <c r="I74" s="99">
        <f t="shared" si="5"/>
        <v>0.38</v>
      </c>
      <c r="J74" s="95">
        <f t="shared" si="6"/>
        <v>76</v>
      </c>
      <c r="K74" s="95">
        <f t="shared" si="8"/>
        <v>-42</v>
      </c>
      <c r="L74" s="95">
        <f t="shared" si="9"/>
        <v>-51.088094234181995</v>
      </c>
    </row>
    <row r="75" spans="1:12">
      <c r="A75" s="43" t="s">
        <v>245</v>
      </c>
      <c r="B75" s="86">
        <v>2650</v>
      </c>
      <c r="C75" s="95">
        <v>1715</v>
      </c>
      <c r="D75" s="24">
        <v>778</v>
      </c>
      <c r="E75" s="24">
        <v>2909.4937276555302</v>
      </c>
      <c r="F75" s="24">
        <v>1710.34592315298</v>
      </c>
      <c r="G75" s="24">
        <v>848.03355266806204</v>
      </c>
      <c r="H75" s="99">
        <f t="shared" si="7"/>
        <v>1.5516863120524941E-2</v>
      </c>
      <c r="I75" s="99">
        <f t="shared" si="5"/>
        <v>-0.70641509433962268</v>
      </c>
      <c r="J75" s="95">
        <f t="shared" si="6"/>
        <v>-1872</v>
      </c>
      <c r="K75" s="95">
        <f t="shared" si="8"/>
        <v>-937</v>
      </c>
      <c r="L75" s="95">
        <f t="shared" si="9"/>
        <v>-862.31237048491801</v>
      </c>
    </row>
    <row r="76" spans="1:12">
      <c r="A76" s="43" t="s">
        <v>246</v>
      </c>
      <c r="B76" s="86">
        <v>746</v>
      </c>
      <c r="C76" s="95">
        <v>408</v>
      </c>
      <c r="D76" s="24">
        <v>419</v>
      </c>
      <c r="E76" s="24">
        <v>685.16163725412605</v>
      </c>
      <c r="F76" s="24">
        <v>461.76409531422701</v>
      </c>
      <c r="G76" s="24">
        <v>384.85678857970402</v>
      </c>
      <c r="H76" s="99">
        <f t="shared" si="7"/>
        <v>8.3567681844472375E-3</v>
      </c>
      <c r="I76" s="99">
        <f t="shared" si="5"/>
        <v>-0.4383378016085791</v>
      </c>
      <c r="J76" s="95">
        <f t="shared" si="6"/>
        <v>-327</v>
      </c>
      <c r="K76" s="95">
        <f t="shared" si="8"/>
        <v>11</v>
      </c>
      <c r="L76" s="95">
        <f t="shared" si="9"/>
        <v>-76.90730673452299</v>
      </c>
    </row>
    <row r="77" spans="1:12">
      <c r="A77" s="43" t="s">
        <v>247</v>
      </c>
      <c r="B77" s="86">
        <v>1549</v>
      </c>
      <c r="C77" s="95">
        <v>1002</v>
      </c>
      <c r="D77" s="24">
        <v>337</v>
      </c>
      <c r="E77" s="24">
        <v>1223.3389523803601</v>
      </c>
      <c r="F77" s="24">
        <v>1111.2099403283</v>
      </c>
      <c r="G77" s="24">
        <v>267.08417853436902</v>
      </c>
      <c r="H77" s="99">
        <f t="shared" si="7"/>
        <v>6.7213147450088757E-3</v>
      </c>
      <c r="I77" s="99">
        <f t="shared" si="5"/>
        <v>-0.7824402840542285</v>
      </c>
      <c r="J77" s="95">
        <f t="shared" si="6"/>
        <v>-1212</v>
      </c>
      <c r="K77" s="95">
        <f t="shared" si="8"/>
        <v>-665</v>
      </c>
      <c r="L77" s="95">
        <f t="shared" si="9"/>
        <v>-844.12576179393102</v>
      </c>
    </row>
    <row r="78" spans="1:12">
      <c r="A78" s="43" t="s">
        <v>248</v>
      </c>
      <c r="B78" s="86">
        <v>63</v>
      </c>
      <c r="C78" s="95">
        <v>76</v>
      </c>
      <c r="D78" s="24">
        <v>29</v>
      </c>
      <c r="E78" s="24">
        <v>74.355569540229197</v>
      </c>
      <c r="F78" s="24">
        <v>113.340398906533</v>
      </c>
      <c r="G78" s="24">
        <v>40.653338533769102</v>
      </c>
      <c r="H78" s="99">
        <f t="shared" si="7"/>
        <v>5.7839207004527411E-4</v>
      </c>
      <c r="I78" s="99">
        <f t="shared" si="5"/>
        <v>-0.53968253968253965</v>
      </c>
      <c r="J78" s="95">
        <f t="shared" si="6"/>
        <v>-34</v>
      </c>
      <c r="K78" s="95">
        <f t="shared" si="8"/>
        <v>-47</v>
      </c>
      <c r="L78" s="95">
        <f t="shared" si="9"/>
        <v>-72.687060372763895</v>
      </c>
    </row>
    <row r="79" spans="1:12">
      <c r="A79" s="43" t="s">
        <v>249</v>
      </c>
      <c r="B79" s="86">
        <v>714</v>
      </c>
      <c r="C79" s="95">
        <v>385</v>
      </c>
      <c r="D79" s="24">
        <v>274</v>
      </c>
      <c r="E79" s="24">
        <v>743.430350209165</v>
      </c>
      <c r="F79" s="24">
        <v>399.62856352234797</v>
      </c>
      <c r="G79" s="24">
        <v>285.32587496563002</v>
      </c>
      <c r="H79" s="99">
        <f t="shared" si="7"/>
        <v>5.4648078342208663E-3</v>
      </c>
      <c r="I79" s="99">
        <f t="shared" si="5"/>
        <v>-0.61624649859943981</v>
      </c>
      <c r="J79" s="95">
        <f t="shared" si="6"/>
        <v>-440</v>
      </c>
      <c r="K79" s="95">
        <f t="shared" si="8"/>
        <v>-111</v>
      </c>
      <c r="L79" s="95">
        <f t="shared" si="9"/>
        <v>-114.30268855671795</v>
      </c>
    </row>
    <row r="80" spans="1:12">
      <c r="A80" s="43" t="s">
        <v>250</v>
      </c>
      <c r="B80" s="86">
        <v>814</v>
      </c>
      <c r="C80" s="95">
        <v>964</v>
      </c>
      <c r="D80" s="24">
        <v>677</v>
      </c>
      <c r="E80" s="24">
        <v>847.46871685984195</v>
      </c>
      <c r="F80" s="24">
        <v>1521.0409712748101</v>
      </c>
      <c r="G80" s="24">
        <v>735.32853608977405</v>
      </c>
      <c r="H80" s="99">
        <f t="shared" si="7"/>
        <v>1.3502463152436228E-2</v>
      </c>
      <c r="I80" s="99">
        <f t="shared" si="5"/>
        <v>-0.16830466830466831</v>
      </c>
      <c r="J80" s="95">
        <f t="shared" si="6"/>
        <v>-137</v>
      </c>
      <c r="K80" s="95">
        <f t="shared" si="8"/>
        <v>-287</v>
      </c>
      <c r="L80" s="95">
        <f t="shared" si="9"/>
        <v>-785.71243518503604</v>
      </c>
    </row>
    <row r="81" spans="1:12">
      <c r="A81" s="43" t="s">
        <v>251</v>
      </c>
      <c r="B81" s="86">
        <v>630</v>
      </c>
      <c r="C81" s="95">
        <v>546</v>
      </c>
      <c r="D81" s="24">
        <v>415</v>
      </c>
      <c r="E81" s="24">
        <v>632.79632622304405</v>
      </c>
      <c r="F81" s="24">
        <v>594.64612884928897</v>
      </c>
      <c r="G81" s="24">
        <v>416.845738149049</v>
      </c>
      <c r="H81" s="99">
        <f t="shared" si="7"/>
        <v>8.2769899678892672E-3</v>
      </c>
      <c r="I81" s="99">
        <f t="shared" si="5"/>
        <v>-0.34126984126984128</v>
      </c>
      <c r="J81" s="95">
        <f t="shared" si="6"/>
        <v>-215</v>
      </c>
      <c r="K81" s="95">
        <f t="shared" si="8"/>
        <v>-131</v>
      </c>
      <c r="L81" s="95">
        <f t="shared" si="9"/>
        <v>-177.80039070023997</v>
      </c>
    </row>
    <row r="82" spans="1:12">
      <c r="A82" s="43" t="s">
        <v>252</v>
      </c>
      <c r="B82" s="86">
        <v>365</v>
      </c>
      <c r="C82" s="95">
        <v>253</v>
      </c>
      <c r="D82" s="24">
        <v>265</v>
      </c>
      <c r="E82" s="24">
        <v>434.18777244332603</v>
      </c>
      <c r="F82" s="24">
        <v>402.42988229792701</v>
      </c>
      <c r="G82" s="24">
        <v>330.56147792099102</v>
      </c>
      <c r="H82" s="99">
        <f t="shared" si="7"/>
        <v>5.2853068469654362E-3</v>
      </c>
      <c r="I82" s="99">
        <f t="shared" si="5"/>
        <v>-0.27397260273972601</v>
      </c>
      <c r="J82" s="95">
        <f t="shared" si="6"/>
        <v>-100</v>
      </c>
      <c r="K82" s="95">
        <f t="shared" si="8"/>
        <v>12</v>
      </c>
      <c r="L82" s="95">
        <f t="shared" si="9"/>
        <v>-71.868404376935985</v>
      </c>
    </row>
    <row r="83" spans="1:12">
      <c r="A83" s="43" t="s">
        <v>253</v>
      </c>
      <c r="B83" s="86">
        <v>895</v>
      </c>
      <c r="C83" s="95">
        <v>577</v>
      </c>
      <c r="D83" s="24">
        <v>134</v>
      </c>
      <c r="E83" s="24">
        <v>792.59873474383801</v>
      </c>
      <c r="F83" s="24">
        <v>711.59404610414902</v>
      </c>
      <c r="G83" s="24">
        <v>118.69295829521501</v>
      </c>
      <c r="H83" s="99">
        <f t="shared" si="7"/>
        <v>2.6725702546919563E-3</v>
      </c>
      <c r="I83" s="99">
        <f t="shared" si="5"/>
        <v>-0.85027932960893859</v>
      </c>
      <c r="J83" s="95">
        <f t="shared" si="6"/>
        <v>-761</v>
      </c>
      <c r="K83" s="95">
        <f t="shared" si="8"/>
        <v>-443</v>
      </c>
      <c r="L83" s="95">
        <f t="shared" si="9"/>
        <v>-592.90108780893399</v>
      </c>
    </row>
    <row r="84" spans="1:12" s="8" customFormat="1">
      <c r="A84" s="44" t="s">
        <v>173</v>
      </c>
      <c r="B84" s="85">
        <v>144343</v>
      </c>
      <c r="C84" s="62">
        <v>108814</v>
      </c>
      <c r="D84" s="65">
        <v>50139</v>
      </c>
      <c r="E84" s="65">
        <v>157636.37578198599</v>
      </c>
      <c r="F84" s="65">
        <v>119479.46355270701</v>
      </c>
      <c r="G84" s="65">
        <v>54842.953051432502</v>
      </c>
      <c r="H84" s="99">
        <f t="shared" si="7"/>
        <v>1</v>
      </c>
      <c r="I84" s="99">
        <f t="shared" si="5"/>
        <v>-0.65263989247833287</v>
      </c>
      <c r="J84" s="95">
        <f t="shared" si="6"/>
        <v>-94204</v>
      </c>
      <c r="K84" s="95">
        <f t="shared" si="8"/>
        <v>-58675</v>
      </c>
      <c r="L84" s="95">
        <f t="shared" si="9"/>
        <v>-64636.510501274504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84"/>
  <sheetViews>
    <sheetView zoomScale="80" zoomScaleNormal="80" workbookViewId="0">
      <pane ySplit="2" topLeftCell="A66" activePane="bottomLeft" state="frozen"/>
      <selection pane="bottomLeft" activeCell="K84" sqref="K84"/>
    </sheetView>
  </sheetViews>
  <sheetFormatPr defaultColWidth="8.85546875" defaultRowHeight="16.5" customHeight="1"/>
  <cols>
    <col min="1" max="1" width="18.28515625" style="4" bestFit="1" customWidth="1"/>
    <col min="2" max="2" width="12" style="4" customWidth="1"/>
    <col min="3" max="3" width="12" style="4" bestFit="1" customWidth="1"/>
    <col min="4" max="7" width="12" style="4" customWidth="1"/>
    <col min="8" max="8" width="21.42578125" style="4" customWidth="1"/>
    <col min="9" max="9" width="31.140625" style="4" customWidth="1"/>
    <col min="10" max="10" width="36.7109375" style="4" customWidth="1"/>
    <col min="11" max="11" width="8.85546875" style="4"/>
    <col min="12" max="12" width="11.140625" style="4" customWidth="1"/>
    <col min="13" max="16384" width="8.85546875" style="4"/>
  </cols>
  <sheetData>
    <row r="1" spans="1:12" ht="16.5" customHeight="1" thickBot="1">
      <c r="B1" s="185" t="s">
        <v>281</v>
      </c>
      <c r="C1" s="185"/>
      <c r="D1" s="186"/>
      <c r="E1" s="187" t="s">
        <v>280</v>
      </c>
      <c r="F1" s="185"/>
      <c r="G1" s="186"/>
    </row>
    <row r="2" spans="1:12" ht="55.5" customHeight="1">
      <c r="A2" s="16" t="s">
        <v>174</v>
      </c>
      <c r="B2" s="91">
        <v>43617</v>
      </c>
      <c r="C2" s="91">
        <v>43952</v>
      </c>
      <c r="D2" s="91">
        <v>43983</v>
      </c>
      <c r="E2" s="91">
        <v>43617</v>
      </c>
      <c r="F2" s="91">
        <v>43952</v>
      </c>
      <c r="G2" s="91">
        <v>43983</v>
      </c>
      <c r="H2" s="90" t="s">
        <v>301</v>
      </c>
      <c r="I2" s="1" t="s">
        <v>304</v>
      </c>
      <c r="J2" s="1" t="s">
        <v>305</v>
      </c>
      <c r="K2" s="1" t="s">
        <v>262</v>
      </c>
      <c r="L2" s="90" t="s">
        <v>283</v>
      </c>
    </row>
    <row r="3" spans="1:12" ht="16.5" customHeight="1">
      <c r="A3" s="43" t="s">
        <v>175</v>
      </c>
      <c r="B3" s="96">
        <v>1748</v>
      </c>
      <c r="C3" s="95">
        <v>340</v>
      </c>
      <c r="D3" s="24">
        <v>446</v>
      </c>
      <c r="E3" s="24">
        <v>1866.88180998865</v>
      </c>
      <c r="F3" s="24">
        <v>352.47400843127298</v>
      </c>
      <c r="G3" s="24">
        <v>481.03037067763199</v>
      </c>
      <c r="H3" s="99">
        <f>D3/$D$84</f>
        <v>2.2059550895241864E-2</v>
      </c>
      <c r="I3" s="99">
        <f t="shared" ref="I3:I66" si="0">(D3-B3)/B3</f>
        <v>-0.74485125858123569</v>
      </c>
      <c r="J3" s="95">
        <f t="shared" ref="J3:J66" si="1">D3-B3</f>
        <v>-1302</v>
      </c>
      <c r="K3" s="95">
        <f>D3-C3</f>
        <v>106</v>
      </c>
      <c r="L3" s="95">
        <f>G3-F3</f>
        <v>128.55636224635901</v>
      </c>
    </row>
    <row r="4" spans="1:12" ht="16.5" customHeight="1">
      <c r="A4" s="43" t="s">
        <v>176</v>
      </c>
      <c r="B4" s="96">
        <v>278</v>
      </c>
      <c r="C4" s="95">
        <v>23</v>
      </c>
      <c r="D4" s="24">
        <v>61</v>
      </c>
      <c r="E4" s="24">
        <v>283.45067587022999</v>
      </c>
      <c r="F4" s="24">
        <v>29.368192011183801</v>
      </c>
      <c r="G4" s="24">
        <v>53.229049821328601</v>
      </c>
      <c r="H4" s="99">
        <f t="shared" ref="H4:H67" si="2">D4/$D$84</f>
        <v>3.0171134632505686E-3</v>
      </c>
      <c r="I4" s="99">
        <f t="shared" si="0"/>
        <v>-0.78057553956834536</v>
      </c>
      <c r="J4" s="95">
        <f t="shared" si="1"/>
        <v>-217</v>
      </c>
      <c r="K4" s="95">
        <f t="shared" ref="K4:K67" si="3">D4-C4</f>
        <v>38</v>
      </c>
      <c r="L4" s="95">
        <f t="shared" ref="L4:L67" si="4">G4-F4</f>
        <v>23.8608578101448</v>
      </c>
    </row>
    <row r="5" spans="1:12" ht="16.5" customHeight="1">
      <c r="A5" s="43" t="s">
        <v>177</v>
      </c>
      <c r="B5" s="96">
        <v>436</v>
      </c>
      <c r="C5" s="95">
        <v>81</v>
      </c>
      <c r="D5" s="24">
        <v>150</v>
      </c>
      <c r="E5" s="24">
        <v>442.73671374934702</v>
      </c>
      <c r="F5" s="24">
        <v>102.866152863011</v>
      </c>
      <c r="G5" s="24">
        <v>152.91937187920499</v>
      </c>
      <c r="H5" s="99">
        <f t="shared" si="2"/>
        <v>7.4191314670095957E-3</v>
      </c>
      <c r="I5" s="99">
        <f t="shared" si="0"/>
        <v>-0.65596330275229353</v>
      </c>
      <c r="J5" s="95">
        <f t="shared" si="1"/>
        <v>-286</v>
      </c>
      <c r="K5" s="95">
        <f t="shared" si="3"/>
        <v>69</v>
      </c>
      <c r="L5" s="95">
        <f t="shared" si="4"/>
        <v>50.053219016193992</v>
      </c>
    </row>
    <row r="6" spans="1:12" ht="16.5" customHeight="1">
      <c r="A6" s="43" t="s">
        <v>178</v>
      </c>
      <c r="B6" s="96">
        <v>63</v>
      </c>
      <c r="C6" s="95">
        <v>25</v>
      </c>
      <c r="D6" s="24">
        <v>35</v>
      </c>
      <c r="E6" s="24">
        <v>93.366156004316494</v>
      </c>
      <c r="F6" s="24">
        <v>74.309309127345301</v>
      </c>
      <c r="G6" s="24">
        <v>76.668234829079793</v>
      </c>
      <c r="H6" s="99">
        <f t="shared" si="2"/>
        <v>1.7311306756355722E-3</v>
      </c>
      <c r="I6" s="99">
        <f t="shared" si="0"/>
        <v>-0.44444444444444442</v>
      </c>
      <c r="J6" s="95">
        <f t="shared" si="1"/>
        <v>-28</v>
      </c>
      <c r="K6" s="95">
        <f t="shared" si="3"/>
        <v>10</v>
      </c>
      <c r="L6" s="95">
        <f t="shared" si="4"/>
        <v>2.358925701734492</v>
      </c>
    </row>
    <row r="7" spans="1:12" ht="16.5" customHeight="1">
      <c r="A7" s="43" t="s">
        <v>179</v>
      </c>
      <c r="B7" s="96">
        <v>192</v>
      </c>
      <c r="C7" s="95">
        <v>28</v>
      </c>
      <c r="D7" s="24">
        <v>100</v>
      </c>
      <c r="E7" s="24">
        <v>165.61327430678699</v>
      </c>
      <c r="F7" s="24">
        <v>33.475556910320996</v>
      </c>
      <c r="G7" s="24">
        <v>86.255873104105603</v>
      </c>
      <c r="H7" s="99">
        <f t="shared" si="2"/>
        <v>4.9460876446730632E-3</v>
      </c>
      <c r="I7" s="99">
        <f t="shared" si="0"/>
        <v>-0.47916666666666669</v>
      </c>
      <c r="J7" s="95">
        <f t="shared" si="1"/>
        <v>-92</v>
      </c>
      <c r="K7" s="95">
        <f t="shared" si="3"/>
        <v>72</v>
      </c>
      <c r="L7" s="95">
        <f t="shared" si="4"/>
        <v>52.780316193784607</v>
      </c>
    </row>
    <row r="8" spans="1:12" ht="16.5" customHeight="1">
      <c r="A8" s="43" t="s">
        <v>180</v>
      </c>
      <c r="B8" s="96">
        <v>166</v>
      </c>
      <c r="C8" s="95">
        <v>18</v>
      </c>
      <c r="D8" s="24">
        <v>42</v>
      </c>
      <c r="E8" s="24">
        <v>142.251779971513</v>
      </c>
      <c r="F8" s="24">
        <v>21.712924139161299</v>
      </c>
      <c r="G8" s="24">
        <v>36.0591828277975</v>
      </c>
      <c r="H8" s="99">
        <f t="shared" si="2"/>
        <v>2.0773568107626868E-3</v>
      </c>
      <c r="I8" s="99">
        <f t="shared" si="0"/>
        <v>-0.74698795180722888</v>
      </c>
      <c r="J8" s="95">
        <f t="shared" si="1"/>
        <v>-124</v>
      </c>
      <c r="K8" s="95">
        <f t="shared" si="3"/>
        <v>24</v>
      </c>
      <c r="L8" s="95">
        <f t="shared" si="4"/>
        <v>14.346258688636201</v>
      </c>
    </row>
    <row r="9" spans="1:12" ht="16.5" customHeight="1">
      <c r="A9" s="43" t="s">
        <v>181</v>
      </c>
      <c r="B9" s="96">
        <v>5658</v>
      </c>
      <c r="C9" s="95">
        <v>694</v>
      </c>
      <c r="D9" s="24">
        <v>1734</v>
      </c>
      <c r="E9" s="24">
        <v>5476.3933375828101</v>
      </c>
      <c r="F9" s="24">
        <v>752.12290105911995</v>
      </c>
      <c r="G9" s="24">
        <v>1662.5667276476599</v>
      </c>
      <c r="H9" s="99">
        <f t="shared" si="2"/>
        <v>8.5765159758630929E-2</v>
      </c>
      <c r="I9" s="99">
        <f t="shared" si="0"/>
        <v>-0.69353128313891832</v>
      </c>
      <c r="J9" s="95">
        <f t="shared" si="1"/>
        <v>-3924</v>
      </c>
      <c r="K9" s="95">
        <f t="shared" si="3"/>
        <v>1040</v>
      </c>
      <c r="L9" s="95">
        <f t="shared" si="4"/>
        <v>910.44382658853999</v>
      </c>
    </row>
    <row r="10" spans="1:12" ht="16.5" customHeight="1">
      <c r="A10" s="43" t="s">
        <v>182</v>
      </c>
      <c r="B10" s="96">
        <v>2267</v>
      </c>
      <c r="C10" s="95">
        <v>303</v>
      </c>
      <c r="D10" s="24">
        <v>662</v>
      </c>
      <c r="E10" s="24">
        <v>3277.4575890845999</v>
      </c>
      <c r="F10" s="24">
        <v>500.23065488810801</v>
      </c>
      <c r="G10" s="24">
        <v>946.17327478605296</v>
      </c>
      <c r="H10" s="99">
        <f t="shared" si="2"/>
        <v>3.274310020773568E-2</v>
      </c>
      <c r="I10" s="99">
        <f t="shared" si="0"/>
        <v>-0.70798411998235555</v>
      </c>
      <c r="J10" s="95">
        <f t="shared" si="1"/>
        <v>-1605</v>
      </c>
      <c r="K10" s="95">
        <f t="shared" si="3"/>
        <v>359</v>
      </c>
      <c r="L10" s="95">
        <f t="shared" si="4"/>
        <v>445.94261989794495</v>
      </c>
    </row>
    <row r="11" spans="1:12" ht="16.5" customHeight="1">
      <c r="A11" s="43" t="s">
        <v>183</v>
      </c>
      <c r="B11" s="96">
        <v>76</v>
      </c>
      <c r="C11" s="95">
        <v>11</v>
      </c>
      <c r="D11" s="24">
        <v>17</v>
      </c>
      <c r="E11" s="24">
        <v>73.213130514391096</v>
      </c>
      <c r="F11" s="24">
        <v>22.260823461131601</v>
      </c>
      <c r="G11" s="24">
        <v>15.9648564304466</v>
      </c>
      <c r="H11" s="99">
        <f t="shared" si="2"/>
        <v>8.4083489959442081E-4</v>
      </c>
      <c r="I11" s="99">
        <f t="shared" si="0"/>
        <v>-0.77631578947368418</v>
      </c>
      <c r="J11" s="95">
        <f t="shared" si="1"/>
        <v>-59</v>
      </c>
      <c r="K11" s="95">
        <f t="shared" si="3"/>
        <v>6</v>
      </c>
      <c r="L11" s="95">
        <f t="shared" si="4"/>
        <v>-6.2959670306850004</v>
      </c>
    </row>
    <row r="12" spans="1:12" ht="16.5" customHeight="1">
      <c r="A12" s="43" t="s">
        <v>184</v>
      </c>
      <c r="B12" s="96">
        <v>123</v>
      </c>
      <c r="C12" s="95">
        <v>26</v>
      </c>
      <c r="D12" s="24">
        <v>38</v>
      </c>
      <c r="E12" s="24">
        <v>108.83213492679999</v>
      </c>
      <c r="F12" s="24">
        <v>26.5620404305044</v>
      </c>
      <c r="G12" s="24">
        <v>33.601319033423202</v>
      </c>
      <c r="H12" s="99">
        <f t="shared" si="2"/>
        <v>1.8795133049757642E-3</v>
      </c>
      <c r="I12" s="99">
        <f t="shared" si="0"/>
        <v>-0.69105691056910568</v>
      </c>
      <c r="J12" s="95">
        <f t="shared" si="1"/>
        <v>-85</v>
      </c>
      <c r="K12" s="95">
        <f t="shared" si="3"/>
        <v>12</v>
      </c>
      <c r="L12" s="95">
        <f t="shared" si="4"/>
        <v>7.0392786029188024</v>
      </c>
    </row>
    <row r="13" spans="1:12" ht="16.5" customHeight="1">
      <c r="A13" s="43" t="s">
        <v>185</v>
      </c>
      <c r="B13" s="96">
        <v>877</v>
      </c>
      <c r="C13" s="95">
        <v>127</v>
      </c>
      <c r="D13" s="24">
        <v>270</v>
      </c>
      <c r="E13" s="24">
        <v>962.91274705419005</v>
      </c>
      <c r="F13" s="24">
        <v>151.65699441296499</v>
      </c>
      <c r="G13" s="24">
        <v>294.231097761493</v>
      </c>
      <c r="H13" s="99">
        <f t="shared" si="2"/>
        <v>1.3354436640617272E-2</v>
      </c>
      <c r="I13" s="99">
        <f t="shared" si="0"/>
        <v>-0.69213226909920178</v>
      </c>
      <c r="J13" s="95">
        <f t="shared" si="1"/>
        <v>-607</v>
      </c>
      <c r="K13" s="95">
        <f t="shared" si="3"/>
        <v>143</v>
      </c>
      <c r="L13" s="95">
        <f t="shared" si="4"/>
        <v>142.57410334852801</v>
      </c>
    </row>
    <row r="14" spans="1:12" ht="16.5" customHeight="1">
      <c r="A14" s="43" t="s">
        <v>186</v>
      </c>
      <c r="B14" s="96">
        <v>979</v>
      </c>
      <c r="C14" s="95">
        <v>121</v>
      </c>
      <c r="D14" s="24">
        <v>321</v>
      </c>
      <c r="E14" s="24">
        <v>897.42329980783302</v>
      </c>
      <c r="F14" s="24">
        <v>136.151501586905</v>
      </c>
      <c r="G14" s="24">
        <v>292.86903769610501</v>
      </c>
      <c r="H14" s="99">
        <f t="shared" si="2"/>
        <v>1.5876941339400534E-2</v>
      </c>
      <c r="I14" s="99">
        <f t="shared" si="0"/>
        <v>-0.67211440245148113</v>
      </c>
      <c r="J14" s="95">
        <f t="shared" si="1"/>
        <v>-658</v>
      </c>
      <c r="K14" s="95">
        <f t="shared" si="3"/>
        <v>200</v>
      </c>
      <c r="L14" s="95">
        <f t="shared" si="4"/>
        <v>156.71753610920001</v>
      </c>
    </row>
    <row r="15" spans="1:12" ht="16.5" customHeight="1">
      <c r="A15" s="43" t="s">
        <v>187</v>
      </c>
      <c r="B15" s="96">
        <v>198</v>
      </c>
      <c r="C15" s="95">
        <v>14</v>
      </c>
      <c r="D15" s="24">
        <v>44</v>
      </c>
      <c r="E15" s="24">
        <v>164.63090128376501</v>
      </c>
      <c r="F15" s="24">
        <v>16.7482722427422</v>
      </c>
      <c r="G15" s="24">
        <v>36.472811215681503</v>
      </c>
      <c r="H15" s="99">
        <f t="shared" si="2"/>
        <v>2.176278563656148E-3</v>
      </c>
      <c r="I15" s="99">
        <f t="shared" si="0"/>
        <v>-0.77777777777777779</v>
      </c>
      <c r="J15" s="95">
        <f t="shared" si="1"/>
        <v>-154</v>
      </c>
      <c r="K15" s="95">
        <f t="shared" si="3"/>
        <v>30</v>
      </c>
      <c r="L15" s="95">
        <f t="shared" si="4"/>
        <v>19.724538972939303</v>
      </c>
    </row>
    <row r="16" spans="1:12" ht="16.5" customHeight="1">
      <c r="A16" s="43" t="s">
        <v>188</v>
      </c>
      <c r="B16" s="96">
        <v>301</v>
      </c>
      <c r="C16" s="95">
        <v>64</v>
      </c>
      <c r="D16" s="24">
        <v>5</v>
      </c>
      <c r="E16" s="24">
        <v>317.76013709959801</v>
      </c>
      <c r="F16" s="24">
        <v>68.255086255634794</v>
      </c>
      <c r="G16" s="24">
        <v>5.2958688263511098</v>
      </c>
      <c r="H16" s="99">
        <f t="shared" si="2"/>
        <v>2.4730438223365321E-4</v>
      </c>
      <c r="I16" s="99">
        <f t="shared" si="0"/>
        <v>-0.98338870431893688</v>
      </c>
      <c r="J16" s="95">
        <f t="shared" si="1"/>
        <v>-296</v>
      </c>
      <c r="K16" s="95">
        <f t="shared" si="3"/>
        <v>-59</v>
      </c>
      <c r="L16" s="95">
        <f t="shared" si="4"/>
        <v>-62.959217429283683</v>
      </c>
    </row>
    <row r="17" spans="1:12" ht="16.5" customHeight="1">
      <c r="A17" s="43" t="s">
        <v>189</v>
      </c>
      <c r="B17" s="96">
        <v>29</v>
      </c>
      <c r="C17" s="95">
        <v>8</v>
      </c>
      <c r="D17" s="24">
        <v>8</v>
      </c>
      <c r="E17" s="24">
        <v>32.780300156305898</v>
      </c>
      <c r="F17" s="24">
        <v>19.558155794912199</v>
      </c>
      <c r="G17" s="24">
        <v>13.0098537611066</v>
      </c>
      <c r="H17" s="99">
        <f t="shared" si="2"/>
        <v>3.9568701157384511E-4</v>
      </c>
      <c r="I17" s="99">
        <f t="shared" si="0"/>
        <v>-0.72413793103448276</v>
      </c>
      <c r="J17" s="95">
        <f t="shared" si="1"/>
        <v>-21</v>
      </c>
      <c r="K17" s="95">
        <f t="shared" si="3"/>
        <v>0</v>
      </c>
      <c r="L17" s="95">
        <f t="shared" si="4"/>
        <v>-6.5483020338055997</v>
      </c>
    </row>
    <row r="18" spans="1:12" ht="16.5" customHeight="1">
      <c r="A18" s="43" t="s">
        <v>190</v>
      </c>
      <c r="B18" s="96">
        <v>328</v>
      </c>
      <c r="C18" s="95">
        <v>23</v>
      </c>
      <c r="D18" s="24">
        <v>99</v>
      </c>
      <c r="E18" s="24">
        <v>323.06547003765002</v>
      </c>
      <c r="F18" s="24">
        <v>27.578397037037298</v>
      </c>
      <c r="G18" s="24">
        <v>103.995102931334</v>
      </c>
      <c r="H18" s="99">
        <f t="shared" si="2"/>
        <v>4.8966267682263327E-3</v>
      </c>
      <c r="I18" s="99">
        <f t="shared" si="0"/>
        <v>-0.69817073170731703</v>
      </c>
      <c r="J18" s="95">
        <f t="shared" si="1"/>
        <v>-229</v>
      </c>
      <c r="K18" s="95">
        <f t="shared" si="3"/>
        <v>76</v>
      </c>
      <c r="L18" s="95">
        <f t="shared" si="4"/>
        <v>76.416705894296712</v>
      </c>
    </row>
    <row r="19" spans="1:12" ht="16.5" customHeight="1">
      <c r="A19" s="43" t="s">
        <v>191</v>
      </c>
      <c r="B19" s="96">
        <v>105</v>
      </c>
      <c r="C19" s="95">
        <v>20</v>
      </c>
      <c r="D19" s="24">
        <v>30</v>
      </c>
      <c r="E19" s="24">
        <v>181.71263254775101</v>
      </c>
      <c r="F19" s="24">
        <v>78.850300942317702</v>
      </c>
      <c r="G19" s="24">
        <v>112.044633977137</v>
      </c>
      <c r="H19" s="99">
        <f t="shared" si="2"/>
        <v>1.483826293401919E-3</v>
      </c>
      <c r="I19" s="99">
        <f t="shared" si="0"/>
        <v>-0.7142857142857143</v>
      </c>
      <c r="J19" s="95">
        <f t="shared" si="1"/>
        <v>-75</v>
      </c>
      <c r="K19" s="95">
        <f t="shared" si="3"/>
        <v>10</v>
      </c>
      <c r="L19" s="95">
        <f t="shared" si="4"/>
        <v>33.194333034819294</v>
      </c>
    </row>
    <row r="20" spans="1:12" ht="16.5" customHeight="1">
      <c r="A20" s="43" t="s">
        <v>192</v>
      </c>
      <c r="B20" s="96">
        <v>56</v>
      </c>
      <c r="C20" s="95">
        <v>22</v>
      </c>
      <c r="D20" s="24">
        <v>50</v>
      </c>
      <c r="E20" s="24">
        <v>71.191588848479995</v>
      </c>
      <c r="F20" s="24">
        <v>43.115851244585201</v>
      </c>
      <c r="G20" s="24">
        <v>66.405899546635496</v>
      </c>
      <c r="H20" s="99">
        <f t="shared" si="2"/>
        <v>2.4730438223365316E-3</v>
      </c>
      <c r="I20" s="99">
        <f t="shared" si="0"/>
        <v>-0.10714285714285714</v>
      </c>
      <c r="J20" s="95">
        <f t="shared" si="1"/>
        <v>-6</v>
      </c>
      <c r="K20" s="95">
        <f t="shared" si="3"/>
        <v>28</v>
      </c>
      <c r="L20" s="95">
        <f t="shared" si="4"/>
        <v>23.290048302050295</v>
      </c>
    </row>
    <row r="21" spans="1:12" ht="16.5" customHeight="1">
      <c r="A21" s="43" t="s">
        <v>193</v>
      </c>
      <c r="B21" s="96">
        <v>260</v>
      </c>
      <c r="C21" s="95">
        <v>30</v>
      </c>
      <c r="D21" s="24">
        <v>125</v>
      </c>
      <c r="E21" s="24">
        <v>223.52569637942199</v>
      </c>
      <c r="F21" s="24">
        <v>41.847762972816</v>
      </c>
      <c r="G21" s="24">
        <v>105.09239332739701</v>
      </c>
      <c r="H21" s="99">
        <f t="shared" si="2"/>
        <v>6.1826095558413299E-3</v>
      </c>
      <c r="I21" s="99">
        <f t="shared" si="0"/>
        <v>-0.51923076923076927</v>
      </c>
      <c r="J21" s="95">
        <f t="shared" si="1"/>
        <v>-135</v>
      </c>
      <c r="K21" s="95">
        <f t="shared" si="3"/>
        <v>95</v>
      </c>
      <c r="L21" s="95">
        <f t="shared" si="4"/>
        <v>63.244630354581005</v>
      </c>
    </row>
    <row r="22" spans="1:12" ht="16.5" customHeight="1">
      <c r="A22" s="43" t="s">
        <v>194</v>
      </c>
      <c r="B22" s="96">
        <v>158</v>
      </c>
      <c r="C22" s="95">
        <v>28</v>
      </c>
      <c r="D22" s="24">
        <v>57</v>
      </c>
      <c r="E22" s="24">
        <v>171.89563836901499</v>
      </c>
      <c r="F22" s="24">
        <v>37.142306224823599</v>
      </c>
      <c r="G22" s="24">
        <v>62.302139612845103</v>
      </c>
      <c r="H22" s="99">
        <f t="shared" si="2"/>
        <v>2.8192699574636462E-3</v>
      </c>
      <c r="I22" s="99">
        <f t="shared" si="0"/>
        <v>-0.63924050632911389</v>
      </c>
      <c r="J22" s="95">
        <f t="shared" si="1"/>
        <v>-101</v>
      </c>
      <c r="K22" s="95">
        <f t="shared" si="3"/>
        <v>29</v>
      </c>
      <c r="L22" s="95">
        <f t="shared" si="4"/>
        <v>25.159833388021504</v>
      </c>
    </row>
    <row r="23" spans="1:12" ht="16.5" customHeight="1">
      <c r="A23" s="43" t="s">
        <v>195</v>
      </c>
      <c r="B23" s="96">
        <v>4016</v>
      </c>
      <c r="C23" s="95">
        <v>293</v>
      </c>
      <c r="D23" s="24">
        <v>984</v>
      </c>
      <c r="E23" s="24">
        <v>4493.5454360901704</v>
      </c>
      <c r="F23" s="24">
        <v>144.77933087431799</v>
      </c>
      <c r="G23" s="24">
        <v>1094.52001027252</v>
      </c>
      <c r="H23" s="99">
        <f t="shared" si="2"/>
        <v>4.8669502423582943E-2</v>
      </c>
      <c r="I23" s="99">
        <f t="shared" si="0"/>
        <v>-0.7549800796812749</v>
      </c>
      <c r="J23" s="95">
        <f t="shared" si="1"/>
        <v>-3032</v>
      </c>
      <c r="K23" s="95">
        <f t="shared" si="3"/>
        <v>691</v>
      </c>
      <c r="L23" s="95">
        <f t="shared" si="4"/>
        <v>949.74067939820202</v>
      </c>
    </row>
    <row r="24" spans="1:12" ht="16.5" customHeight="1">
      <c r="A24" s="43" t="s">
        <v>196</v>
      </c>
      <c r="B24" s="96">
        <v>426</v>
      </c>
      <c r="C24" s="95">
        <v>91</v>
      </c>
      <c r="D24" s="24">
        <v>134</v>
      </c>
      <c r="E24" s="24">
        <v>461.59715352845501</v>
      </c>
      <c r="F24" s="24">
        <v>106.97669774099499</v>
      </c>
      <c r="G24" s="24">
        <v>145.19985109248199</v>
      </c>
      <c r="H24" s="99">
        <f t="shared" si="2"/>
        <v>6.6277574438619053E-3</v>
      </c>
      <c r="I24" s="99">
        <f t="shared" si="0"/>
        <v>-0.68544600938967137</v>
      </c>
      <c r="J24" s="95">
        <f t="shared" si="1"/>
        <v>-292</v>
      </c>
      <c r="K24" s="95">
        <f t="shared" si="3"/>
        <v>43</v>
      </c>
      <c r="L24" s="95">
        <f t="shared" si="4"/>
        <v>38.223153351486999</v>
      </c>
    </row>
    <row r="25" spans="1:12" ht="16.5" customHeight="1">
      <c r="A25" s="43" t="s">
        <v>197</v>
      </c>
      <c r="B25" s="96">
        <v>112</v>
      </c>
      <c r="C25" s="95">
        <v>16</v>
      </c>
      <c r="D25" s="24">
        <v>30</v>
      </c>
      <c r="E25" s="24">
        <v>115.600236734745</v>
      </c>
      <c r="F25" s="24">
        <v>21.1308665713875</v>
      </c>
      <c r="G25" s="24">
        <v>24.5109673559108</v>
      </c>
      <c r="H25" s="99">
        <f t="shared" si="2"/>
        <v>1.483826293401919E-3</v>
      </c>
      <c r="I25" s="99">
        <f t="shared" si="0"/>
        <v>-0.7321428571428571</v>
      </c>
      <c r="J25" s="95">
        <f t="shared" si="1"/>
        <v>-82</v>
      </c>
      <c r="K25" s="95">
        <f t="shared" si="3"/>
        <v>14</v>
      </c>
      <c r="L25" s="95">
        <f t="shared" si="4"/>
        <v>3.3801007845233002</v>
      </c>
    </row>
    <row r="26" spans="1:12" ht="16.5" customHeight="1">
      <c r="A26" s="43" t="s">
        <v>198</v>
      </c>
      <c r="B26" s="96">
        <v>342</v>
      </c>
      <c r="C26" s="95">
        <v>47</v>
      </c>
      <c r="D26" s="24">
        <v>82</v>
      </c>
      <c r="E26" s="24">
        <v>362.86329298906298</v>
      </c>
      <c r="F26" s="24">
        <v>57.233067224585902</v>
      </c>
      <c r="G26" s="24">
        <v>87.5758544762665</v>
      </c>
      <c r="H26" s="99">
        <f t="shared" si="2"/>
        <v>4.0557918686319125E-3</v>
      </c>
      <c r="I26" s="99">
        <f t="shared" si="0"/>
        <v>-0.76023391812865493</v>
      </c>
      <c r="J26" s="95">
        <f t="shared" si="1"/>
        <v>-260</v>
      </c>
      <c r="K26" s="95">
        <f t="shared" si="3"/>
        <v>35</v>
      </c>
      <c r="L26" s="95">
        <f t="shared" si="4"/>
        <v>30.342787251680598</v>
      </c>
    </row>
    <row r="27" spans="1:12" ht="16.5" customHeight="1">
      <c r="A27" s="43" t="s">
        <v>199</v>
      </c>
      <c r="B27" s="96">
        <v>956</v>
      </c>
      <c r="C27" s="95">
        <v>152</v>
      </c>
      <c r="D27" s="24">
        <v>220</v>
      </c>
      <c r="E27" s="24">
        <v>1116.5113225622099</v>
      </c>
      <c r="F27" s="24">
        <v>153.76973573594901</v>
      </c>
      <c r="G27" s="24">
        <v>250.940181117252</v>
      </c>
      <c r="H27" s="99">
        <f t="shared" si="2"/>
        <v>1.088139281828074E-2</v>
      </c>
      <c r="I27" s="99">
        <f t="shared" si="0"/>
        <v>-0.76987447698744771</v>
      </c>
      <c r="J27" s="95">
        <f t="shared" si="1"/>
        <v>-736</v>
      </c>
      <c r="K27" s="95">
        <f t="shared" si="3"/>
        <v>68</v>
      </c>
      <c r="L27" s="95">
        <f t="shared" si="4"/>
        <v>97.170445381302983</v>
      </c>
    </row>
    <row r="28" spans="1:12" ht="16.5" customHeight="1">
      <c r="A28" s="43" t="s">
        <v>112</v>
      </c>
      <c r="B28" s="96">
        <v>836</v>
      </c>
      <c r="C28" s="95">
        <v>90</v>
      </c>
      <c r="D28" s="24">
        <v>264</v>
      </c>
      <c r="E28" s="24">
        <v>777.65960639794196</v>
      </c>
      <c r="F28" s="24">
        <v>108.84796489297401</v>
      </c>
      <c r="G28" s="24">
        <v>245.367637709506</v>
      </c>
      <c r="H28" s="99">
        <f t="shared" si="2"/>
        <v>1.3057671381936888E-2</v>
      </c>
      <c r="I28" s="99">
        <f t="shared" si="0"/>
        <v>-0.68421052631578949</v>
      </c>
      <c r="J28" s="95">
        <f t="shared" si="1"/>
        <v>-572</v>
      </c>
      <c r="K28" s="95">
        <f t="shared" si="3"/>
        <v>174</v>
      </c>
      <c r="L28" s="95">
        <f t="shared" si="4"/>
        <v>136.51967281653199</v>
      </c>
    </row>
    <row r="29" spans="1:12" ht="16.5" customHeight="1">
      <c r="A29" s="43" t="s">
        <v>200</v>
      </c>
      <c r="B29" s="96">
        <v>539</v>
      </c>
      <c r="C29" s="95">
        <v>74</v>
      </c>
      <c r="D29" s="24">
        <v>91</v>
      </c>
      <c r="E29" s="24">
        <v>520.36095649264905</v>
      </c>
      <c r="F29" s="24">
        <v>84.434619376816698</v>
      </c>
      <c r="G29" s="24">
        <v>87.853518815769206</v>
      </c>
      <c r="H29" s="99">
        <f t="shared" si="2"/>
        <v>4.5009397566524879E-3</v>
      </c>
      <c r="I29" s="99">
        <f t="shared" si="0"/>
        <v>-0.83116883116883122</v>
      </c>
      <c r="J29" s="95">
        <f t="shared" si="1"/>
        <v>-448</v>
      </c>
      <c r="K29" s="95">
        <f t="shared" si="3"/>
        <v>17</v>
      </c>
      <c r="L29" s="95">
        <f t="shared" si="4"/>
        <v>3.4188994389525078</v>
      </c>
    </row>
    <row r="30" spans="1:12" ht="16.5" customHeight="1">
      <c r="A30" s="43" t="s">
        <v>201</v>
      </c>
      <c r="B30" s="96">
        <v>252</v>
      </c>
      <c r="C30" s="95">
        <v>77</v>
      </c>
      <c r="D30" s="24">
        <v>131</v>
      </c>
      <c r="E30" s="24">
        <v>247.09315102320801</v>
      </c>
      <c r="F30" s="24">
        <v>78.814345789468902</v>
      </c>
      <c r="G30" s="24">
        <v>127.459419624166</v>
      </c>
      <c r="H30" s="99">
        <f t="shared" si="2"/>
        <v>6.4793748145217135E-3</v>
      </c>
      <c r="I30" s="99">
        <f t="shared" si="0"/>
        <v>-0.48015873015873017</v>
      </c>
      <c r="J30" s="95">
        <f t="shared" si="1"/>
        <v>-121</v>
      </c>
      <c r="K30" s="95">
        <f t="shared" si="3"/>
        <v>54</v>
      </c>
      <c r="L30" s="95">
        <f t="shared" si="4"/>
        <v>48.645073834697101</v>
      </c>
    </row>
    <row r="31" spans="1:12" ht="16.5" customHeight="1">
      <c r="A31" s="43" t="s">
        <v>202</v>
      </c>
      <c r="B31" s="96">
        <v>308</v>
      </c>
      <c r="C31" s="95">
        <v>35</v>
      </c>
      <c r="D31" s="24">
        <v>114</v>
      </c>
      <c r="E31" s="24">
        <v>336.21287983635898</v>
      </c>
      <c r="F31" s="24">
        <v>46.663747927362003</v>
      </c>
      <c r="G31" s="24">
        <v>123.54313037458699</v>
      </c>
      <c r="H31" s="99">
        <f t="shared" si="2"/>
        <v>5.6385399149272925E-3</v>
      </c>
      <c r="I31" s="99">
        <f t="shared" si="0"/>
        <v>-0.62987012987012991</v>
      </c>
      <c r="J31" s="95">
        <f t="shared" si="1"/>
        <v>-194</v>
      </c>
      <c r="K31" s="95">
        <f t="shared" si="3"/>
        <v>79</v>
      </c>
      <c r="L31" s="95">
        <f t="shared" si="4"/>
        <v>76.879382447224998</v>
      </c>
    </row>
    <row r="32" spans="1:12" ht="16.5" customHeight="1">
      <c r="A32" s="43" t="s">
        <v>203</v>
      </c>
      <c r="B32" s="96">
        <v>120</v>
      </c>
      <c r="C32" s="95">
        <v>45</v>
      </c>
      <c r="D32" s="24">
        <v>80</v>
      </c>
      <c r="E32" s="24">
        <v>134.613910487369</v>
      </c>
      <c r="F32" s="24">
        <v>85.919291720125798</v>
      </c>
      <c r="G32" s="24">
        <v>93.524667510635098</v>
      </c>
      <c r="H32" s="99">
        <f t="shared" si="2"/>
        <v>3.9568701157384513E-3</v>
      </c>
      <c r="I32" s="99">
        <f t="shared" si="0"/>
        <v>-0.33333333333333331</v>
      </c>
      <c r="J32" s="95">
        <f t="shared" si="1"/>
        <v>-40</v>
      </c>
      <c r="K32" s="95">
        <f t="shared" si="3"/>
        <v>35</v>
      </c>
      <c r="L32" s="95">
        <f t="shared" si="4"/>
        <v>7.6053757905092993</v>
      </c>
    </row>
    <row r="33" spans="1:12" ht="16.5" customHeight="1">
      <c r="A33" s="43" t="s">
        <v>204</v>
      </c>
      <c r="B33" s="96">
        <v>354</v>
      </c>
      <c r="C33" s="95">
        <v>90</v>
      </c>
      <c r="D33" s="24">
        <v>156</v>
      </c>
      <c r="E33" s="24">
        <v>338.77854777354599</v>
      </c>
      <c r="F33" s="24">
        <v>114.485554476196</v>
      </c>
      <c r="G33" s="24">
        <v>149.59720123884301</v>
      </c>
      <c r="H33" s="99">
        <f t="shared" si="2"/>
        <v>7.7158967256899793E-3</v>
      </c>
      <c r="I33" s="99">
        <f t="shared" si="0"/>
        <v>-0.55932203389830504</v>
      </c>
      <c r="J33" s="95">
        <f t="shared" si="1"/>
        <v>-198</v>
      </c>
      <c r="K33" s="95">
        <f t="shared" si="3"/>
        <v>66</v>
      </c>
      <c r="L33" s="95">
        <f t="shared" si="4"/>
        <v>35.111646762647013</v>
      </c>
    </row>
    <row r="34" spans="1:12" ht="16.5" customHeight="1">
      <c r="A34" s="43" t="s">
        <v>205</v>
      </c>
      <c r="B34" s="96">
        <v>793</v>
      </c>
      <c r="C34" s="95">
        <v>133</v>
      </c>
      <c r="D34" s="24">
        <v>202</v>
      </c>
      <c r="E34" s="24">
        <v>842.71555449547304</v>
      </c>
      <c r="F34" s="24">
        <v>159.01347565144999</v>
      </c>
      <c r="G34" s="24">
        <v>214.66613164799401</v>
      </c>
      <c r="H34" s="99">
        <f t="shared" si="2"/>
        <v>9.9910970422395877E-3</v>
      </c>
      <c r="I34" s="99">
        <f t="shared" si="0"/>
        <v>-0.74527112232030268</v>
      </c>
      <c r="J34" s="95">
        <f t="shared" si="1"/>
        <v>-591</v>
      </c>
      <c r="K34" s="95">
        <f t="shared" si="3"/>
        <v>69</v>
      </c>
      <c r="L34" s="95">
        <f t="shared" si="4"/>
        <v>55.652655996544013</v>
      </c>
    </row>
    <row r="35" spans="1:12" ht="16.5" customHeight="1">
      <c r="A35" s="43" t="s">
        <v>206</v>
      </c>
      <c r="B35" s="96">
        <v>1607</v>
      </c>
      <c r="C35" s="95">
        <v>167</v>
      </c>
      <c r="D35" s="24">
        <v>431</v>
      </c>
      <c r="E35" s="24">
        <v>1653.02764617514</v>
      </c>
      <c r="F35" s="24">
        <v>182.39368591911901</v>
      </c>
      <c r="G35" s="24">
        <v>440.68361454109998</v>
      </c>
      <c r="H35" s="99">
        <f t="shared" si="2"/>
        <v>2.1317637748540903E-2</v>
      </c>
      <c r="I35" s="99">
        <f t="shared" si="0"/>
        <v>-0.73179838207840697</v>
      </c>
      <c r="J35" s="95">
        <f t="shared" si="1"/>
        <v>-1176</v>
      </c>
      <c r="K35" s="95">
        <f t="shared" si="3"/>
        <v>264</v>
      </c>
      <c r="L35" s="95">
        <f t="shared" si="4"/>
        <v>258.28992862198095</v>
      </c>
    </row>
    <row r="36" spans="1:12" ht="16.5" customHeight="1">
      <c r="A36" s="43" t="s">
        <v>207</v>
      </c>
      <c r="B36" s="96">
        <v>284</v>
      </c>
      <c r="C36" s="95">
        <v>30</v>
      </c>
      <c r="D36" s="24">
        <v>77</v>
      </c>
      <c r="E36" s="24">
        <v>230.932065995394</v>
      </c>
      <c r="F36" s="24">
        <v>31.624595798269201</v>
      </c>
      <c r="G36" s="24">
        <v>62.767064445322397</v>
      </c>
      <c r="H36" s="99">
        <f t="shared" si="2"/>
        <v>3.8084874863982591E-3</v>
      </c>
      <c r="I36" s="99">
        <f t="shared" si="0"/>
        <v>-0.72887323943661975</v>
      </c>
      <c r="J36" s="95">
        <f t="shared" si="1"/>
        <v>-207</v>
      </c>
      <c r="K36" s="95">
        <f t="shared" si="3"/>
        <v>47</v>
      </c>
      <c r="L36" s="95">
        <f t="shared" si="4"/>
        <v>31.142468647053196</v>
      </c>
    </row>
    <row r="37" spans="1:12" ht="16.5" customHeight="1">
      <c r="A37" s="43" t="s">
        <v>208</v>
      </c>
      <c r="B37" s="96">
        <v>83</v>
      </c>
      <c r="C37" s="95">
        <v>12</v>
      </c>
      <c r="D37" s="24">
        <v>30</v>
      </c>
      <c r="E37" s="24">
        <v>68.277784022946193</v>
      </c>
      <c r="F37" s="24">
        <v>18.708520206109998</v>
      </c>
      <c r="G37" s="24">
        <v>18.7586015276902</v>
      </c>
      <c r="H37" s="99">
        <f t="shared" si="2"/>
        <v>1.483826293401919E-3</v>
      </c>
      <c r="I37" s="99">
        <f t="shared" si="0"/>
        <v>-0.63855421686746983</v>
      </c>
      <c r="J37" s="95">
        <f t="shared" si="1"/>
        <v>-53</v>
      </c>
      <c r="K37" s="95">
        <f t="shared" si="3"/>
        <v>18</v>
      </c>
      <c r="L37" s="95">
        <f t="shared" si="4"/>
        <v>5.0081321580201177E-2</v>
      </c>
    </row>
    <row r="38" spans="1:12" ht="16.5" customHeight="1">
      <c r="A38" s="43" t="s">
        <v>209</v>
      </c>
      <c r="B38" s="96">
        <v>45</v>
      </c>
      <c r="C38" s="95">
        <v>9</v>
      </c>
      <c r="D38" s="24">
        <v>4</v>
      </c>
      <c r="E38" s="24">
        <v>56.948896988560499</v>
      </c>
      <c r="F38" s="24">
        <v>13.2071399683955</v>
      </c>
      <c r="G38" s="24">
        <v>5.7371712710316798</v>
      </c>
      <c r="H38" s="99">
        <f t="shared" si="2"/>
        <v>1.9784350578692255E-4</v>
      </c>
      <c r="I38" s="99">
        <f t="shared" si="0"/>
        <v>-0.91111111111111109</v>
      </c>
      <c r="J38" s="95">
        <f t="shared" si="1"/>
        <v>-41</v>
      </c>
      <c r="K38" s="95">
        <f t="shared" si="3"/>
        <v>-5</v>
      </c>
      <c r="L38" s="95">
        <f t="shared" si="4"/>
        <v>-7.4699686973638206</v>
      </c>
    </row>
    <row r="39" spans="1:12" ht="16.5" customHeight="1">
      <c r="A39" s="43" t="s">
        <v>210</v>
      </c>
      <c r="B39" s="96">
        <v>819</v>
      </c>
      <c r="C39" s="95">
        <v>137</v>
      </c>
      <c r="D39" s="24">
        <v>192</v>
      </c>
      <c r="E39" s="24">
        <v>796.22956006028699</v>
      </c>
      <c r="F39" s="24">
        <v>159.570227465279</v>
      </c>
      <c r="G39" s="24">
        <v>186.30444862158899</v>
      </c>
      <c r="H39" s="99">
        <f t="shared" si="2"/>
        <v>9.4964882777722817E-3</v>
      </c>
      <c r="I39" s="99">
        <f t="shared" si="0"/>
        <v>-0.76556776556776551</v>
      </c>
      <c r="J39" s="95">
        <f t="shared" si="1"/>
        <v>-627</v>
      </c>
      <c r="K39" s="95">
        <f t="shared" si="3"/>
        <v>55</v>
      </c>
      <c r="L39" s="95">
        <f t="shared" si="4"/>
        <v>26.734221156309985</v>
      </c>
    </row>
    <row r="40" spans="1:12" ht="16.5" customHeight="1">
      <c r="A40" s="43" t="s">
        <v>211</v>
      </c>
      <c r="B40" s="96">
        <v>55</v>
      </c>
      <c r="C40" s="95">
        <v>9</v>
      </c>
      <c r="D40" s="24">
        <v>14</v>
      </c>
      <c r="E40" s="24">
        <v>61.9181702738314</v>
      </c>
      <c r="F40" s="24">
        <v>20.686303869907</v>
      </c>
      <c r="G40" s="24">
        <v>21.9328170768874</v>
      </c>
      <c r="H40" s="99">
        <f t="shared" si="2"/>
        <v>6.9245227025422891E-4</v>
      </c>
      <c r="I40" s="99">
        <f t="shared" si="0"/>
        <v>-0.74545454545454548</v>
      </c>
      <c r="J40" s="95">
        <f t="shared" si="1"/>
        <v>-41</v>
      </c>
      <c r="K40" s="95">
        <f t="shared" si="3"/>
        <v>5</v>
      </c>
      <c r="L40" s="95">
        <f t="shared" si="4"/>
        <v>1.2465132069803992</v>
      </c>
    </row>
    <row r="41" spans="1:12" ht="16.5" customHeight="1">
      <c r="A41" s="43" t="s">
        <v>212</v>
      </c>
      <c r="B41" s="96">
        <v>319</v>
      </c>
      <c r="C41" s="95">
        <v>29</v>
      </c>
      <c r="D41" s="24">
        <v>110</v>
      </c>
      <c r="E41" s="24">
        <v>253.83823943948801</v>
      </c>
      <c r="F41" s="24">
        <v>34.132940208250403</v>
      </c>
      <c r="G41" s="24">
        <v>87.118923172158802</v>
      </c>
      <c r="H41" s="99">
        <f t="shared" si="2"/>
        <v>5.4406964091403701E-3</v>
      </c>
      <c r="I41" s="99">
        <f t="shared" si="0"/>
        <v>-0.65517241379310343</v>
      </c>
      <c r="J41" s="95">
        <f t="shared" si="1"/>
        <v>-209</v>
      </c>
      <c r="K41" s="95">
        <f t="shared" si="3"/>
        <v>81</v>
      </c>
      <c r="L41" s="95">
        <f t="shared" si="4"/>
        <v>52.985982963908398</v>
      </c>
    </row>
    <row r="42" spans="1:12" ht="16.5" customHeight="1">
      <c r="A42" s="43" t="s">
        <v>213</v>
      </c>
      <c r="B42" s="96">
        <v>20478</v>
      </c>
      <c r="C42" s="95">
        <v>2950</v>
      </c>
      <c r="D42" s="24">
        <v>5240</v>
      </c>
      <c r="E42" s="24">
        <v>21420.8916722217</v>
      </c>
      <c r="F42" s="24">
        <v>2792.3327559731401</v>
      </c>
      <c r="G42" s="24">
        <v>5421.8102689685202</v>
      </c>
      <c r="H42" s="99">
        <f t="shared" si="2"/>
        <v>0.25917499258086851</v>
      </c>
      <c r="I42" s="99">
        <f t="shared" si="0"/>
        <v>-0.74411563629260669</v>
      </c>
      <c r="J42" s="95">
        <f t="shared" si="1"/>
        <v>-15238</v>
      </c>
      <c r="K42" s="95">
        <f t="shared" si="3"/>
        <v>2290</v>
      </c>
      <c r="L42" s="95">
        <f t="shared" si="4"/>
        <v>2629.47751299538</v>
      </c>
    </row>
    <row r="43" spans="1:12" ht="16.5" customHeight="1">
      <c r="A43" s="43" t="s">
        <v>214</v>
      </c>
      <c r="B43" s="96">
        <v>4599</v>
      </c>
      <c r="C43" s="95">
        <v>756</v>
      </c>
      <c r="D43" s="24">
        <v>1168</v>
      </c>
      <c r="E43" s="24">
        <v>4863.6566969791402</v>
      </c>
      <c r="F43" s="24">
        <v>790.28074727538296</v>
      </c>
      <c r="G43" s="24">
        <v>1235.57735083834</v>
      </c>
      <c r="H43" s="99">
        <f t="shared" si="2"/>
        <v>5.777030368978138E-2</v>
      </c>
      <c r="I43" s="99">
        <f t="shared" si="0"/>
        <v>-0.74603174603174605</v>
      </c>
      <c r="J43" s="95">
        <f t="shared" si="1"/>
        <v>-3431</v>
      </c>
      <c r="K43" s="95">
        <f t="shared" si="3"/>
        <v>412</v>
      </c>
      <c r="L43" s="95">
        <f t="shared" si="4"/>
        <v>445.29660356295699</v>
      </c>
    </row>
    <row r="44" spans="1:12" ht="16.5" customHeight="1">
      <c r="A44" s="43" t="s">
        <v>215</v>
      </c>
      <c r="B44" s="96">
        <v>627</v>
      </c>
      <c r="C44" s="95">
        <v>78</v>
      </c>
      <c r="D44" s="24">
        <v>204</v>
      </c>
      <c r="E44" s="24">
        <v>611.688417437</v>
      </c>
      <c r="F44" s="24">
        <v>93.157752881090502</v>
      </c>
      <c r="G44" s="24">
        <v>198.98545897143299</v>
      </c>
      <c r="H44" s="99">
        <f t="shared" si="2"/>
        <v>1.0090018795133049E-2</v>
      </c>
      <c r="I44" s="99">
        <f t="shared" si="0"/>
        <v>-0.67464114832535882</v>
      </c>
      <c r="J44" s="95">
        <f t="shared" si="1"/>
        <v>-423</v>
      </c>
      <c r="K44" s="95">
        <f t="shared" si="3"/>
        <v>126</v>
      </c>
      <c r="L44" s="95">
        <f t="shared" si="4"/>
        <v>105.82770609034249</v>
      </c>
    </row>
    <row r="45" spans="1:12" ht="16.5" customHeight="1">
      <c r="A45" s="43" t="s">
        <v>216</v>
      </c>
      <c r="B45" s="96">
        <v>186</v>
      </c>
      <c r="C45" s="95">
        <v>26</v>
      </c>
      <c r="D45" s="24">
        <v>51</v>
      </c>
      <c r="E45" s="24">
        <v>161.837039047291</v>
      </c>
      <c r="F45" s="24">
        <v>28.210740253499999</v>
      </c>
      <c r="G45" s="24">
        <v>44.467498418886798</v>
      </c>
      <c r="H45" s="99">
        <f t="shared" si="2"/>
        <v>2.5225046987832622E-3</v>
      </c>
      <c r="I45" s="99">
        <f t="shared" si="0"/>
        <v>-0.72580645161290325</v>
      </c>
      <c r="J45" s="95">
        <f t="shared" si="1"/>
        <v>-135</v>
      </c>
      <c r="K45" s="95">
        <f t="shared" si="3"/>
        <v>25</v>
      </c>
      <c r="L45" s="95">
        <f t="shared" si="4"/>
        <v>16.256758165386799</v>
      </c>
    </row>
    <row r="46" spans="1:12" ht="16.5" customHeight="1">
      <c r="A46" s="43" t="s">
        <v>217</v>
      </c>
      <c r="B46" s="96">
        <v>221</v>
      </c>
      <c r="C46" s="95">
        <v>28</v>
      </c>
      <c r="D46" s="24">
        <v>54</v>
      </c>
      <c r="E46" s="24">
        <v>206.122893364502</v>
      </c>
      <c r="F46" s="24">
        <v>35.452317754186097</v>
      </c>
      <c r="G46" s="24">
        <v>50.364869885857999</v>
      </c>
      <c r="H46" s="99">
        <f t="shared" si="2"/>
        <v>2.6708873281234544E-3</v>
      </c>
      <c r="I46" s="99">
        <f t="shared" si="0"/>
        <v>-0.75565610859728505</v>
      </c>
      <c r="J46" s="95">
        <f t="shared" si="1"/>
        <v>-167</v>
      </c>
      <c r="K46" s="95">
        <f t="shared" si="3"/>
        <v>26</v>
      </c>
      <c r="L46" s="95">
        <f t="shared" si="4"/>
        <v>14.912552131671902</v>
      </c>
    </row>
    <row r="47" spans="1:12" ht="16.5" customHeight="1">
      <c r="A47" s="43" t="s">
        <v>218</v>
      </c>
      <c r="B47" s="96">
        <v>57</v>
      </c>
      <c r="C47" s="95">
        <v>14</v>
      </c>
      <c r="D47" s="24">
        <v>52</v>
      </c>
      <c r="E47" s="24">
        <v>68.868647995872905</v>
      </c>
      <c r="F47" s="24">
        <v>35.088156925578602</v>
      </c>
      <c r="G47" s="24">
        <v>66.360359635296504</v>
      </c>
      <c r="H47" s="99">
        <f t="shared" si="2"/>
        <v>2.5719655752299933E-3</v>
      </c>
      <c r="I47" s="99">
        <f t="shared" si="0"/>
        <v>-8.771929824561403E-2</v>
      </c>
      <c r="J47" s="95">
        <f t="shared" si="1"/>
        <v>-5</v>
      </c>
      <c r="K47" s="95">
        <f t="shared" si="3"/>
        <v>38</v>
      </c>
      <c r="L47" s="95">
        <f t="shared" si="4"/>
        <v>31.272202709717902</v>
      </c>
    </row>
    <row r="48" spans="1:12" ht="16.5" customHeight="1">
      <c r="A48" s="43" t="s">
        <v>219</v>
      </c>
      <c r="B48" s="96">
        <v>262</v>
      </c>
      <c r="C48" s="95">
        <v>27</v>
      </c>
      <c r="D48" s="24">
        <v>57</v>
      </c>
      <c r="E48" s="24">
        <v>244.31915200234801</v>
      </c>
      <c r="F48" s="24">
        <v>35.876707592705202</v>
      </c>
      <c r="G48" s="24">
        <v>53.509462256198702</v>
      </c>
      <c r="H48" s="99">
        <f t="shared" si="2"/>
        <v>2.8192699574636462E-3</v>
      </c>
      <c r="I48" s="99">
        <f t="shared" si="0"/>
        <v>-0.78244274809160308</v>
      </c>
      <c r="J48" s="95">
        <f t="shared" si="1"/>
        <v>-205</v>
      </c>
      <c r="K48" s="95">
        <f t="shared" si="3"/>
        <v>30</v>
      </c>
      <c r="L48" s="95">
        <f t="shared" si="4"/>
        <v>17.6327546634935</v>
      </c>
    </row>
    <row r="49" spans="1:12" ht="16.5" customHeight="1">
      <c r="A49" s="43" t="s">
        <v>220</v>
      </c>
      <c r="B49" s="96">
        <v>949</v>
      </c>
      <c r="C49" s="95">
        <v>98</v>
      </c>
      <c r="D49" s="24">
        <v>286</v>
      </c>
      <c r="E49" s="24">
        <v>1098.20896493539</v>
      </c>
      <c r="F49" s="24">
        <v>136.118733859462</v>
      </c>
      <c r="G49" s="24">
        <v>299.72165789807599</v>
      </c>
      <c r="H49" s="99">
        <f t="shared" si="2"/>
        <v>1.4145810663764961E-2</v>
      </c>
      <c r="I49" s="99">
        <f t="shared" si="0"/>
        <v>-0.69863013698630139</v>
      </c>
      <c r="J49" s="95">
        <f t="shared" si="1"/>
        <v>-663</v>
      </c>
      <c r="K49" s="95">
        <f t="shared" si="3"/>
        <v>188</v>
      </c>
      <c r="L49" s="95">
        <f t="shared" si="4"/>
        <v>163.60292403861399</v>
      </c>
    </row>
    <row r="50" spans="1:12" ht="16.5" customHeight="1">
      <c r="A50" s="43" t="s">
        <v>222</v>
      </c>
      <c r="B50" s="96">
        <v>77</v>
      </c>
      <c r="C50" s="95">
        <v>25</v>
      </c>
      <c r="D50" s="24">
        <v>60</v>
      </c>
      <c r="E50" s="24">
        <v>103.508710506231</v>
      </c>
      <c r="F50" s="24">
        <v>38.949098144320601</v>
      </c>
      <c r="G50" s="24">
        <v>82.771960502249698</v>
      </c>
      <c r="H50" s="99">
        <f t="shared" si="2"/>
        <v>2.967652586803838E-3</v>
      </c>
      <c r="I50" s="99">
        <f t="shared" si="0"/>
        <v>-0.22077922077922077</v>
      </c>
      <c r="J50" s="95">
        <f t="shared" si="1"/>
        <v>-17</v>
      </c>
      <c r="K50" s="95">
        <f t="shared" si="3"/>
        <v>35</v>
      </c>
      <c r="L50" s="95">
        <f t="shared" si="4"/>
        <v>43.822862357929097</v>
      </c>
    </row>
    <row r="51" spans="1:12" ht="16.5" customHeight="1">
      <c r="A51" s="43" t="s">
        <v>130</v>
      </c>
      <c r="B51" s="96">
        <v>187</v>
      </c>
      <c r="C51" s="95">
        <v>49</v>
      </c>
      <c r="D51" s="24">
        <v>98</v>
      </c>
      <c r="E51" s="24">
        <v>179.15261321377099</v>
      </c>
      <c r="F51" s="24">
        <v>55.946671699974303</v>
      </c>
      <c r="G51" s="24">
        <v>93.887511786638498</v>
      </c>
      <c r="H51" s="99">
        <f t="shared" si="2"/>
        <v>4.8471658917796021E-3</v>
      </c>
      <c r="I51" s="99">
        <f t="shared" si="0"/>
        <v>-0.47593582887700536</v>
      </c>
      <c r="J51" s="95">
        <f t="shared" si="1"/>
        <v>-89</v>
      </c>
      <c r="K51" s="95">
        <f t="shared" si="3"/>
        <v>49</v>
      </c>
      <c r="L51" s="95">
        <f t="shared" si="4"/>
        <v>37.940840086664195</v>
      </c>
    </row>
    <row r="52" spans="1:12" ht="16.5" customHeight="1">
      <c r="A52" s="43" t="s">
        <v>223</v>
      </c>
      <c r="B52" s="96">
        <v>364</v>
      </c>
      <c r="C52" s="95">
        <v>15</v>
      </c>
      <c r="D52" s="24">
        <v>26</v>
      </c>
      <c r="E52" s="24">
        <v>369.75267177150101</v>
      </c>
      <c r="F52" s="24">
        <v>50.952627260594703</v>
      </c>
      <c r="G52" s="24">
        <v>38.944550522705498</v>
      </c>
      <c r="H52" s="99">
        <f t="shared" si="2"/>
        <v>1.2859827876149966E-3</v>
      </c>
      <c r="I52" s="99">
        <f t="shared" si="0"/>
        <v>-0.9285714285714286</v>
      </c>
      <c r="J52" s="95">
        <f t="shared" si="1"/>
        <v>-338</v>
      </c>
      <c r="K52" s="95">
        <f t="shared" si="3"/>
        <v>11</v>
      </c>
      <c r="L52" s="95">
        <f t="shared" si="4"/>
        <v>-12.008076737889205</v>
      </c>
    </row>
    <row r="53" spans="1:12" ht="16.5" customHeight="1">
      <c r="A53" s="43" t="s">
        <v>221</v>
      </c>
      <c r="B53" s="96">
        <v>148</v>
      </c>
      <c r="C53" s="95">
        <v>7</v>
      </c>
      <c r="D53" s="24">
        <v>9</v>
      </c>
      <c r="E53" s="24">
        <v>147.785989936513</v>
      </c>
      <c r="F53" s="24">
        <v>9.3132058066727197</v>
      </c>
      <c r="G53" s="24">
        <v>9.1403701254756609</v>
      </c>
      <c r="H53" s="99">
        <f t="shared" si="2"/>
        <v>4.4514788802057571E-4</v>
      </c>
      <c r="I53" s="99">
        <f t="shared" si="0"/>
        <v>-0.93918918918918914</v>
      </c>
      <c r="J53" s="95">
        <f t="shared" si="1"/>
        <v>-139</v>
      </c>
      <c r="K53" s="95">
        <f t="shared" si="3"/>
        <v>2</v>
      </c>
      <c r="L53" s="95">
        <f t="shared" si="4"/>
        <v>-0.17283568119705883</v>
      </c>
    </row>
    <row r="54" spans="1:12" ht="16.5" customHeight="1">
      <c r="A54" s="43" t="s">
        <v>224</v>
      </c>
      <c r="B54" s="96">
        <v>2454</v>
      </c>
      <c r="C54" s="95">
        <v>340</v>
      </c>
      <c r="D54" s="24">
        <v>890</v>
      </c>
      <c r="E54" s="24">
        <v>2453.5822404159899</v>
      </c>
      <c r="F54" s="24">
        <v>383.58167148871701</v>
      </c>
      <c r="G54" s="24">
        <v>746.82179186042094</v>
      </c>
      <c r="H54" s="99">
        <f t="shared" si="2"/>
        <v>4.4020180037590263E-2</v>
      </c>
      <c r="I54" s="99">
        <f t="shared" si="0"/>
        <v>-0.63732681336593322</v>
      </c>
      <c r="J54" s="95">
        <f t="shared" si="1"/>
        <v>-1564</v>
      </c>
      <c r="K54" s="95">
        <f t="shared" si="3"/>
        <v>550</v>
      </c>
      <c r="L54" s="95">
        <f t="shared" si="4"/>
        <v>363.24012037170394</v>
      </c>
    </row>
    <row r="55" spans="1:12" ht="16.5" customHeight="1">
      <c r="A55" s="43" t="s">
        <v>225</v>
      </c>
      <c r="B55" s="96">
        <v>1313</v>
      </c>
      <c r="C55" s="95">
        <v>156</v>
      </c>
      <c r="D55" s="24">
        <v>402</v>
      </c>
      <c r="E55" s="24">
        <v>1289.0059704686701</v>
      </c>
      <c r="F55" s="24">
        <v>185.79258160731999</v>
      </c>
      <c r="G55" s="24">
        <v>392.58255880849799</v>
      </c>
      <c r="H55" s="99">
        <f t="shared" si="2"/>
        <v>1.9883272331585714E-2</v>
      </c>
      <c r="I55" s="99">
        <f t="shared" si="0"/>
        <v>-0.69383092155369386</v>
      </c>
      <c r="J55" s="95">
        <f t="shared" si="1"/>
        <v>-911</v>
      </c>
      <c r="K55" s="95">
        <f t="shared" si="3"/>
        <v>246</v>
      </c>
      <c r="L55" s="95">
        <f t="shared" si="4"/>
        <v>206.789977201178</v>
      </c>
    </row>
    <row r="56" spans="1:12" ht="16.5" customHeight="1">
      <c r="A56" s="43" t="s">
        <v>226</v>
      </c>
      <c r="B56" s="96">
        <v>376</v>
      </c>
      <c r="C56" s="95">
        <v>77</v>
      </c>
      <c r="D56" s="24">
        <v>110</v>
      </c>
      <c r="E56" s="24">
        <v>434.57784086106301</v>
      </c>
      <c r="F56" s="24">
        <v>94.995504587832102</v>
      </c>
      <c r="G56" s="24">
        <v>128.38333156055299</v>
      </c>
      <c r="H56" s="99">
        <f t="shared" si="2"/>
        <v>5.4406964091403701E-3</v>
      </c>
      <c r="I56" s="99">
        <f t="shared" si="0"/>
        <v>-0.70744680851063835</v>
      </c>
      <c r="J56" s="95">
        <f t="shared" si="1"/>
        <v>-266</v>
      </c>
      <c r="K56" s="95">
        <f t="shared" si="3"/>
        <v>33</v>
      </c>
      <c r="L56" s="95">
        <f t="shared" si="4"/>
        <v>33.387826972720887</v>
      </c>
    </row>
    <row r="57" spans="1:12" ht="16.5" customHeight="1">
      <c r="A57" s="43" t="s">
        <v>227</v>
      </c>
      <c r="B57" s="96">
        <v>496</v>
      </c>
      <c r="C57" s="95">
        <v>120</v>
      </c>
      <c r="D57" s="24">
        <v>145</v>
      </c>
      <c r="E57" s="24">
        <v>523.62145413587405</v>
      </c>
      <c r="F57" s="24">
        <v>148.70301138372099</v>
      </c>
      <c r="G57" s="24">
        <v>131.682131045354</v>
      </c>
      <c r="H57" s="99">
        <f t="shared" si="2"/>
        <v>7.1718270847759419E-3</v>
      </c>
      <c r="I57" s="99">
        <f t="shared" si="0"/>
        <v>-0.70766129032258063</v>
      </c>
      <c r="J57" s="95">
        <f t="shared" si="1"/>
        <v>-351</v>
      </c>
      <c r="K57" s="95">
        <f t="shared" si="3"/>
        <v>25</v>
      </c>
      <c r="L57" s="95">
        <f t="shared" si="4"/>
        <v>-17.020880338366993</v>
      </c>
    </row>
    <row r="58" spans="1:12" ht="16.5" customHeight="1">
      <c r="A58" s="43" t="s">
        <v>228</v>
      </c>
      <c r="B58" s="96">
        <v>1093</v>
      </c>
      <c r="C58" s="95">
        <v>205</v>
      </c>
      <c r="D58" s="24">
        <v>322</v>
      </c>
      <c r="E58" s="24">
        <v>1182.1005897160001</v>
      </c>
      <c r="F58" s="24">
        <v>219.2060799795</v>
      </c>
      <c r="G58" s="24">
        <v>349.83757991590801</v>
      </c>
      <c r="H58" s="99">
        <f t="shared" si="2"/>
        <v>1.5926402215847266E-2</v>
      </c>
      <c r="I58" s="99">
        <f t="shared" si="0"/>
        <v>-0.70539798719121682</v>
      </c>
      <c r="J58" s="95">
        <f t="shared" si="1"/>
        <v>-771</v>
      </c>
      <c r="K58" s="95">
        <f t="shared" si="3"/>
        <v>117</v>
      </c>
      <c r="L58" s="95">
        <f t="shared" si="4"/>
        <v>130.63149993640801</v>
      </c>
    </row>
    <row r="59" spans="1:12" ht="16.5" customHeight="1">
      <c r="A59" s="43" t="s">
        <v>229</v>
      </c>
      <c r="B59" s="96">
        <v>315</v>
      </c>
      <c r="C59" s="95">
        <v>47</v>
      </c>
      <c r="D59" s="24">
        <v>75</v>
      </c>
      <c r="E59" s="24">
        <v>309.892580408605</v>
      </c>
      <c r="F59" s="24">
        <v>50.909590481816899</v>
      </c>
      <c r="G59" s="24">
        <v>74.149684224987695</v>
      </c>
      <c r="H59" s="99">
        <f t="shared" si="2"/>
        <v>3.7095657335047979E-3</v>
      </c>
      <c r="I59" s="99">
        <f t="shared" si="0"/>
        <v>-0.76190476190476186</v>
      </c>
      <c r="J59" s="95">
        <f t="shared" si="1"/>
        <v>-240</v>
      </c>
      <c r="K59" s="95">
        <f t="shared" si="3"/>
        <v>28</v>
      </c>
      <c r="L59" s="95">
        <f t="shared" si="4"/>
        <v>23.240093743170796</v>
      </c>
    </row>
    <row r="60" spans="1:12" ht="16.5" customHeight="1">
      <c r="A60" s="43" t="s">
        <v>230</v>
      </c>
      <c r="B60" s="96">
        <v>1357</v>
      </c>
      <c r="C60" s="95">
        <v>163</v>
      </c>
      <c r="D60" s="24">
        <v>316</v>
      </c>
      <c r="E60" s="24">
        <v>1233.4801342537801</v>
      </c>
      <c r="F60" s="24">
        <v>183.32246816183701</v>
      </c>
      <c r="G60" s="24">
        <v>287.24198560335202</v>
      </c>
      <c r="H60" s="99">
        <f t="shared" si="2"/>
        <v>1.5629636957166879E-2</v>
      </c>
      <c r="I60" s="99">
        <f t="shared" si="0"/>
        <v>-0.76713338246131169</v>
      </c>
      <c r="J60" s="95">
        <f t="shared" si="1"/>
        <v>-1041</v>
      </c>
      <c r="K60" s="95">
        <f t="shared" si="3"/>
        <v>153</v>
      </c>
      <c r="L60" s="95">
        <f t="shared" si="4"/>
        <v>103.91951744151501</v>
      </c>
    </row>
    <row r="61" spans="1:12" ht="16.5" customHeight="1">
      <c r="A61" s="43" t="s">
        <v>231</v>
      </c>
      <c r="B61" s="96">
        <v>683</v>
      </c>
      <c r="C61" s="95">
        <v>132</v>
      </c>
      <c r="D61" s="24">
        <v>238</v>
      </c>
      <c r="E61" s="24">
        <v>1101.03039084386</v>
      </c>
      <c r="F61" s="24">
        <v>214.16282010264601</v>
      </c>
      <c r="G61" s="24">
        <v>378.473972655198</v>
      </c>
      <c r="H61" s="99">
        <f t="shared" si="2"/>
        <v>1.1771688594321891E-2</v>
      </c>
      <c r="I61" s="99">
        <f t="shared" si="0"/>
        <v>-0.65153733528550517</v>
      </c>
      <c r="J61" s="95">
        <f t="shared" si="1"/>
        <v>-445</v>
      </c>
      <c r="K61" s="95">
        <f t="shared" si="3"/>
        <v>106</v>
      </c>
      <c r="L61" s="95">
        <f t="shared" si="4"/>
        <v>164.31115255255199</v>
      </c>
    </row>
    <row r="62" spans="1:12" ht="16.5" customHeight="1">
      <c r="A62" s="43" t="s">
        <v>232</v>
      </c>
      <c r="B62" s="96">
        <v>80</v>
      </c>
      <c r="C62" s="95">
        <v>13</v>
      </c>
      <c r="D62" s="24">
        <v>25</v>
      </c>
      <c r="E62" s="24">
        <v>66.538742692599001</v>
      </c>
      <c r="F62" s="24">
        <v>21.081449553540899</v>
      </c>
      <c r="G62" s="24">
        <v>21.003192006396102</v>
      </c>
      <c r="H62" s="99">
        <f t="shared" si="2"/>
        <v>1.2365219111682658E-3</v>
      </c>
      <c r="I62" s="99">
        <f t="shared" si="0"/>
        <v>-0.6875</v>
      </c>
      <c r="J62" s="95">
        <f t="shared" si="1"/>
        <v>-55</v>
      </c>
      <c r="K62" s="95">
        <f t="shared" si="3"/>
        <v>12</v>
      </c>
      <c r="L62" s="95">
        <f t="shared" si="4"/>
        <v>-7.8257547144797712E-2</v>
      </c>
    </row>
    <row r="63" spans="1:12" ht="16.5" customHeight="1">
      <c r="A63" s="43" t="s">
        <v>233</v>
      </c>
      <c r="B63" s="96">
        <v>177</v>
      </c>
      <c r="C63" s="95">
        <v>18</v>
      </c>
      <c r="D63" s="24">
        <v>45</v>
      </c>
      <c r="E63" s="24">
        <v>164.53604683944201</v>
      </c>
      <c r="F63" s="24">
        <v>23.398615652555499</v>
      </c>
      <c r="G63" s="24">
        <v>41.831198385012698</v>
      </c>
      <c r="H63" s="99">
        <f t="shared" si="2"/>
        <v>2.2257394401028786E-3</v>
      </c>
      <c r="I63" s="99">
        <f t="shared" si="0"/>
        <v>-0.74576271186440679</v>
      </c>
      <c r="J63" s="95">
        <f t="shared" si="1"/>
        <v>-132</v>
      </c>
      <c r="K63" s="95">
        <f t="shared" si="3"/>
        <v>27</v>
      </c>
      <c r="L63" s="95">
        <f t="shared" si="4"/>
        <v>18.432582732457199</v>
      </c>
    </row>
    <row r="64" spans="1:12" ht="16.5" customHeight="1">
      <c r="A64" s="43" t="s">
        <v>234</v>
      </c>
      <c r="B64" s="96">
        <v>219</v>
      </c>
      <c r="C64" s="95">
        <v>16</v>
      </c>
      <c r="D64" s="24">
        <v>120</v>
      </c>
      <c r="E64" s="24">
        <v>226.05652397470001</v>
      </c>
      <c r="F64" s="24">
        <v>21.097182884551898</v>
      </c>
      <c r="G64" s="24">
        <v>124.166272319798</v>
      </c>
      <c r="H64" s="99">
        <f t="shared" si="2"/>
        <v>5.9353051736076761E-3</v>
      </c>
      <c r="I64" s="99">
        <f t="shared" si="0"/>
        <v>-0.45205479452054792</v>
      </c>
      <c r="J64" s="95">
        <f t="shared" si="1"/>
        <v>-99</v>
      </c>
      <c r="K64" s="95">
        <f t="shared" si="3"/>
        <v>104</v>
      </c>
      <c r="L64" s="95">
        <f t="shared" si="4"/>
        <v>103.0690894352461</v>
      </c>
    </row>
    <row r="65" spans="1:12" ht="16.5" customHeight="1">
      <c r="A65" s="43" t="s">
        <v>235</v>
      </c>
      <c r="B65" s="96">
        <v>550</v>
      </c>
      <c r="C65" s="95">
        <v>48</v>
      </c>
      <c r="D65" s="24">
        <v>132</v>
      </c>
      <c r="E65" s="24">
        <v>447.25785741111901</v>
      </c>
      <c r="F65" s="24">
        <v>54.089395182490001</v>
      </c>
      <c r="G65" s="24">
        <v>107.55593272272399</v>
      </c>
      <c r="H65" s="99">
        <f t="shared" si="2"/>
        <v>6.5288356909684441E-3</v>
      </c>
      <c r="I65" s="99">
        <f t="shared" si="0"/>
        <v>-0.76</v>
      </c>
      <c r="J65" s="95">
        <f t="shared" si="1"/>
        <v>-418</v>
      </c>
      <c r="K65" s="95">
        <f t="shared" si="3"/>
        <v>84</v>
      </c>
      <c r="L65" s="95">
        <f t="shared" si="4"/>
        <v>53.466537540233993</v>
      </c>
    </row>
    <row r="66" spans="1:12" ht="16.5" customHeight="1">
      <c r="A66" s="43" t="s">
        <v>236</v>
      </c>
      <c r="B66" s="96">
        <v>389</v>
      </c>
      <c r="C66" s="95">
        <v>38</v>
      </c>
      <c r="D66" s="24">
        <v>65</v>
      </c>
      <c r="E66" s="24">
        <v>307.14045400700701</v>
      </c>
      <c r="F66" s="24">
        <v>38.4344326615496</v>
      </c>
      <c r="G66" s="24">
        <v>51.405997391317797</v>
      </c>
      <c r="H66" s="99">
        <f t="shared" si="2"/>
        <v>3.2149569690374915E-3</v>
      </c>
      <c r="I66" s="99">
        <f t="shared" si="0"/>
        <v>-0.83290488431876608</v>
      </c>
      <c r="J66" s="95">
        <f t="shared" si="1"/>
        <v>-324</v>
      </c>
      <c r="K66" s="95">
        <f t="shared" si="3"/>
        <v>27</v>
      </c>
      <c r="L66" s="95">
        <f t="shared" si="4"/>
        <v>12.971564729768197</v>
      </c>
    </row>
    <row r="67" spans="1:12" ht="16.5" customHeight="1">
      <c r="A67" s="43" t="s">
        <v>237</v>
      </c>
      <c r="B67" s="96">
        <v>273</v>
      </c>
      <c r="C67" s="95">
        <v>47</v>
      </c>
      <c r="D67" s="24">
        <v>140</v>
      </c>
      <c r="E67" s="24">
        <v>238.31438393999801</v>
      </c>
      <c r="F67" s="24">
        <v>55.080419451870497</v>
      </c>
      <c r="G67" s="24">
        <v>119.469186929388</v>
      </c>
      <c r="H67" s="99">
        <f t="shared" si="2"/>
        <v>6.9245227025422889E-3</v>
      </c>
      <c r="I67" s="99">
        <f t="shared" ref="I67:I84" si="5">(D67-B67)/B67</f>
        <v>-0.48717948717948717</v>
      </c>
      <c r="J67" s="95">
        <f t="shared" ref="J67:J84" si="6">D67-B67</f>
        <v>-133</v>
      </c>
      <c r="K67" s="95">
        <f t="shared" si="3"/>
        <v>93</v>
      </c>
      <c r="L67" s="95">
        <f t="shared" si="4"/>
        <v>64.388767477517504</v>
      </c>
    </row>
    <row r="68" spans="1:12" ht="16.5" customHeight="1">
      <c r="A68" s="43" t="s">
        <v>238</v>
      </c>
      <c r="B68" s="96">
        <v>1015</v>
      </c>
      <c r="C68" s="95">
        <v>129</v>
      </c>
      <c r="D68" s="24">
        <v>267</v>
      </c>
      <c r="E68" s="24">
        <v>1028.0828948281701</v>
      </c>
      <c r="F68" s="24">
        <v>135.82141334339701</v>
      </c>
      <c r="G68" s="24">
        <v>267.35177011953402</v>
      </c>
      <c r="H68" s="99">
        <f t="shared" ref="H68:H84" si="7">D68/$D$84</f>
        <v>1.320605401127708E-2</v>
      </c>
      <c r="I68" s="99">
        <f t="shared" si="5"/>
        <v>-0.73694581280788174</v>
      </c>
      <c r="J68" s="95">
        <f t="shared" si="6"/>
        <v>-748</v>
      </c>
      <c r="K68" s="95">
        <f t="shared" ref="K68:K84" si="8">D68-C68</f>
        <v>138</v>
      </c>
      <c r="L68" s="95">
        <f t="shared" ref="L68:L84" si="9">G68-F68</f>
        <v>131.53035677613701</v>
      </c>
    </row>
    <row r="69" spans="1:12" ht="16.5" customHeight="1">
      <c r="A69" s="43" t="s">
        <v>239</v>
      </c>
      <c r="B69" s="96">
        <v>1083</v>
      </c>
      <c r="C69" s="95">
        <v>149</v>
      </c>
      <c r="D69" s="24">
        <v>340</v>
      </c>
      <c r="E69" s="24">
        <v>950.35189276417805</v>
      </c>
      <c r="F69" s="24">
        <v>163.701923402555</v>
      </c>
      <c r="G69" s="24">
        <v>298.21657869171401</v>
      </c>
      <c r="H69" s="99">
        <f t="shared" si="7"/>
        <v>1.6816697991888417E-2</v>
      </c>
      <c r="I69" s="99">
        <f t="shared" si="5"/>
        <v>-0.68605724838411819</v>
      </c>
      <c r="J69" s="95">
        <f t="shared" si="6"/>
        <v>-743</v>
      </c>
      <c r="K69" s="95">
        <f t="shared" si="8"/>
        <v>191</v>
      </c>
      <c r="L69" s="95">
        <f t="shared" si="9"/>
        <v>134.51465528915901</v>
      </c>
    </row>
    <row r="70" spans="1:12" ht="16.5" customHeight="1">
      <c r="A70" s="43" t="s">
        <v>240</v>
      </c>
      <c r="B70" s="96">
        <v>94</v>
      </c>
      <c r="C70" s="95">
        <v>21</v>
      </c>
      <c r="D70" s="24">
        <v>38</v>
      </c>
      <c r="E70" s="24">
        <v>75.503258177593693</v>
      </c>
      <c r="F70" s="24">
        <v>27.8091950967919</v>
      </c>
      <c r="G70" s="24">
        <v>30.523174744043299</v>
      </c>
      <c r="H70" s="99">
        <f t="shared" si="7"/>
        <v>1.8795133049757642E-3</v>
      </c>
      <c r="I70" s="99">
        <f t="shared" si="5"/>
        <v>-0.5957446808510638</v>
      </c>
      <c r="J70" s="95">
        <f t="shared" si="6"/>
        <v>-56</v>
      </c>
      <c r="K70" s="95">
        <f t="shared" si="8"/>
        <v>17</v>
      </c>
      <c r="L70" s="95">
        <f t="shared" si="9"/>
        <v>2.7139796472513993</v>
      </c>
    </row>
    <row r="71" spans="1:12" ht="16.5" customHeight="1">
      <c r="A71" s="43" t="s">
        <v>241</v>
      </c>
      <c r="B71" s="96">
        <v>175</v>
      </c>
      <c r="C71" s="95">
        <v>27</v>
      </c>
      <c r="D71" s="24">
        <v>18</v>
      </c>
      <c r="E71" s="24">
        <v>150.8015939789</v>
      </c>
      <c r="F71" s="24">
        <v>28.670299612455501</v>
      </c>
      <c r="G71" s="24">
        <v>15.622059891249799</v>
      </c>
      <c r="H71" s="99">
        <f t="shared" si="7"/>
        <v>8.9029577604115141E-4</v>
      </c>
      <c r="I71" s="99">
        <f t="shared" si="5"/>
        <v>-0.89714285714285713</v>
      </c>
      <c r="J71" s="95">
        <f t="shared" si="6"/>
        <v>-157</v>
      </c>
      <c r="K71" s="95">
        <f t="shared" si="8"/>
        <v>-9</v>
      </c>
      <c r="L71" s="95">
        <f t="shared" si="9"/>
        <v>-13.048239721205702</v>
      </c>
    </row>
    <row r="72" spans="1:12" ht="16.5" customHeight="1">
      <c r="A72" s="43" t="s">
        <v>242</v>
      </c>
      <c r="B72" s="96">
        <v>428</v>
      </c>
      <c r="C72" s="95">
        <v>48</v>
      </c>
      <c r="D72" s="24">
        <v>142</v>
      </c>
      <c r="E72" s="24">
        <v>393.75304974543701</v>
      </c>
      <c r="F72" s="24">
        <v>70.424788946963801</v>
      </c>
      <c r="G72" s="24">
        <v>130.637650012113</v>
      </c>
      <c r="H72" s="99">
        <f t="shared" si="7"/>
        <v>7.0234444554357501E-3</v>
      </c>
      <c r="I72" s="99">
        <f t="shared" si="5"/>
        <v>-0.66822429906542058</v>
      </c>
      <c r="J72" s="95">
        <f t="shared" si="6"/>
        <v>-286</v>
      </c>
      <c r="K72" s="95">
        <f t="shared" si="8"/>
        <v>94</v>
      </c>
      <c r="L72" s="95">
        <f t="shared" si="9"/>
        <v>60.212861065149198</v>
      </c>
    </row>
    <row r="73" spans="1:12" ht="16.5" customHeight="1">
      <c r="A73" s="43" t="s">
        <v>243</v>
      </c>
      <c r="B73" s="96">
        <v>537</v>
      </c>
      <c r="C73" s="95">
        <v>77</v>
      </c>
      <c r="D73" s="24">
        <v>141</v>
      </c>
      <c r="E73" s="24">
        <v>548.33513338660305</v>
      </c>
      <c r="F73" s="24">
        <v>88.131417846015196</v>
      </c>
      <c r="G73" s="24">
        <v>140.84417453843901</v>
      </c>
      <c r="H73" s="99">
        <f t="shared" si="7"/>
        <v>6.9739835789890195E-3</v>
      </c>
      <c r="I73" s="99">
        <f t="shared" si="5"/>
        <v>-0.73743016759776536</v>
      </c>
      <c r="J73" s="95">
        <f t="shared" si="6"/>
        <v>-396</v>
      </c>
      <c r="K73" s="95">
        <f t="shared" si="8"/>
        <v>64</v>
      </c>
      <c r="L73" s="95">
        <f t="shared" si="9"/>
        <v>52.71275669242381</v>
      </c>
    </row>
    <row r="74" spans="1:12" ht="16.5" customHeight="1">
      <c r="A74" s="43" t="s">
        <v>244</v>
      </c>
      <c r="B74" s="96">
        <v>111</v>
      </c>
      <c r="C74" s="95">
        <v>23</v>
      </c>
      <c r="D74" s="24">
        <v>42</v>
      </c>
      <c r="E74" s="24">
        <v>133.356096384453</v>
      </c>
      <c r="F74" s="24">
        <v>26.523465753259</v>
      </c>
      <c r="G74" s="24">
        <v>50.558247939419303</v>
      </c>
      <c r="H74" s="99">
        <f t="shared" si="7"/>
        <v>2.0773568107626868E-3</v>
      </c>
      <c r="I74" s="99">
        <f t="shared" si="5"/>
        <v>-0.6216216216216216</v>
      </c>
      <c r="J74" s="95">
        <f t="shared" si="6"/>
        <v>-69</v>
      </c>
      <c r="K74" s="95">
        <f t="shared" si="8"/>
        <v>19</v>
      </c>
      <c r="L74" s="95">
        <f t="shared" si="9"/>
        <v>24.034782186160303</v>
      </c>
    </row>
    <row r="75" spans="1:12" ht="16.5" customHeight="1">
      <c r="A75" s="43" t="s">
        <v>245</v>
      </c>
      <c r="B75" s="96">
        <v>1395</v>
      </c>
      <c r="C75" s="95">
        <v>128</v>
      </c>
      <c r="D75" s="24">
        <v>392</v>
      </c>
      <c r="E75" s="24">
        <v>1507.7528994291899</v>
      </c>
      <c r="F75" s="24">
        <v>140.08750032620199</v>
      </c>
      <c r="G75" s="24">
        <v>422.06667628416102</v>
      </c>
      <c r="H75" s="99">
        <f t="shared" si="7"/>
        <v>1.9388663567118408E-2</v>
      </c>
      <c r="I75" s="99">
        <f t="shared" si="5"/>
        <v>-0.71899641577060935</v>
      </c>
      <c r="J75" s="95">
        <f t="shared" si="6"/>
        <v>-1003</v>
      </c>
      <c r="K75" s="95">
        <f t="shared" si="8"/>
        <v>264</v>
      </c>
      <c r="L75" s="95">
        <f t="shared" si="9"/>
        <v>281.979175957959</v>
      </c>
    </row>
    <row r="76" spans="1:12" ht="16.5" customHeight="1">
      <c r="A76" s="43" t="s">
        <v>246</v>
      </c>
      <c r="B76" s="96">
        <v>295</v>
      </c>
      <c r="C76" s="95">
        <v>51</v>
      </c>
      <c r="D76" s="24">
        <v>105</v>
      </c>
      <c r="E76" s="24">
        <v>262.17216197057797</v>
      </c>
      <c r="F76" s="24">
        <v>51.604657566671101</v>
      </c>
      <c r="G76" s="24">
        <v>93.315515191129805</v>
      </c>
      <c r="H76" s="99">
        <f t="shared" si="7"/>
        <v>5.1933920269067171E-3</v>
      </c>
      <c r="I76" s="99">
        <f t="shared" si="5"/>
        <v>-0.64406779661016944</v>
      </c>
      <c r="J76" s="95">
        <f t="shared" si="6"/>
        <v>-190</v>
      </c>
      <c r="K76" s="95">
        <f t="shared" si="8"/>
        <v>54</v>
      </c>
      <c r="L76" s="95">
        <f t="shared" si="9"/>
        <v>41.710857624458704</v>
      </c>
    </row>
    <row r="77" spans="1:12" ht="16.5" customHeight="1">
      <c r="A77" s="43" t="s">
        <v>247</v>
      </c>
      <c r="B77" s="96">
        <v>742</v>
      </c>
      <c r="C77" s="95">
        <v>110</v>
      </c>
      <c r="D77" s="24">
        <v>275</v>
      </c>
      <c r="E77" s="24">
        <v>593.57092183927398</v>
      </c>
      <c r="F77" s="24">
        <v>121.359703902788</v>
      </c>
      <c r="G77" s="24">
        <v>220.01231075082501</v>
      </c>
      <c r="H77" s="99">
        <f t="shared" si="7"/>
        <v>1.3601741022850925E-2</v>
      </c>
      <c r="I77" s="99">
        <f t="shared" si="5"/>
        <v>-0.62938005390835583</v>
      </c>
      <c r="J77" s="95">
        <f t="shared" si="6"/>
        <v>-467</v>
      </c>
      <c r="K77" s="95">
        <f t="shared" si="8"/>
        <v>165</v>
      </c>
      <c r="L77" s="95">
        <f t="shared" si="9"/>
        <v>98.65260684803701</v>
      </c>
    </row>
    <row r="78" spans="1:12" ht="16.5" customHeight="1">
      <c r="A78" s="43" t="s">
        <v>248</v>
      </c>
      <c r="B78" s="96">
        <v>19</v>
      </c>
      <c r="C78" s="95">
        <v>9</v>
      </c>
      <c r="D78" s="24">
        <v>14</v>
      </c>
      <c r="E78" s="24">
        <v>41.856036214569897</v>
      </c>
      <c r="F78" s="24">
        <v>37.015725567208897</v>
      </c>
      <c r="G78" s="24">
        <v>40.8549578921576</v>
      </c>
      <c r="H78" s="99">
        <f t="shared" si="7"/>
        <v>6.9245227025422891E-4</v>
      </c>
      <c r="I78" s="99">
        <f t="shared" si="5"/>
        <v>-0.26315789473684209</v>
      </c>
      <c r="J78" s="95">
        <f t="shared" si="6"/>
        <v>-5</v>
      </c>
      <c r="K78" s="95">
        <f t="shared" si="8"/>
        <v>5</v>
      </c>
      <c r="L78" s="95">
        <f t="shared" si="9"/>
        <v>3.8392323249487035</v>
      </c>
    </row>
    <row r="79" spans="1:12" ht="16.5" customHeight="1">
      <c r="A79" s="43" t="s">
        <v>249</v>
      </c>
      <c r="B79" s="96">
        <v>384</v>
      </c>
      <c r="C79" s="95">
        <v>52</v>
      </c>
      <c r="D79" s="24">
        <v>104</v>
      </c>
      <c r="E79" s="24">
        <v>398.57109381857202</v>
      </c>
      <c r="F79" s="24">
        <v>53.915241162921703</v>
      </c>
      <c r="G79" s="24">
        <v>107.954400297343</v>
      </c>
      <c r="H79" s="99">
        <f t="shared" si="7"/>
        <v>5.1439311504599865E-3</v>
      </c>
      <c r="I79" s="99">
        <f t="shared" si="5"/>
        <v>-0.72916666666666663</v>
      </c>
      <c r="J79" s="95">
        <f t="shared" si="6"/>
        <v>-280</v>
      </c>
      <c r="K79" s="95">
        <f t="shared" si="8"/>
        <v>52</v>
      </c>
      <c r="L79" s="95">
        <f t="shared" si="9"/>
        <v>54.039159134421297</v>
      </c>
    </row>
    <row r="80" spans="1:12" ht="16.5" customHeight="1">
      <c r="A80" s="43" t="s">
        <v>250</v>
      </c>
      <c r="B80" s="96">
        <v>380</v>
      </c>
      <c r="C80" s="95">
        <v>78</v>
      </c>
      <c r="D80" s="24">
        <v>118</v>
      </c>
      <c r="E80" s="24">
        <v>322.60784520367002</v>
      </c>
      <c r="F80" s="24">
        <v>115.557010689541</v>
      </c>
      <c r="G80" s="24">
        <v>100.914615445217</v>
      </c>
      <c r="H80" s="99">
        <f t="shared" si="7"/>
        <v>5.8363834207142149E-3</v>
      </c>
      <c r="I80" s="99">
        <f t="shared" si="5"/>
        <v>-0.68947368421052635</v>
      </c>
      <c r="J80" s="95">
        <f t="shared" si="6"/>
        <v>-262</v>
      </c>
      <c r="K80" s="95">
        <f t="shared" si="8"/>
        <v>40</v>
      </c>
      <c r="L80" s="95">
        <f t="shared" si="9"/>
        <v>-14.642395244324007</v>
      </c>
    </row>
    <row r="81" spans="1:12" ht="16.5" customHeight="1">
      <c r="A81" s="43" t="s">
        <v>251</v>
      </c>
      <c r="B81" s="96">
        <v>303</v>
      </c>
      <c r="C81" s="95">
        <v>32</v>
      </c>
      <c r="D81" s="24">
        <v>120</v>
      </c>
      <c r="E81" s="24">
        <v>303</v>
      </c>
      <c r="F81" s="24">
        <v>32</v>
      </c>
      <c r="G81" s="24">
        <v>120</v>
      </c>
      <c r="H81" s="99">
        <f t="shared" si="7"/>
        <v>5.9353051736076761E-3</v>
      </c>
      <c r="I81" s="99">
        <f t="shared" si="5"/>
        <v>-0.60396039603960394</v>
      </c>
      <c r="J81" s="95">
        <f t="shared" si="6"/>
        <v>-183</v>
      </c>
      <c r="K81" s="95">
        <f t="shared" si="8"/>
        <v>88</v>
      </c>
      <c r="L81" s="95">
        <f t="shared" si="9"/>
        <v>88</v>
      </c>
    </row>
    <row r="82" spans="1:12" ht="16.5" customHeight="1">
      <c r="A82" s="43" t="s">
        <v>252</v>
      </c>
      <c r="B82" s="96">
        <v>138</v>
      </c>
      <c r="C82" s="95">
        <v>17</v>
      </c>
      <c r="D82" s="24">
        <v>49</v>
      </c>
      <c r="E82" s="24">
        <v>151.237836076701</v>
      </c>
      <c r="F82" s="24">
        <v>25.175047539722701</v>
      </c>
      <c r="G82" s="24">
        <v>53.258869776675098</v>
      </c>
      <c r="H82" s="99">
        <f t="shared" si="7"/>
        <v>2.423582945889801E-3</v>
      </c>
      <c r="I82" s="99">
        <f t="shared" si="5"/>
        <v>-0.64492753623188404</v>
      </c>
      <c r="J82" s="95">
        <f t="shared" si="6"/>
        <v>-89</v>
      </c>
      <c r="K82" s="95">
        <f t="shared" si="8"/>
        <v>32</v>
      </c>
      <c r="L82" s="95">
        <f t="shared" si="9"/>
        <v>28.083822236952397</v>
      </c>
    </row>
    <row r="83" spans="1:12" ht="16.5" customHeight="1">
      <c r="A83" s="43" t="s">
        <v>253</v>
      </c>
      <c r="B83" s="96">
        <v>387</v>
      </c>
      <c r="C83" s="95">
        <v>32</v>
      </c>
      <c r="D83" s="24">
        <v>83</v>
      </c>
      <c r="E83" s="24">
        <v>335.34626817261</v>
      </c>
      <c r="F83" s="24">
        <v>37.096992105350402</v>
      </c>
      <c r="G83" s="24">
        <v>71.921882500801303</v>
      </c>
      <c r="H83" s="99">
        <f t="shared" si="7"/>
        <v>4.1052527450786431E-3</v>
      </c>
      <c r="I83" s="99">
        <f t="shared" si="5"/>
        <v>-0.78552971576227393</v>
      </c>
      <c r="J83" s="95">
        <f t="shared" si="6"/>
        <v>-304</v>
      </c>
      <c r="K83" s="95">
        <f t="shared" si="8"/>
        <v>51</v>
      </c>
      <c r="L83" s="95">
        <f t="shared" si="9"/>
        <v>34.8248903954509</v>
      </c>
    </row>
    <row r="84" spans="1:12" s="8" customFormat="1" ht="16.5" customHeight="1">
      <c r="A84" s="43" t="s">
        <v>173</v>
      </c>
      <c r="B84" s="61">
        <v>71980</v>
      </c>
      <c r="C84" s="62">
        <v>10018</v>
      </c>
      <c r="D84" s="65">
        <v>20218</v>
      </c>
      <c r="E84" s="65">
        <v>76737.048590944905</v>
      </c>
      <c r="F84" s="65">
        <v>10551.1799610771</v>
      </c>
      <c r="G84" s="65">
        <v>21176.036169211999</v>
      </c>
      <c r="H84" s="99">
        <f t="shared" si="7"/>
        <v>1</v>
      </c>
      <c r="I84" s="99">
        <f t="shared" si="5"/>
        <v>-0.71911642122811892</v>
      </c>
      <c r="J84" s="95">
        <f t="shared" si="6"/>
        <v>-51762</v>
      </c>
      <c r="K84" s="95">
        <f t="shared" si="8"/>
        <v>10200</v>
      </c>
      <c r="L84" s="95">
        <f t="shared" si="9"/>
        <v>10624.856208134899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K95"/>
  <sheetViews>
    <sheetView topLeftCell="J1" zoomScale="88" zoomScaleNormal="88" workbookViewId="0">
      <selection activeCell="T6" sqref="T6"/>
    </sheetView>
  </sheetViews>
  <sheetFormatPr defaultRowHeight="15"/>
  <cols>
    <col min="1" max="1" width="38.42578125" customWidth="1"/>
    <col min="2" max="2" width="11.140625" style="143" customWidth="1"/>
    <col min="3" max="3" width="12" style="139" customWidth="1"/>
    <col min="4" max="4" width="14.140625" style="141" customWidth="1"/>
    <col min="5" max="6" width="8.7109375" style="154"/>
    <col min="7" max="7" width="13.5703125" style="154" customWidth="1"/>
    <col min="8" max="8" width="24.42578125" customWidth="1"/>
    <col min="9" max="9" width="27" customWidth="1"/>
    <col min="10" max="10" width="29.5703125" customWidth="1"/>
    <col min="11" max="11" width="29.5703125" style="154" customWidth="1"/>
  </cols>
  <sheetData>
    <row r="1" spans="1:11" s="154" customFormat="1" ht="15.75" thickBot="1">
      <c r="B1" s="185" t="s">
        <v>281</v>
      </c>
      <c r="C1" s="185"/>
      <c r="D1" s="186"/>
      <c r="E1" s="187" t="s">
        <v>280</v>
      </c>
      <c r="F1" s="185"/>
      <c r="G1" s="186"/>
    </row>
    <row r="2" spans="1:11" ht="48.6" customHeight="1">
      <c r="A2" s="92" t="s">
        <v>90</v>
      </c>
      <c r="B2" s="91">
        <v>43617</v>
      </c>
      <c r="C2" s="91">
        <v>43952</v>
      </c>
      <c r="D2" s="91">
        <v>43983</v>
      </c>
      <c r="E2" s="91">
        <v>43617</v>
      </c>
      <c r="F2" s="91">
        <v>43952</v>
      </c>
      <c r="G2" s="91">
        <v>43983</v>
      </c>
      <c r="H2" s="12" t="s">
        <v>336</v>
      </c>
      <c r="I2" s="90" t="s">
        <v>337</v>
      </c>
      <c r="J2" s="1" t="s">
        <v>339</v>
      </c>
      <c r="K2" s="158" t="s">
        <v>340</v>
      </c>
    </row>
    <row r="3" spans="1:11">
      <c r="A3" s="76" t="s">
        <v>2</v>
      </c>
      <c r="B3" s="105">
        <v>121.57055455762213</v>
      </c>
      <c r="C3" s="105">
        <v>143.95598511884882</v>
      </c>
      <c r="D3" s="105">
        <v>132.92481792509051</v>
      </c>
      <c r="E3" s="105"/>
      <c r="F3" s="105"/>
      <c r="G3" s="105"/>
      <c r="H3" s="88">
        <f>(D3-B3)/B3</f>
        <v>9.3396492339653456E-2</v>
      </c>
      <c r="I3" s="77">
        <f>D3-B3</f>
        <v>11.354263367468377</v>
      </c>
      <c r="J3" s="77">
        <f>D3-C3</f>
        <v>-11.031167193758307</v>
      </c>
      <c r="K3" s="77">
        <f>G3-F3</f>
        <v>0</v>
      </c>
    </row>
    <row r="4" spans="1:11">
      <c r="A4" s="76" t="s">
        <v>3</v>
      </c>
      <c r="B4" s="105">
        <v>170.43816605338387</v>
      </c>
      <c r="C4" s="105">
        <v>307.12144994363928</v>
      </c>
      <c r="D4" s="105">
        <v>217.14639801741308</v>
      </c>
      <c r="E4" s="105"/>
      <c r="F4" s="105"/>
      <c r="G4" s="105"/>
      <c r="H4" s="88">
        <f t="shared" ref="H4:H67" si="0">(D4-B4)/B4</f>
        <v>0.27404796147242905</v>
      </c>
      <c r="I4" s="77">
        <f t="shared" ref="I4:I67" si="1">D4-B4</f>
        <v>46.70823196402921</v>
      </c>
      <c r="J4" s="77">
        <f t="shared" ref="J4:J67" si="2">D4-C4</f>
        <v>-89.9750519262262</v>
      </c>
      <c r="K4" s="77">
        <f t="shared" ref="K4:K67" si="3">G4-F4</f>
        <v>0</v>
      </c>
    </row>
    <row r="5" spans="1:11">
      <c r="A5" s="76" t="s">
        <v>4</v>
      </c>
      <c r="B5" s="105">
        <v>133.78455095840377</v>
      </c>
      <c r="C5" s="105">
        <v>156.38941093116463</v>
      </c>
      <c r="D5" s="105">
        <v>145.66031781047622</v>
      </c>
      <c r="E5" s="105"/>
      <c r="F5" s="105"/>
      <c r="G5" s="105"/>
      <c r="H5" s="88">
        <f t="shared" si="0"/>
        <v>8.8767849254618739E-2</v>
      </c>
      <c r="I5" s="77">
        <f t="shared" si="1"/>
        <v>11.875766852072445</v>
      </c>
      <c r="J5" s="77">
        <f t="shared" si="2"/>
        <v>-10.729093120688418</v>
      </c>
      <c r="K5" s="77">
        <f t="shared" si="3"/>
        <v>0</v>
      </c>
    </row>
    <row r="6" spans="1:11">
      <c r="A6" s="76" t="s">
        <v>5</v>
      </c>
      <c r="B6" s="105">
        <v>187.97300068067295</v>
      </c>
      <c r="C6" s="105">
        <v>254.110784432424</v>
      </c>
      <c r="D6" s="105">
        <v>219.15945498536155</v>
      </c>
      <c r="E6" s="105"/>
      <c r="F6" s="105"/>
      <c r="G6" s="105"/>
      <c r="H6" s="88">
        <f t="shared" si="0"/>
        <v>0.16590922202528383</v>
      </c>
      <c r="I6" s="77">
        <f t="shared" si="1"/>
        <v>31.186454304688596</v>
      </c>
      <c r="J6" s="77">
        <f t="shared" si="2"/>
        <v>-34.951329447062449</v>
      </c>
      <c r="K6" s="77">
        <f t="shared" si="3"/>
        <v>0</v>
      </c>
    </row>
    <row r="7" spans="1:11">
      <c r="A7" s="76" t="s">
        <v>6</v>
      </c>
      <c r="B7" s="105">
        <v>291.63463513221637</v>
      </c>
      <c r="C7" s="105">
        <v>398.83421282618309</v>
      </c>
      <c r="D7" s="105">
        <v>337.96696971342715</v>
      </c>
      <c r="E7" s="105"/>
      <c r="F7" s="105"/>
      <c r="G7" s="105"/>
      <c r="H7" s="88">
        <f t="shared" si="0"/>
        <v>0.15887116617752003</v>
      </c>
      <c r="I7" s="77">
        <f t="shared" si="1"/>
        <v>46.332334581210773</v>
      </c>
      <c r="J7" s="77">
        <f t="shared" si="2"/>
        <v>-60.867243112755943</v>
      </c>
      <c r="K7" s="77">
        <f t="shared" si="3"/>
        <v>0</v>
      </c>
    </row>
    <row r="8" spans="1:11">
      <c r="A8" s="76" t="s">
        <v>7</v>
      </c>
      <c r="B8" s="105">
        <v>178.94297382966468</v>
      </c>
      <c r="C8" s="105">
        <v>210.7819200144304</v>
      </c>
      <c r="D8" s="105">
        <v>213.85483710151624</v>
      </c>
      <c r="E8" s="105"/>
      <c r="F8" s="105"/>
      <c r="G8" s="105"/>
      <c r="H8" s="88">
        <f t="shared" si="0"/>
        <v>0.19510049779928249</v>
      </c>
      <c r="I8" s="77">
        <f t="shared" si="1"/>
        <v>34.911863271851558</v>
      </c>
      <c r="J8" s="77">
        <f t="shared" si="2"/>
        <v>3.0729170870858411</v>
      </c>
      <c r="K8" s="77">
        <f t="shared" si="3"/>
        <v>0</v>
      </c>
    </row>
    <row r="9" spans="1:11">
      <c r="A9" s="76" t="s">
        <v>338</v>
      </c>
      <c r="B9" s="105">
        <v>131.83441825840623</v>
      </c>
      <c r="C9" s="105">
        <v>163.48072998593915</v>
      </c>
      <c r="D9" s="105">
        <v>150.93540402665522</v>
      </c>
      <c r="E9" s="105"/>
      <c r="F9" s="105"/>
      <c r="G9" s="105"/>
      <c r="H9" s="88">
        <f t="shared" si="0"/>
        <v>0.14488618390084976</v>
      </c>
      <c r="I9" s="77">
        <f t="shared" si="1"/>
        <v>19.100985768248989</v>
      </c>
      <c r="J9" s="77">
        <f t="shared" si="2"/>
        <v>-12.545325959283929</v>
      </c>
      <c r="K9" s="77">
        <f t="shared" si="3"/>
        <v>0</v>
      </c>
    </row>
    <row r="10" spans="1:11">
      <c r="A10" s="76" t="s">
        <v>8</v>
      </c>
      <c r="B10" s="105">
        <v>225.38345670566673</v>
      </c>
      <c r="C10" s="105">
        <v>270.56494602174666</v>
      </c>
      <c r="D10" s="105">
        <v>239.31114467612198</v>
      </c>
      <c r="E10" s="105"/>
      <c r="F10" s="105"/>
      <c r="G10" s="105"/>
      <c r="H10" s="88">
        <f t="shared" si="0"/>
        <v>6.1795520283654759E-2</v>
      </c>
      <c r="I10" s="77">
        <f t="shared" si="1"/>
        <v>13.927687970455253</v>
      </c>
      <c r="J10" s="77">
        <f t="shared" si="2"/>
        <v>-31.25380134562468</v>
      </c>
      <c r="K10" s="77">
        <f t="shared" si="3"/>
        <v>0</v>
      </c>
    </row>
    <row r="11" spans="1:11">
      <c r="A11" s="76" t="s">
        <v>9</v>
      </c>
      <c r="B11" s="105">
        <v>123.11510962142974</v>
      </c>
      <c r="C11" s="105">
        <v>147.05824619895381</v>
      </c>
      <c r="D11" s="105">
        <v>143.04143345032648</v>
      </c>
      <c r="E11" s="105"/>
      <c r="F11" s="105"/>
      <c r="G11" s="105"/>
      <c r="H11" s="88">
        <f t="shared" si="0"/>
        <v>0.16185116424920368</v>
      </c>
      <c r="I11" s="77">
        <f t="shared" si="1"/>
        <v>19.926323828896741</v>
      </c>
      <c r="J11" s="77">
        <f t="shared" si="2"/>
        <v>-4.0168127486273306</v>
      </c>
      <c r="K11" s="77">
        <f t="shared" si="3"/>
        <v>0</v>
      </c>
    </row>
    <row r="12" spans="1:11">
      <c r="A12" s="76" t="s">
        <v>10</v>
      </c>
      <c r="B12" s="105">
        <v>192.09406201067506</v>
      </c>
      <c r="C12" s="105">
        <v>189.91828537409666</v>
      </c>
      <c r="D12" s="105">
        <v>222.77777988062309</v>
      </c>
      <c r="E12" s="105"/>
      <c r="F12" s="105"/>
      <c r="G12" s="105"/>
      <c r="H12" s="88">
        <f t="shared" si="0"/>
        <v>0.15973277647823841</v>
      </c>
      <c r="I12" s="77">
        <f t="shared" si="1"/>
        <v>30.683717869948026</v>
      </c>
      <c r="J12" s="77">
        <f t="shared" si="2"/>
        <v>32.859494506526431</v>
      </c>
      <c r="K12" s="77">
        <f t="shared" si="3"/>
        <v>0</v>
      </c>
    </row>
    <row r="13" spans="1:11">
      <c r="A13" s="76" t="s">
        <v>11</v>
      </c>
      <c r="B13" s="105">
        <v>255.60446294445237</v>
      </c>
      <c r="C13" s="105">
        <v>292.17527889158475</v>
      </c>
      <c r="D13" s="105">
        <v>302.30626181805025</v>
      </c>
      <c r="E13" s="105"/>
      <c r="F13" s="105"/>
      <c r="G13" s="105"/>
      <c r="H13" s="88">
        <f t="shared" si="0"/>
        <v>0.18271120283117692</v>
      </c>
      <c r="I13" s="77">
        <f t="shared" si="1"/>
        <v>46.70179887359788</v>
      </c>
      <c r="J13" s="77">
        <f t="shared" si="2"/>
        <v>10.130982926465492</v>
      </c>
      <c r="K13" s="77">
        <f t="shared" si="3"/>
        <v>0</v>
      </c>
    </row>
    <row r="14" spans="1:11">
      <c r="A14" s="76" t="s">
        <v>12</v>
      </c>
      <c r="B14" s="105">
        <v>119.64532753426653</v>
      </c>
      <c r="C14" s="105">
        <v>143.65275691697644</v>
      </c>
      <c r="D14" s="105">
        <v>138.2320610794188</v>
      </c>
      <c r="E14" s="105"/>
      <c r="F14" s="105"/>
      <c r="G14" s="105"/>
      <c r="H14" s="88">
        <f t="shared" si="0"/>
        <v>0.15534859512026505</v>
      </c>
      <c r="I14" s="77">
        <f t="shared" si="1"/>
        <v>18.586733545152271</v>
      </c>
      <c r="J14" s="77">
        <f t="shared" si="2"/>
        <v>-5.4206958375576448</v>
      </c>
      <c r="K14" s="77">
        <f t="shared" si="3"/>
        <v>0</v>
      </c>
    </row>
    <row r="15" spans="1:11">
      <c r="A15" s="76" t="s">
        <v>13</v>
      </c>
      <c r="B15" s="105">
        <v>100.02257524121397</v>
      </c>
      <c r="C15" s="105">
        <v>117.52410074052574</v>
      </c>
      <c r="D15" s="105">
        <v>116.07130960976706</v>
      </c>
      <c r="E15" s="105"/>
      <c r="F15" s="105"/>
      <c r="G15" s="105"/>
      <c r="H15" s="88">
        <f t="shared" si="0"/>
        <v>0.16045112145783122</v>
      </c>
      <c r="I15" s="77">
        <f t="shared" si="1"/>
        <v>16.048734368553085</v>
      </c>
      <c r="J15" s="77">
        <f t="shared" si="2"/>
        <v>-1.4527911307586834</v>
      </c>
      <c r="K15" s="77">
        <f t="shared" si="3"/>
        <v>0</v>
      </c>
    </row>
    <row r="16" spans="1:11">
      <c r="A16" s="76" t="s">
        <v>14</v>
      </c>
      <c r="B16" s="105">
        <v>98.983391173447259</v>
      </c>
      <c r="C16" s="105">
        <v>123.53317815041112</v>
      </c>
      <c r="D16" s="105">
        <v>117.42272512770658</v>
      </c>
      <c r="E16" s="105"/>
      <c r="F16" s="105"/>
      <c r="G16" s="105"/>
      <c r="H16" s="88">
        <f t="shared" si="0"/>
        <v>0.18628715116406075</v>
      </c>
      <c r="I16" s="77">
        <f t="shared" si="1"/>
        <v>18.439333954259325</v>
      </c>
      <c r="J16" s="77">
        <f t="shared" si="2"/>
        <v>-6.1104530227045331</v>
      </c>
      <c r="K16" s="77">
        <f t="shared" si="3"/>
        <v>0</v>
      </c>
    </row>
    <row r="17" spans="1:11">
      <c r="A17" s="76" t="s">
        <v>263</v>
      </c>
      <c r="B17" s="105">
        <v>114.65916061373414</v>
      </c>
      <c r="C17" s="105">
        <v>129.84074654549565</v>
      </c>
      <c r="D17" s="105">
        <v>131.11047966843134</v>
      </c>
      <c r="E17" s="105"/>
      <c r="F17" s="105"/>
      <c r="G17" s="105"/>
      <c r="H17" s="88">
        <f t="shared" si="0"/>
        <v>0.14348019788945338</v>
      </c>
      <c r="I17" s="77">
        <f t="shared" si="1"/>
        <v>16.451319054697194</v>
      </c>
      <c r="J17" s="77">
        <f t="shared" si="2"/>
        <v>1.2697331229356905</v>
      </c>
      <c r="K17" s="77">
        <f t="shared" si="3"/>
        <v>0</v>
      </c>
    </row>
    <row r="18" spans="1:11">
      <c r="A18" s="76" t="s">
        <v>16</v>
      </c>
      <c r="B18" s="105">
        <v>151.45911883009998</v>
      </c>
      <c r="C18" s="105">
        <v>175.26733736893635</v>
      </c>
      <c r="D18" s="105">
        <v>174.47294019654245</v>
      </c>
      <c r="E18" s="105"/>
      <c r="F18" s="105"/>
      <c r="G18" s="105"/>
      <c r="H18" s="88">
        <f t="shared" si="0"/>
        <v>0.1519474135608721</v>
      </c>
      <c r="I18" s="77">
        <f t="shared" si="1"/>
        <v>23.013821366442471</v>
      </c>
      <c r="J18" s="77">
        <f t="shared" si="2"/>
        <v>-0.79439717239390006</v>
      </c>
      <c r="K18" s="77">
        <f t="shared" si="3"/>
        <v>0</v>
      </c>
    </row>
    <row r="19" spans="1:11">
      <c r="A19" s="76" t="s">
        <v>17</v>
      </c>
      <c r="B19" s="105">
        <v>123.20217991613403</v>
      </c>
      <c r="C19" s="105">
        <v>154.29377292549927</v>
      </c>
      <c r="D19" s="105">
        <v>149.88882558712032</v>
      </c>
      <c r="E19" s="105"/>
      <c r="F19" s="105"/>
      <c r="G19" s="105"/>
      <c r="H19" s="88">
        <f t="shared" si="0"/>
        <v>0.2166085509944092</v>
      </c>
      <c r="I19" s="77">
        <f t="shared" si="1"/>
        <v>26.686645670986294</v>
      </c>
      <c r="J19" s="77">
        <f t="shared" si="2"/>
        <v>-4.4049473383789461</v>
      </c>
      <c r="K19" s="77">
        <f t="shared" si="3"/>
        <v>0</v>
      </c>
    </row>
    <row r="20" spans="1:11">
      <c r="A20" s="76" t="s">
        <v>264</v>
      </c>
      <c r="B20" s="105">
        <v>402.49733887103855</v>
      </c>
      <c r="C20" s="105">
        <v>421.33317541311402</v>
      </c>
      <c r="D20" s="105">
        <v>467.83099108367628</v>
      </c>
      <c r="E20" s="105"/>
      <c r="F20" s="105"/>
      <c r="G20" s="105"/>
      <c r="H20" s="88">
        <f t="shared" si="0"/>
        <v>0.1623207060098622</v>
      </c>
      <c r="I20" s="77">
        <f t="shared" si="1"/>
        <v>65.33365221263773</v>
      </c>
      <c r="J20" s="77">
        <f t="shared" si="2"/>
        <v>46.497815670562261</v>
      </c>
      <c r="K20" s="77">
        <f t="shared" si="3"/>
        <v>0</v>
      </c>
    </row>
    <row r="21" spans="1:11">
      <c r="A21" s="76" t="s">
        <v>19</v>
      </c>
      <c r="B21" s="105">
        <v>181.99456436182038</v>
      </c>
      <c r="C21" s="105">
        <v>210.01784196224591</v>
      </c>
      <c r="D21" s="105">
        <v>203.41890381580319</v>
      </c>
      <c r="E21" s="105"/>
      <c r="F21" s="105"/>
      <c r="G21" s="105"/>
      <c r="H21" s="88">
        <f t="shared" si="0"/>
        <v>0.1177196666785577</v>
      </c>
      <c r="I21" s="77">
        <f t="shared" si="1"/>
        <v>21.42433945398281</v>
      </c>
      <c r="J21" s="77">
        <f t="shared" si="2"/>
        <v>-6.5989381464427197</v>
      </c>
      <c r="K21" s="77">
        <f t="shared" si="3"/>
        <v>0</v>
      </c>
    </row>
    <row r="22" spans="1:11">
      <c r="A22" s="76" t="s">
        <v>265</v>
      </c>
      <c r="B22" s="105">
        <v>214.51723716288893</v>
      </c>
      <c r="C22" s="105">
        <v>237.33844629177636</v>
      </c>
      <c r="D22" s="105">
        <v>248.94803906689904</v>
      </c>
      <c r="E22" s="105"/>
      <c r="F22" s="105"/>
      <c r="G22" s="105"/>
      <c r="H22" s="88">
        <f t="shared" si="0"/>
        <v>0.16050366096159369</v>
      </c>
      <c r="I22" s="77">
        <f t="shared" si="1"/>
        <v>34.43080190401011</v>
      </c>
      <c r="J22" s="77">
        <f t="shared" si="2"/>
        <v>11.609592775122678</v>
      </c>
      <c r="K22" s="77">
        <f t="shared" si="3"/>
        <v>0</v>
      </c>
    </row>
    <row r="23" spans="1:11">
      <c r="A23" s="76" t="s">
        <v>266</v>
      </c>
      <c r="B23" s="105">
        <v>145.16859119780631</v>
      </c>
      <c r="C23" s="105">
        <v>168.14824926569975</v>
      </c>
      <c r="D23" s="105">
        <v>166.62230260831382</v>
      </c>
      <c r="E23" s="105"/>
      <c r="F23" s="105"/>
      <c r="G23" s="105"/>
      <c r="H23" s="88">
        <f t="shared" si="0"/>
        <v>0.14778480133677638</v>
      </c>
      <c r="I23" s="77">
        <f t="shared" si="1"/>
        <v>21.453711410507509</v>
      </c>
      <c r="J23" s="77">
        <f t="shared" si="2"/>
        <v>-1.5259466573859299</v>
      </c>
      <c r="K23" s="77">
        <f t="shared" si="3"/>
        <v>0</v>
      </c>
    </row>
    <row r="24" spans="1:11">
      <c r="A24" s="76" t="s">
        <v>267</v>
      </c>
      <c r="B24" s="105">
        <v>142.85589720526232</v>
      </c>
      <c r="C24" s="105">
        <v>158.31410990634976</v>
      </c>
      <c r="D24" s="105">
        <v>161.17022596684276</v>
      </c>
      <c r="E24" s="105"/>
      <c r="F24" s="105"/>
      <c r="G24" s="105"/>
      <c r="H24" s="88">
        <f t="shared" si="0"/>
        <v>0.12820141919143541</v>
      </c>
      <c r="I24" s="77">
        <f t="shared" si="1"/>
        <v>18.314328761580441</v>
      </c>
      <c r="J24" s="77">
        <f t="shared" si="2"/>
        <v>2.856116060493008</v>
      </c>
      <c r="K24" s="77">
        <f t="shared" si="3"/>
        <v>0</v>
      </c>
    </row>
    <row r="25" spans="1:11">
      <c r="A25" s="76" t="s">
        <v>23</v>
      </c>
      <c r="B25" s="105">
        <v>186.50729702508775</v>
      </c>
      <c r="C25" s="105">
        <v>231.09918667465075</v>
      </c>
      <c r="D25" s="105">
        <v>213.54404902986369</v>
      </c>
      <c r="E25" s="105"/>
      <c r="F25" s="105"/>
      <c r="G25" s="105"/>
      <c r="H25" s="88">
        <f t="shared" si="0"/>
        <v>0.1449635077877898</v>
      </c>
      <c r="I25" s="77">
        <f t="shared" si="1"/>
        <v>27.036752004775934</v>
      </c>
      <c r="J25" s="77">
        <f t="shared" si="2"/>
        <v>-17.555137644787067</v>
      </c>
      <c r="K25" s="77">
        <f t="shared" si="3"/>
        <v>0</v>
      </c>
    </row>
    <row r="26" spans="1:11">
      <c r="A26" s="76" t="s">
        <v>268</v>
      </c>
      <c r="B26" s="105">
        <v>138.11527875504913</v>
      </c>
      <c r="C26" s="105">
        <v>161.684591530642</v>
      </c>
      <c r="D26" s="105">
        <v>161.74221482036373</v>
      </c>
      <c r="E26" s="105"/>
      <c r="F26" s="105"/>
      <c r="G26" s="105"/>
      <c r="H26" s="88">
        <f t="shared" si="0"/>
        <v>0.17106678043359383</v>
      </c>
      <c r="I26" s="77">
        <f t="shared" si="1"/>
        <v>23.626936065314595</v>
      </c>
      <c r="J26" s="77">
        <f t="shared" si="2"/>
        <v>5.7623289721732363E-2</v>
      </c>
      <c r="K26" s="77">
        <f t="shared" si="3"/>
        <v>0</v>
      </c>
    </row>
    <row r="27" spans="1:11">
      <c r="A27" s="76" t="s">
        <v>25</v>
      </c>
      <c r="B27" s="105">
        <v>181.51539293258548</v>
      </c>
      <c r="C27" s="105">
        <v>216.20066645895943</v>
      </c>
      <c r="D27" s="105">
        <v>216.79300361128924</v>
      </c>
      <c r="E27" s="105"/>
      <c r="F27" s="105"/>
      <c r="G27" s="105"/>
      <c r="H27" s="88">
        <f t="shared" si="0"/>
        <v>0.19435051820539428</v>
      </c>
      <c r="I27" s="77">
        <f t="shared" si="1"/>
        <v>35.277610678703752</v>
      </c>
      <c r="J27" s="77">
        <f t="shared" si="2"/>
        <v>0.59233715232980444</v>
      </c>
      <c r="K27" s="77">
        <f t="shared" si="3"/>
        <v>0</v>
      </c>
    </row>
    <row r="28" spans="1:11">
      <c r="A28" s="76" t="s">
        <v>26</v>
      </c>
      <c r="B28" s="105">
        <v>159.22286498879112</v>
      </c>
      <c r="C28" s="105">
        <v>190.7771075799379</v>
      </c>
      <c r="D28" s="105">
        <v>191.23889088047244</v>
      </c>
      <c r="E28" s="105"/>
      <c r="F28" s="105"/>
      <c r="G28" s="105"/>
      <c r="H28" s="88">
        <f t="shared" si="0"/>
        <v>0.20107681075789693</v>
      </c>
      <c r="I28" s="77">
        <f t="shared" si="1"/>
        <v>32.016025891681323</v>
      </c>
      <c r="J28" s="77">
        <f t="shared" si="2"/>
        <v>0.46178330053453465</v>
      </c>
      <c r="K28" s="77">
        <f t="shared" si="3"/>
        <v>0</v>
      </c>
    </row>
    <row r="29" spans="1:11">
      <c r="A29" s="76" t="s">
        <v>27</v>
      </c>
      <c r="B29" s="105">
        <v>146.42908350150913</v>
      </c>
      <c r="C29" s="105">
        <v>172.45968885191974</v>
      </c>
      <c r="D29" s="105">
        <v>171.25486508191653</v>
      </c>
      <c r="E29" s="105"/>
      <c r="F29" s="105"/>
      <c r="G29" s="105"/>
      <c r="H29" s="88">
        <f t="shared" si="0"/>
        <v>0.16954133008796404</v>
      </c>
      <c r="I29" s="77">
        <f t="shared" si="1"/>
        <v>24.825781580407408</v>
      </c>
      <c r="J29" s="77">
        <f t="shared" si="2"/>
        <v>-1.2048237700032018</v>
      </c>
      <c r="K29" s="77">
        <f t="shared" si="3"/>
        <v>0</v>
      </c>
    </row>
    <row r="30" spans="1:11">
      <c r="A30" s="76" t="s">
        <v>28</v>
      </c>
      <c r="B30" s="105">
        <v>196.16121095857085</v>
      </c>
      <c r="C30" s="105">
        <v>236.69565924272493</v>
      </c>
      <c r="D30" s="105">
        <v>235.60854862988384</v>
      </c>
      <c r="E30" s="105"/>
      <c r="F30" s="105"/>
      <c r="G30" s="105"/>
      <c r="H30" s="88">
        <f t="shared" si="0"/>
        <v>0.2010965240199514</v>
      </c>
      <c r="I30" s="77">
        <f t="shared" si="1"/>
        <v>39.447337671312994</v>
      </c>
      <c r="J30" s="77">
        <f t="shared" si="2"/>
        <v>-1.0871106128410872</v>
      </c>
      <c r="K30" s="77">
        <f t="shared" si="3"/>
        <v>0</v>
      </c>
    </row>
    <row r="31" spans="1:11">
      <c r="A31" s="76" t="s">
        <v>29</v>
      </c>
      <c r="B31" s="105">
        <v>238.45064857218901</v>
      </c>
      <c r="C31" s="105">
        <v>261.35824665627177</v>
      </c>
      <c r="D31" s="105">
        <v>278.39889865822477</v>
      </c>
      <c r="E31" s="105"/>
      <c r="F31" s="105"/>
      <c r="G31" s="105"/>
      <c r="H31" s="88">
        <f t="shared" si="0"/>
        <v>0.16753257047208972</v>
      </c>
      <c r="I31" s="77">
        <f t="shared" si="1"/>
        <v>39.948250086035756</v>
      </c>
      <c r="J31" s="77">
        <f t="shared" si="2"/>
        <v>17.040652001952992</v>
      </c>
      <c r="K31" s="77">
        <f t="shared" si="3"/>
        <v>0</v>
      </c>
    </row>
    <row r="32" spans="1:11">
      <c r="A32" s="76" t="s">
        <v>30</v>
      </c>
      <c r="B32" s="105">
        <v>104.8442055219729</v>
      </c>
      <c r="C32" s="105">
        <v>120.79264415498891</v>
      </c>
      <c r="D32" s="105">
        <v>125.01727271215103</v>
      </c>
      <c r="E32" s="105"/>
      <c r="F32" s="105"/>
      <c r="G32" s="105"/>
      <c r="H32" s="88">
        <f t="shared" si="0"/>
        <v>0.19240993901136794</v>
      </c>
      <c r="I32" s="77">
        <f t="shared" si="1"/>
        <v>20.173067190178131</v>
      </c>
      <c r="J32" s="77">
        <f t="shared" si="2"/>
        <v>4.22462855716212</v>
      </c>
      <c r="K32" s="77">
        <f t="shared" si="3"/>
        <v>0</v>
      </c>
    </row>
    <row r="33" spans="1:11">
      <c r="A33" s="76" t="s">
        <v>31</v>
      </c>
      <c r="B33" s="105">
        <v>112.9296256333477</v>
      </c>
      <c r="C33" s="105">
        <v>146.98753624384506</v>
      </c>
      <c r="D33" s="105">
        <v>138.55582817222455</v>
      </c>
      <c r="E33" s="105"/>
      <c r="F33" s="105"/>
      <c r="G33" s="105"/>
      <c r="H33" s="88">
        <f t="shared" si="0"/>
        <v>0.22692187630266553</v>
      </c>
      <c r="I33" s="77">
        <f t="shared" si="1"/>
        <v>25.626202538876854</v>
      </c>
      <c r="J33" s="77">
        <f t="shared" si="2"/>
        <v>-8.4317080716205055</v>
      </c>
      <c r="K33" s="77">
        <f t="shared" si="3"/>
        <v>0</v>
      </c>
    </row>
    <row r="34" spans="1:11">
      <c r="A34" s="76" t="s">
        <v>269</v>
      </c>
      <c r="B34" s="105">
        <v>181.51971230251991</v>
      </c>
      <c r="C34" s="105">
        <v>205.48108347929158</v>
      </c>
      <c r="D34" s="105">
        <v>194.14695960968646</v>
      </c>
      <c r="E34" s="105"/>
      <c r="F34" s="105"/>
      <c r="G34" s="105"/>
      <c r="H34" s="88">
        <f t="shared" si="0"/>
        <v>6.9564055313849571E-2</v>
      </c>
      <c r="I34" s="77">
        <f t="shared" si="1"/>
        <v>12.627247307166556</v>
      </c>
      <c r="J34" s="77">
        <f t="shared" si="2"/>
        <v>-11.334123869605122</v>
      </c>
      <c r="K34" s="77">
        <f t="shared" si="3"/>
        <v>0</v>
      </c>
    </row>
    <row r="35" spans="1:11">
      <c r="A35" s="76" t="s">
        <v>270</v>
      </c>
      <c r="B35" s="105">
        <v>178.33819775312193</v>
      </c>
      <c r="C35" s="105">
        <v>198.76476013410954</v>
      </c>
      <c r="D35" s="105">
        <v>199.30423011314508</v>
      </c>
      <c r="E35" s="105"/>
      <c r="F35" s="105"/>
      <c r="G35" s="105"/>
      <c r="H35" s="88">
        <f t="shared" si="0"/>
        <v>0.11756332980916942</v>
      </c>
      <c r="I35" s="77">
        <f t="shared" si="1"/>
        <v>20.966032360023149</v>
      </c>
      <c r="J35" s="77">
        <f t="shared" si="2"/>
        <v>0.53946997903554461</v>
      </c>
      <c r="K35" s="77">
        <f t="shared" si="3"/>
        <v>0</v>
      </c>
    </row>
    <row r="36" spans="1:11">
      <c r="A36" s="76" t="s">
        <v>34</v>
      </c>
      <c r="B36" s="105">
        <v>196.97878412494487</v>
      </c>
      <c r="C36" s="105">
        <v>252.29285122379173</v>
      </c>
      <c r="D36" s="105">
        <v>214.51129422682095</v>
      </c>
      <c r="E36" s="105"/>
      <c r="F36" s="105"/>
      <c r="G36" s="105"/>
      <c r="H36" s="88">
        <f t="shared" si="0"/>
        <v>8.9007098808951454E-2</v>
      </c>
      <c r="I36" s="77">
        <f t="shared" si="1"/>
        <v>17.532510101876085</v>
      </c>
      <c r="J36" s="77">
        <f t="shared" si="2"/>
        <v>-37.781556996970778</v>
      </c>
      <c r="K36" s="77">
        <f t="shared" si="3"/>
        <v>0</v>
      </c>
    </row>
    <row r="37" spans="1:11">
      <c r="A37" s="76" t="s">
        <v>35</v>
      </c>
      <c r="B37" s="105">
        <v>169.74657773695182</v>
      </c>
      <c r="C37" s="105">
        <v>194.10661451478273</v>
      </c>
      <c r="D37" s="105">
        <v>184.35592662891813</v>
      </c>
      <c r="E37" s="105"/>
      <c r="F37" s="105"/>
      <c r="G37" s="105"/>
      <c r="H37" s="88">
        <f t="shared" si="0"/>
        <v>8.6065646134001694E-2</v>
      </c>
      <c r="I37" s="77">
        <f t="shared" si="1"/>
        <v>14.609348891966306</v>
      </c>
      <c r="J37" s="77">
        <f t="shared" si="2"/>
        <v>-9.7506878858646076</v>
      </c>
      <c r="K37" s="77">
        <f t="shared" si="3"/>
        <v>0</v>
      </c>
    </row>
    <row r="38" spans="1:11">
      <c r="A38" s="76" t="s">
        <v>36</v>
      </c>
      <c r="B38" s="105">
        <v>147.72922686724135</v>
      </c>
      <c r="C38" s="105">
        <v>183.73053397519968</v>
      </c>
      <c r="D38" s="105">
        <v>159.18424207601603</v>
      </c>
      <c r="E38" s="105"/>
      <c r="F38" s="105"/>
      <c r="G38" s="105"/>
      <c r="H38" s="88">
        <f t="shared" si="0"/>
        <v>7.754061570408724E-2</v>
      </c>
      <c r="I38" s="77">
        <f t="shared" si="1"/>
        <v>11.455015208774682</v>
      </c>
      <c r="J38" s="77">
        <f t="shared" si="2"/>
        <v>-24.546291899183643</v>
      </c>
      <c r="K38" s="77">
        <f t="shared" si="3"/>
        <v>0</v>
      </c>
    </row>
    <row r="39" spans="1:11">
      <c r="A39" s="76" t="s">
        <v>37</v>
      </c>
      <c r="B39" s="105">
        <v>148.74629465292924</v>
      </c>
      <c r="C39" s="105">
        <v>167.64402502013931</v>
      </c>
      <c r="D39" s="105">
        <v>151.42638169803502</v>
      </c>
      <c r="E39" s="105"/>
      <c r="F39" s="105"/>
      <c r="G39" s="105"/>
      <c r="H39" s="88">
        <f t="shared" si="0"/>
        <v>1.8017840722414261E-2</v>
      </c>
      <c r="I39" s="77">
        <f t="shared" si="1"/>
        <v>2.680087045105779</v>
      </c>
      <c r="J39" s="77">
        <f t="shared" si="2"/>
        <v>-16.217643322104294</v>
      </c>
      <c r="K39" s="77">
        <f t="shared" si="3"/>
        <v>0</v>
      </c>
    </row>
    <row r="40" spans="1:11">
      <c r="A40" s="76" t="s">
        <v>38</v>
      </c>
      <c r="B40" s="105">
        <v>101.47669882100666</v>
      </c>
      <c r="C40" s="105">
        <v>115.63827771749263</v>
      </c>
      <c r="D40" s="105">
        <v>114.23740854460286</v>
      </c>
      <c r="E40" s="105"/>
      <c r="F40" s="105"/>
      <c r="G40" s="105"/>
      <c r="H40" s="88">
        <f t="shared" si="0"/>
        <v>0.12575014630801729</v>
      </c>
      <c r="I40" s="77">
        <f t="shared" si="1"/>
        <v>12.760709723596193</v>
      </c>
      <c r="J40" s="77">
        <f t="shared" si="2"/>
        <v>-1.4008691728897702</v>
      </c>
      <c r="K40" s="77">
        <f t="shared" si="3"/>
        <v>0</v>
      </c>
    </row>
    <row r="41" spans="1:11">
      <c r="A41" s="76" t="s">
        <v>39</v>
      </c>
      <c r="B41" s="105">
        <v>153.32870347480909</v>
      </c>
      <c r="C41" s="105">
        <v>197.87919143165976</v>
      </c>
      <c r="D41" s="105">
        <v>177.31203705298097</v>
      </c>
      <c r="E41" s="105"/>
      <c r="F41" s="105"/>
      <c r="G41" s="105"/>
      <c r="H41" s="88">
        <f t="shared" si="0"/>
        <v>0.15641776806723071</v>
      </c>
      <c r="I41" s="77">
        <f t="shared" si="1"/>
        <v>23.98333357817188</v>
      </c>
      <c r="J41" s="77">
        <f t="shared" si="2"/>
        <v>-20.567154378678794</v>
      </c>
      <c r="K41" s="77">
        <f t="shared" si="3"/>
        <v>0</v>
      </c>
    </row>
    <row r="42" spans="1:11">
      <c r="A42" s="76" t="s">
        <v>40</v>
      </c>
      <c r="B42" s="105">
        <v>110.33431397476549</v>
      </c>
      <c r="C42" s="105">
        <v>130.67684427590996</v>
      </c>
      <c r="D42" s="105">
        <v>126.17713023783661</v>
      </c>
      <c r="E42" s="105"/>
      <c r="F42" s="105"/>
      <c r="G42" s="105"/>
      <c r="H42" s="88">
        <f t="shared" si="0"/>
        <v>0.14358920350648591</v>
      </c>
      <c r="I42" s="77">
        <f t="shared" si="1"/>
        <v>15.842816263071114</v>
      </c>
      <c r="J42" s="77">
        <f t="shared" si="2"/>
        <v>-4.4997140380733498</v>
      </c>
      <c r="K42" s="77">
        <f t="shared" si="3"/>
        <v>0</v>
      </c>
    </row>
    <row r="43" spans="1:11">
      <c r="A43" s="76" t="s">
        <v>271</v>
      </c>
      <c r="B43" s="105">
        <v>120.16738868393981</v>
      </c>
      <c r="C43" s="105">
        <v>138.67233298947775</v>
      </c>
      <c r="D43" s="105">
        <v>137.1871281357929</v>
      </c>
      <c r="E43" s="105"/>
      <c r="F43" s="105"/>
      <c r="G43" s="105"/>
      <c r="H43" s="88">
        <f t="shared" si="0"/>
        <v>0.14163359658765526</v>
      </c>
      <c r="I43" s="77">
        <f t="shared" si="1"/>
        <v>17.019739451853098</v>
      </c>
      <c r="J43" s="77">
        <f t="shared" si="2"/>
        <v>-1.4852048536848486</v>
      </c>
      <c r="K43" s="77">
        <f t="shared" si="3"/>
        <v>0</v>
      </c>
    </row>
    <row r="44" spans="1:11">
      <c r="A44" s="76" t="s">
        <v>42</v>
      </c>
      <c r="B44" s="105">
        <v>131.75960602210091</v>
      </c>
      <c r="C44" s="105">
        <v>156.79989043258919</v>
      </c>
      <c r="D44" s="105">
        <v>155.4474116055404</v>
      </c>
      <c r="E44" s="105"/>
      <c r="F44" s="105"/>
      <c r="G44" s="105"/>
      <c r="H44" s="88">
        <f t="shared" si="0"/>
        <v>0.17978048279429562</v>
      </c>
      <c r="I44" s="77">
        <f t="shared" si="1"/>
        <v>23.687805583439484</v>
      </c>
      <c r="J44" s="77">
        <f t="shared" si="2"/>
        <v>-1.3524788270487988</v>
      </c>
      <c r="K44" s="77">
        <f t="shared" si="3"/>
        <v>0</v>
      </c>
    </row>
    <row r="45" spans="1:11">
      <c r="A45" s="76" t="s">
        <v>272</v>
      </c>
      <c r="B45" s="105">
        <v>111.00261747661652</v>
      </c>
      <c r="C45" s="105">
        <v>124.66080595311946</v>
      </c>
      <c r="D45" s="105">
        <v>123.40082199698693</v>
      </c>
      <c r="E45" s="105"/>
      <c r="F45" s="105"/>
      <c r="G45" s="105"/>
      <c r="H45" s="88">
        <f t="shared" si="0"/>
        <v>0.11169290240369496</v>
      </c>
      <c r="I45" s="77">
        <f t="shared" si="1"/>
        <v>12.398204520370413</v>
      </c>
      <c r="J45" s="77">
        <f t="shared" si="2"/>
        <v>-1.2599839561325297</v>
      </c>
      <c r="K45" s="77">
        <f t="shared" si="3"/>
        <v>0</v>
      </c>
    </row>
    <row r="46" spans="1:11">
      <c r="A46" s="76" t="s">
        <v>273</v>
      </c>
      <c r="B46" s="105">
        <v>110.52796474572975</v>
      </c>
      <c r="C46" s="105">
        <v>129.85686725320414</v>
      </c>
      <c r="D46" s="105">
        <v>126.99667628443312</v>
      </c>
      <c r="E46" s="105"/>
      <c r="F46" s="105"/>
      <c r="G46" s="105"/>
      <c r="H46" s="88">
        <f t="shared" si="0"/>
        <v>0.14900040525119362</v>
      </c>
      <c r="I46" s="77">
        <f t="shared" si="1"/>
        <v>16.468711538703374</v>
      </c>
      <c r="J46" s="77">
        <f t="shared" si="2"/>
        <v>-2.8601909687710219</v>
      </c>
      <c r="K46" s="77">
        <f t="shared" si="3"/>
        <v>0</v>
      </c>
    </row>
    <row r="47" spans="1:11">
      <c r="A47" s="76" t="s">
        <v>45</v>
      </c>
      <c r="B47" s="105">
        <v>220.70800822825356</v>
      </c>
      <c r="C47" s="105">
        <v>279.93870924359788</v>
      </c>
      <c r="D47" s="105">
        <v>269.89338610441962</v>
      </c>
      <c r="E47" s="105"/>
      <c r="F47" s="105"/>
      <c r="G47" s="105"/>
      <c r="H47" s="88">
        <f t="shared" si="0"/>
        <v>0.22285271056091055</v>
      </c>
      <c r="I47" s="77">
        <f t="shared" si="1"/>
        <v>49.185377876166058</v>
      </c>
      <c r="J47" s="77">
        <f t="shared" si="2"/>
        <v>-10.045323139178265</v>
      </c>
      <c r="K47" s="77">
        <f t="shared" si="3"/>
        <v>0</v>
      </c>
    </row>
    <row r="48" spans="1:11">
      <c r="A48" s="76" t="s">
        <v>46</v>
      </c>
      <c r="B48" s="105">
        <v>460.75581339653837</v>
      </c>
      <c r="C48" s="105">
        <v>412.40908220730051</v>
      </c>
      <c r="D48" s="105">
        <v>471.35065995374879</v>
      </c>
      <c r="E48" s="105"/>
      <c r="F48" s="105"/>
      <c r="G48" s="105"/>
      <c r="H48" s="88">
        <f t="shared" si="0"/>
        <v>2.2994493502119347E-2</v>
      </c>
      <c r="I48" s="77">
        <f t="shared" si="1"/>
        <v>10.594846557210417</v>
      </c>
      <c r="J48" s="77">
        <f t="shared" si="2"/>
        <v>58.941577746448274</v>
      </c>
      <c r="K48" s="77">
        <f t="shared" si="3"/>
        <v>0</v>
      </c>
    </row>
    <row r="49" spans="1:11">
      <c r="A49" s="76" t="s">
        <v>47</v>
      </c>
      <c r="B49" s="105">
        <v>154.72977452349951</v>
      </c>
      <c r="C49" s="105">
        <v>182.12069903081863</v>
      </c>
      <c r="D49" s="105">
        <v>170.76478741287471</v>
      </c>
      <c r="E49" s="105"/>
      <c r="F49" s="105"/>
      <c r="G49" s="105"/>
      <c r="H49" s="88">
        <f t="shared" si="0"/>
        <v>0.10363236771174823</v>
      </c>
      <c r="I49" s="77">
        <f t="shared" si="1"/>
        <v>16.035012889375196</v>
      </c>
      <c r="J49" s="77">
        <f t="shared" si="2"/>
        <v>-11.355911617943917</v>
      </c>
      <c r="K49" s="77">
        <f t="shared" si="3"/>
        <v>0</v>
      </c>
    </row>
    <row r="50" spans="1:11">
      <c r="A50" s="76" t="s">
        <v>48</v>
      </c>
      <c r="B50" s="105">
        <v>134.12502021048741</v>
      </c>
      <c r="C50" s="105">
        <v>193.59349842616669</v>
      </c>
      <c r="D50" s="105">
        <v>155.98686712896097</v>
      </c>
      <c r="E50" s="105"/>
      <c r="F50" s="105"/>
      <c r="G50" s="105"/>
      <c r="H50" s="88">
        <f t="shared" si="0"/>
        <v>0.16299603820498926</v>
      </c>
      <c r="I50" s="77">
        <f t="shared" si="1"/>
        <v>21.86184691847356</v>
      </c>
      <c r="J50" s="77">
        <f t="shared" si="2"/>
        <v>-37.606631297205723</v>
      </c>
      <c r="K50" s="77">
        <f t="shared" si="3"/>
        <v>0</v>
      </c>
    </row>
    <row r="51" spans="1:11">
      <c r="A51" s="76" t="s">
        <v>49</v>
      </c>
      <c r="B51" s="105">
        <v>124.62841462201538</v>
      </c>
      <c r="C51" s="105">
        <v>146.97603551208141</v>
      </c>
      <c r="D51" s="105">
        <v>139.8260062374861</v>
      </c>
      <c r="E51" s="105"/>
      <c r="F51" s="105"/>
      <c r="G51" s="105"/>
      <c r="H51" s="88">
        <f t="shared" si="0"/>
        <v>0.12194323149791626</v>
      </c>
      <c r="I51" s="77">
        <f t="shared" si="1"/>
        <v>15.197591615470714</v>
      </c>
      <c r="J51" s="77">
        <f t="shared" si="2"/>
        <v>-7.1500292745953118</v>
      </c>
      <c r="K51" s="77">
        <f t="shared" si="3"/>
        <v>0</v>
      </c>
    </row>
    <row r="52" spans="1:11">
      <c r="A52" s="76" t="s">
        <v>50</v>
      </c>
      <c r="B52" s="105">
        <v>99.916402963073438</v>
      </c>
      <c r="C52" s="105">
        <v>119.7960169560469</v>
      </c>
      <c r="D52" s="105">
        <v>112.9951343640993</v>
      </c>
      <c r="E52" s="105"/>
      <c r="F52" s="105"/>
      <c r="G52" s="105"/>
      <c r="H52" s="88">
        <f t="shared" si="0"/>
        <v>0.13089673980617006</v>
      </c>
      <c r="I52" s="77">
        <f t="shared" si="1"/>
        <v>13.078731401025863</v>
      </c>
      <c r="J52" s="77">
        <f t="shared" si="2"/>
        <v>-6.8008825919475981</v>
      </c>
      <c r="K52" s="77">
        <f t="shared" si="3"/>
        <v>0</v>
      </c>
    </row>
    <row r="53" spans="1:11">
      <c r="A53" s="76" t="s">
        <v>51</v>
      </c>
      <c r="B53" s="105">
        <v>155.23200457669711</v>
      </c>
      <c r="C53" s="105">
        <v>201.91265567923685</v>
      </c>
      <c r="D53" s="105">
        <v>196.2792810400467</v>
      </c>
      <c r="E53" s="105"/>
      <c r="F53" s="105"/>
      <c r="G53" s="105"/>
      <c r="H53" s="88">
        <f t="shared" si="0"/>
        <v>0.26442534563205317</v>
      </c>
      <c r="I53" s="77">
        <f t="shared" si="1"/>
        <v>41.04727646334959</v>
      </c>
      <c r="J53" s="77">
        <f t="shared" si="2"/>
        <v>-5.6333746391901514</v>
      </c>
      <c r="K53" s="77">
        <f t="shared" si="3"/>
        <v>0</v>
      </c>
    </row>
    <row r="54" spans="1:11">
      <c r="A54" s="76" t="s">
        <v>52</v>
      </c>
      <c r="B54" s="105">
        <v>138.17614240589629</v>
      </c>
      <c r="C54" s="105">
        <v>185.39744626168223</v>
      </c>
      <c r="D54" s="105">
        <v>180.01113054924522</v>
      </c>
      <c r="E54" s="105"/>
      <c r="F54" s="105"/>
      <c r="G54" s="105"/>
      <c r="H54" s="88">
        <f t="shared" si="0"/>
        <v>0.3027656396750279</v>
      </c>
      <c r="I54" s="77">
        <f t="shared" si="1"/>
        <v>41.834988143348937</v>
      </c>
      <c r="J54" s="77">
        <f t="shared" si="2"/>
        <v>-5.3863157124370105</v>
      </c>
      <c r="K54" s="77">
        <f t="shared" si="3"/>
        <v>0</v>
      </c>
    </row>
    <row r="55" spans="1:11">
      <c r="A55" s="76" t="s">
        <v>53</v>
      </c>
      <c r="B55" s="105">
        <v>204.00807988584168</v>
      </c>
      <c r="C55" s="105">
        <v>235.51484831509759</v>
      </c>
      <c r="D55" s="105">
        <v>243.3509946606344</v>
      </c>
      <c r="E55" s="105"/>
      <c r="F55" s="105"/>
      <c r="G55" s="105"/>
      <c r="H55" s="88">
        <f t="shared" si="0"/>
        <v>0.19284978711043271</v>
      </c>
      <c r="I55" s="77">
        <f t="shared" si="1"/>
        <v>39.342914774792717</v>
      </c>
      <c r="J55" s="77">
        <f t="shared" si="2"/>
        <v>7.8361463455368039</v>
      </c>
      <c r="K55" s="77">
        <f t="shared" si="3"/>
        <v>0</v>
      </c>
    </row>
    <row r="56" spans="1:11">
      <c r="A56" s="76" t="s">
        <v>54</v>
      </c>
      <c r="B56" s="105">
        <v>217.64809097003774</v>
      </c>
      <c r="C56" s="105">
        <v>276.5226618601929</v>
      </c>
      <c r="D56" s="105">
        <v>261.24604928804411</v>
      </c>
      <c r="E56" s="105"/>
      <c r="F56" s="105"/>
      <c r="G56" s="105"/>
      <c r="H56" s="88">
        <f t="shared" si="0"/>
        <v>0.20031399367526831</v>
      </c>
      <c r="I56" s="77">
        <f t="shared" si="1"/>
        <v>43.597958318006363</v>
      </c>
      <c r="J56" s="77">
        <f t="shared" si="2"/>
        <v>-15.276612572148792</v>
      </c>
      <c r="K56" s="77">
        <f t="shared" si="3"/>
        <v>0</v>
      </c>
    </row>
    <row r="57" spans="1:11">
      <c r="A57" s="76" t="s">
        <v>55</v>
      </c>
      <c r="B57" s="105">
        <v>257.48760244025294</v>
      </c>
      <c r="C57" s="105">
        <v>311.04970796860312</v>
      </c>
      <c r="D57" s="105">
        <v>310.04224622895839</v>
      </c>
      <c r="E57" s="105"/>
      <c r="F57" s="105"/>
      <c r="G57" s="105"/>
      <c r="H57" s="88">
        <f t="shared" si="0"/>
        <v>0.20410553087075387</v>
      </c>
      <c r="I57" s="77">
        <f t="shared" si="1"/>
        <v>52.554643788705448</v>
      </c>
      <c r="J57" s="77">
        <f t="shared" si="2"/>
        <v>-1.0074617396447252</v>
      </c>
      <c r="K57" s="77">
        <f t="shared" si="3"/>
        <v>0</v>
      </c>
    </row>
    <row r="58" spans="1:11">
      <c r="A58" s="76" t="s">
        <v>56</v>
      </c>
      <c r="B58" s="105">
        <v>165.79697234766044</v>
      </c>
      <c r="C58" s="105">
        <v>193.96803700220048</v>
      </c>
      <c r="D58" s="105">
        <v>188.13255560468272</v>
      </c>
      <c r="E58" s="105"/>
      <c r="F58" s="105"/>
      <c r="G58" s="105"/>
      <c r="H58" s="88">
        <f t="shared" si="0"/>
        <v>0.13471647244671447</v>
      </c>
      <c r="I58" s="77">
        <f t="shared" si="1"/>
        <v>22.335583257022279</v>
      </c>
      <c r="J58" s="77">
        <f t="shared" si="2"/>
        <v>-5.8354813975177535</v>
      </c>
      <c r="K58" s="77">
        <f t="shared" si="3"/>
        <v>0</v>
      </c>
    </row>
    <row r="59" spans="1:11">
      <c r="A59" s="76" t="s">
        <v>57</v>
      </c>
      <c r="B59" s="105">
        <v>295.24470583669682</v>
      </c>
      <c r="C59" s="105">
        <v>349.31205361770247</v>
      </c>
      <c r="D59" s="105">
        <v>356.12462768416469</v>
      </c>
      <c r="E59" s="105"/>
      <c r="F59" s="105"/>
      <c r="G59" s="105"/>
      <c r="H59" s="88">
        <f t="shared" si="0"/>
        <v>0.20620156989755217</v>
      </c>
      <c r="I59" s="77">
        <f t="shared" si="1"/>
        <v>60.87992184746787</v>
      </c>
      <c r="J59" s="77">
        <f t="shared" si="2"/>
        <v>6.8125740664622185</v>
      </c>
      <c r="K59" s="77">
        <f t="shared" si="3"/>
        <v>0</v>
      </c>
    </row>
    <row r="60" spans="1:11">
      <c r="A60" s="76" t="s">
        <v>274</v>
      </c>
      <c r="B60" s="105">
        <v>226.51023902477675</v>
      </c>
      <c r="C60" s="105">
        <v>291.06735190892044</v>
      </c>
      <c r="D60" s="105">
        <v>272.88863029566767</v>
      </c>
      <c r="E60" s="105"/>
      <c r="F60" s="105"/>
      <c r="G60" s="105"/>
      <c r="H60" s="88">
        <f t="shared" si="0"/>
        <v>0.20475185347280406</v>
      </c>
      <c r="I60" s="77">
        <f t="shared" si="1"/>
        <v>46.378391270890916</v>
      </c>
      <c r="J60" s="77">
        <f t="shared" si="2"/>
        <v>-18.178721613252776</v>
      </c>
      <c r="K60" s="77">
        <f t="shared" si="3"/>
        <v>0</v>
      </c>
    </row>
    <row r="61" spans="1:11">
      <c r="A61" s="76" t="s">
        <v>59</v>
      </c>
      <c r="B61" s="105">
        <v>172.38573664235338</v>
      </c>
      <c r="C61" s="105">
        <v>221.38871052022731</v>
      </c>
      <c r="D61" s="105">
        <v>219.50221960762204</v>
      </c>
      <c r="E61" s="105"/>
      <c r="F61" s="105"/>
      <c r="G61" s="105"/>
      <c r="H61" s="88">
        <f t="shared" si="0"/>
        <v>0.27332007788452162</v>
      </c>
      <c r="I61" s="77">
        <f t="shared" si="1"/>
        <v>47.116482965268659</v>
      </c>
      <c r="J61" s="77">
        <f t="shared" si="2"/>
        <v>-1.886490912605268</v>
      </c>
      <c r="K61" s="77">
        <f t="shared" si="3"/>
        <v>0</v>
      </c>
    </row>
    <row r="62" spans="1:11">
      <c r="A62" s="76" t="s">
        <v>60</v>
      </c>
      <c r="B62" s="105">
        <v>111.31591034414225</v>
      </c>
      <c r="C62" s="105">
        <v>125.90238031303593</v>
      </c>
      <c r="D62" s="105">
        <v>127.99789675942139</v>
      </c>
      <c r="E62" s="105"/>
      <c r="F62" s="105"/>
      <c r="G62" s="105"/>
      <c r="H62" s="88">
        <f t="shared" si="0"/>
        <v>0.14986165377173322</v>
      </c>
      <c r="I62" s="77">
        <f t="shared" si="1"/>
        <v>16.681986415279141</v>
      </c>
      <c r="J62" s="77">
        <f t="shared" si="2"/>
        <v>2.0955164463854601</v>
      </c>
      <c r="K62" s="77">
        <f t="shared" si="3"/>
        <v>0</v>
      </c>
    </row>
    <row r="63" spans="1:11">
      <c r="A63" s="76" t="s">
        <v>61</v>
      </c>
      <c r="B63" s="105">
        <v>109.54139326458662</v>
      </c>
      <c r="C63" s="105">
        <v>133.06587864673793</v>
      </c>
      <c r="D63" s="105">
        <v>130.68535356981587</v>
      </c>
      <c r="E63" s="105"/>
      <c r="F63" s="105"/>
      <c r="G63" s="105"/>
      <c r="H63" s="88">
        <f t="shared" si="0"/>
        <v>0.19302256138150509</v>
      </c>
      <c r="I63" s="77">
        <f t="shared" si="1"/>
        <v>21.143960305229257</v>
      </c>
      <c r="J63" s="77">
        <f t="shared" si="2"/>
        <v>-2.380525076922055</v>
      </c>
      <c r="K63" s="77">
        <f t="shared" si="3"/>
        <v>0</v>
      </c>
    </row>
    <row r="64" spans="1:11">
      <c r="A64" s="76" t="s">
        <v>62</v>
      </c>
      <c r="B64" s="105">
        <v>219.9265971287939</v>
      </c>
      <c r="C64" s="105">
        <v>278.4369684153516</v>
      </c>
      <c r="D64" s="105">
        <v>270.07218041319049</v>
      </c>
      <c r="E64" s="105"/>
      <c r="F64" s="105"/>
      <c r="G64" s="105"/>
      <c r="H64" s="88">
        <f t="shared" si="0"/>
        <v>0.22801054505940554</v>
      </c>
      <c r="I64" s="77">
        <f t="shared" si="1"/>
        <v>50.145583284396594</v>
      </c>
      <c r="J64" s="77">
        <f t="shared" si="2"/>
        <v>-8.3647880021611059</v>
      </c>
      <c r="K64" s="77">
        <f t="shared" si="3"/>
        <v>0</v>
      </c>
    </row>
    <row r="65" spans="1:11">
      <c r="A65" s="76" t="s">
        <v>63</v>
      </c>
      <c r="B65" s="105">
        <v>170.88400528098836</v>
      </c>
      <c r="C65" s="105">
        <v>216.35097314139412</v>
      </c>
      <c r="D65" s="105">
        <v>205.16663520736239</v>
      </c>
      <c r="E65" s="105"/>
      <c r="F65" s="105"/>
      <c r="G65" s="105"/>
      <c r="H65" s="88">
        <f t="shared" si="0"/>
        <v>0.20061930237415923</v>
      </c>
      <c r="I65" s="77">
        <f t="shared" si="1"/>
        <v>34.282629926374028</v>
      </c>
      <c r="J65" s="77">
        <f t="shared" si="2"/>
        <v>-11.184337934031731</v>
      </c>
      <c r="K65" s="77">
        <f t="shared" si="3"/>
        <v>0</v>
      </c>
    </row>
    <row r="66" spans="1:11">
      <c r="A66" s="76" t="s">
        <v>64</v>
      </c>
      <c r="B66" s="105">
        <v>289.52613246507389</v>
      </c>
      <c r="C66" s="105">
        <v>392.24437063636191</v>
      </c>
      <c r="D66" s="105">
        <v>355.6270976584388</v>
      </c>
      <c r="E66" s="105"/>
      <c r="F66" s="105"/>
      <c r="G66" s="105"/>
      <c r="H66" s="88">
        <f t="shared" si="0"/>
        <v>0.22830742299691653</v>
      </c>
      <c r="I66" s="77">
        <f t="shared" si="1"/>
        <v>66.100965193364914</v>
      </c>
      <c r="J66" s="77">
        <f t="shared" si="2"/>
        <v>-36.617272977923108</v>
      </c>
      <c r="K66" s="77">
        <f t="shared" si="3"/>
        <v>0</v>
      </c>
    </row>
    <row r="67" spans="1:11">
      <c r="A67" s="76" t="s">
        <v>65</v>
      </c>
      <c r="B67" s="105">
        <v>137.44961802307483</v>
      </c>
      <c r="C67" s="105">
        <v>168.8248969596057</v>
      </c>
      <c r="D67" s="105">
        <v>166.29525009778718</v>
      </c>
      <c r="E67" s="105"/>
      <c r="F67" s="105"/>
      <c r="G67" s="105"/>
      <c r="H67" s="88">
        <f t="shared" si="0"/>
        <v>0.20986331202368114</v>
      </c>
      <c r="I67" s="77">
        <f t="shared" si="1"/>
        <v>28.845632074712341</v>
      </c>
      <c r="J67" s="77">
        <f t="shared" si="2"/>
        <v>-2.5296468618185202</v>
      </c>
      <c r="K67" s="77">
        <f t="shared" si="3"/>
        <v>0</v>
      </c>
    </row>
    <row r="68" spans="1:11">
      <c r="A68" s="76" t="s">
        <v>66</v>
      </c>
      <c r="B68" s="105">
        <v>124.09263387324668</v>
      </c>
      <c r="C68" s="105">
        <v>173.33202310604366</v>
      </c>
      <c r="D68" s="105">
        <v>163.81601585228901</v>
      </c>
      <c r="E68" s="105"/>
      <c r="F68" s="105"/>
      <c r="G68" s="105"/>
      <c r="H68" s="88">
        <f t="shared" ref="H68:H92" si="4">(D68-B68)/B68</f>
        <v>0.32011071680223524</v>
      </c>
      <c r="I68" s="77">
        <f t="shared" ref="I68:I92" si="5">D68-B68</f>
        <v>39.72338197904233</v>
      </c>
      <c r="J68" s="77">
        <f t="shared" ref="J68:J92" si="6">D68-C68</f>
        <v>-9.5160072537546512</v>
      </c>
      <c r="K68" s="77">
        <f t="shared" ref="K68:K92" si="7">G68-F68</f>
        <v>0</v>
      </c>
    </row>
    <row r="69" spans="1:11">
      <c r="A69" s="76" t="s">
        <v>67</v>
      </c>
      <c r="B69" s="105">
        <v>127.94542493696292</v>
      </c>
      <c r="C69" s="105">
        <v>146.38883314862468</v>
      </c>
      <c r="D69" s="105">
        <v>136.18937268218775</v>
      </c>
      <c r="E69" s="105"/>
      <c r="F69" s="105"/>
      <c r="G69" s="105"/>
      <c r="H69" s="88">
        <f t="shared" si="4"/>
        <v>6.4433314042190395E-2</v>
      </c>
      <c r="I69" s="77">
        <f t="shared" si="5"/>
        <v>8.2439477452248298</v>
      </c>
      <c r="J69" s="77">
        <f t="shared" si="6"/>
        <v>-10.199460466436932</v>
      </c>
      <c r="K69" s="77">
        <f t="shared" si="7"/>
        <v>0</v>
      </c>
    </row>
    <row r="70" spans="1:11">
      <c r="A70" s="76" t="s">
        <v>68</v>
      </c>
      <c r="B70" s="105">
        <v>166.17067403947604</v>
      </c>
      <c r="C70" s="105">
        <v>178.2900675510337</v>
      </c>
      <c r="D70" s="105">
        <v>185.7487788457228</v>
      </c>
      <c r="E70" s="105"/>
      <c r="F70" s="105"/>
      <c r="G70" s="105"/>
      <c r="H70" s="88">
        <f t="shared" si="4"/>
        <v>0.11781925372461159</v>
      </c>
      <c r="I70" s="77">
        <f t="shared" si="5"/>
        <v>19.578104806246756</v>
      </c>
      <c r="J70" s="77">
        <f t="shared" si="6"/>
        <v>7.4587112946890954</v>
      </c>
      <c r="K70" s="77">
        <f t="shared" si="7"/>
        <v>0</v>
      </c>
    </row>
    <row r="71" spans="1:11">
      <c r="A71" s="76" t="s">
        <v>69</v>
      </c>
      <c r="B71" s="105">
        <v>127.68131663829965</v>
      </c>
      <c r="C71" s="105">
        <v>149.81010370480263</v>
      </c>
      <c r="D71" s="105">
        <v>139.35279951572423</v>
      </c>
      <c r="E71" s="105"/>
      <c r="F71" s="105"/>
      <c r="G71" s="105"/>
      <c r="H71" s="88">
        <f t="shared" si="4"/>
        <v>9.1411047322514608E-2</v>
      </c>
      <c r="I71" s="77">
        <f t="shared" si="5"/>
        <v>11.67148287742458</v>
      </c>
      <c r="J71" s="77">
        <f t="shared" si="6"/>
        <v>-10.4573041890784</v>
      </c>
      <c r="K71" s="77">
        <f t="shared" si="7"/>
        <v>0</v>
      </c>
    </row>
    <row r="72" spans="1:11">
      <c r="A72" s="76" t="s">
        <v>70</v>
      </c>
      <c r="B72" s="105">
        <v>135.27691056954572</v>
      </c>
      <c r="C72" s="105">
        <v>185.902309483507</v>
      </c>
      <c r="D72" s="105">
        <v>166.66977348605931</v>
      </c>
      <c r="E72" s="105"/>
      <c r="F72" s="105"/>
      <c r="G72" s="105"/>
      <c r="H72" s="88">
        <f t="shared" si="4"/>
        <v>0.23206371866671627</v>
      </c>
      <c r="I72" s="77">
        <f t="shared" si="5"/>
        <v>31.392862916513593</v>
      </c>
      <c r="J72" s="77">
        <f t="shared" si="6"/>
        <v>-19.232535997447684</v>
      </c>
      <c r="K72" s="77">
        <f t="shared" si="7"/>
        <v>0</v>
      </c>
    </row>
    <row r="73" spans="1:11">
      <c r="A73" s="76" t="s">
        <v>275</v>
      </c>
      <c r="B73" s="105">
        <v>123.82936720120281</v>
      </c>
      <c r="C73" s="105">
        <v>151.99039031363245</v>
      </c>
      <c r="D73" s="105">
        <v>131.51381205429053</v>
      </c>
      <c r="E73" s="105"/>
      <c r="F73" s="105"/>
      <c r="G73" s="105"/>
      <c r="H73" s="88">
        <f t="shared" si="4"/>
        <v>6.2056723915916684E-2</v>
      </c>
      <c r="I73" s="77">
        <f t="shared" si="5"/>
        <v>7.6844448530877116</v>
      </c>
      <c r="J73" s="77">
        <f t="shared" si="6"/>
        <v>-20.47657825934192</v>
      </c>
      <c r="K73" s="77">
        <f t="shared" si="7"/>
        <v>0</v>
      </c>
    </row>
    <row r="74" spans="1:11">
      <c r="A74" s="76" t="s">
        <v>276</v>
      </c>
      <c r="B74" s="105">
        <v>110.37090463076593</v>
      </c>
      <c r="C74" s="105">
        <v>142.5562530193335</v>
      </c>
      <c r="D74" s="105">
        <v>130.51719222500034</v>
      </c>
      <c r="E74" s="105"/>
      <c r="F74" s="105"/>
      <c r="G74" s="105"/>
      <c r="H74" s="88">
        <f t="shared" si="4"/>
        <v>0.18253259463290311</v>
      </c>
      <c r="I74" s="77">
        <f t="shared" si="5"/>
        <v>20.146287594234408</v>
      </c>
      <c r="J74" s="77">
        <f t="shared" si="6"/>
        <v>-12.039060794333153</v>
      </c>
      <c r="K74" s="77">
        <f t="shared" si="7"/>
        <v>0</v>
      </c>
    </row>
    <row r="75" spans="1:11">
      <c r="A75" s="76" t="s">
        <v>73</v>
      </c>
      <c r="B75" s="105">
        <v>161.17731302481056</v>
      </c>
      <c r="C75" s="105">
        <v>190.73373428639204</v>
      </c>
      <c r="D75" s="105">
        <v>183.95252609404446</v>
      </c>
      <c r="E75" s="105"/>
      <c r="F75" s="105"/>
      <c r="G75" s="105"/>
      <c r="H75" s="88">
        <f t="shared" si="4"/>
        <v>0.14130532791378669</v>
      </c>
      <c r="I75" s="77">
        <f t="shared" si="5"/>
        <v>22.775213069233899</v>
      </c>
      <c r="J75" s="77">
        <f t="shared" si="6"/>
        <v>-6.7812081923475773</v>
      </c>
      <c r="K75" s="77">
        <f t="shared" si="7"/>
        <v>0</v>
      </c>
    </row>
    <row r="76" spans="1:11">
      <c r="A76" s="76" t="s">
        <v>74</v>
      </c>
      <c r="B76" s="105">
        <v>126.91377768297831</v>
      </c>
      <c r="C76" s="105">
        <v>151.22488727871593</v>
      </c>
      <c r="D76" s="105">
        <v>144.41735238750414</v>
      </c>
      <c r="E76" s="105"/>
      <c r="F76" s="105"/>
      <c r="G76" s="105"/>
      <c r="H76" s="88">
        <f t="shared" si="4"/>
        <v>0.13791705695065298</v>
      </c>
      <c r="I76" s="77">
        <f t="shared" si="5"/>
        <v>17.503574704525832</v>
      </c>
      <c r="J76" s="77">
        <f t="shared" si="6"/>
        <v>-6.8075348912117875</v>
      </c>
      <c r="K76" s="77">
        <f t="shared" si="7"/>
        <v>0</v>
      </c>
    </row>
    <row r="77" spans="1:11">
      <c r="A77" s="76" t="s">
        <v>75</v>
      </c>
      <c r="B77" s="105">
        <v>134.35518301120808</v>
      </c>
      <c r="C77" s="105">
        <v>183.79931389491833</v>
      </c>
      <c r="D77" s="105">
        <v>178.17118190249982</v>
      </c>
      <c r="E77" s="105"/>
      <c r="F77" s="105"/>
      <c r="G77" s="105"/>
      <c r="H77" s="88">
        <f t="shared" si="4"/>
        <v>0.32612064461730927</v>
      </c>
      <c r="I77" s="77">
        <f t="shared" si="5"/>
        <v>43.815998891291741</v>
      </c>
      <c r="J77" s="77">
        <f t="shared" si="6"/>
        <v>-5.6281319924185027</v>
      </c>
      <c r="K77" s="77">
        <f t="shared" si="7"/>
        <v>0</v>
      </c>
    </row>
    <row r="78" spans="1:11">
      <c r="A78" s="76" t="s">
        <v>76</v>
      </c>
      <c r="B78" s="105">
        <v>131.38783183069481</v>
      </c>
      <c r="C78" s="105">
        <v>154.82982815499128</v>
      </c>
      <c r="D78" s="105">
        <v>146.2810064734791</v>
      </c>
      <c r="E78" s="105"/>
      <c r="F78" s="105"/>
      <c r="G78" s="105"/>
      <c r="H78" s="88">
        <f t="shared" si="4"/>
        <v>0.11335276969921766</v>
      </c>
      <c r="I78" s="77">
        <f t="shared" si="5"/>
        <v>14.893174642784288</v>
      </c>
      <c r="J78" s="77">
        <f t="shared" si="6"/>
        <v>-8.5488216815121802</v>
      </c>
      <c r="K78" s="77">
        <f t="shared" si="7"/>
        <v>0</v>
      </c>
    </row>
    <row r="79" spans="1:11">
      <c r="A79" s="76" t="s">
        <v>77</v>
      </c>
      <c r="B79" s="105">
        <v>127.2504884939182</v>
      </c>
      <c r="C79" s="105">
        <v>172.08559898105213</v>
      </c>
      <c r="D79" s="105">
        <v>145.49132376138255</v>
      </c>
      <c r="E79" s="105"/>
      <c r="F79" s="105"/>
      <c r="G79" s="105"/>
      <c r="H79" s="88">
        <f t="shared" si="4"/>
        <v>0.14334589582605925</v>
      </c>
      <c r="I79" s="77">
        <f t="shared" si="5"/>
        <v>18.240835267464348</v>
      </c>
      <c r="J79" s="77">
        <f t="shared" si="6"/>
        <v>-26.594275219669584</v>
      </c>
      <c r="K79" s="77">
        <f t="shared" si="7"/>
        <v>0</v>
      </c>
    </row>
    <row r="80" spans="1:11">
      <c r="A80" s="76" t="s">
        <v>78</v>
      </c>
      <c r="B80" s="105">
        <v>116.05519136480281</v>
      </c>
      <c r="C80" s="105">
        <v>214.67695773601932</v>
      </c>
      <c r="D80" s="105">
        <v>159.23984146244277</v>
      </c>
      <c r="E80" s="105"/>
      <c r="F80" s="105"/>
      <c r="G80" s="105"/>
      <c r="H80" s="88">
        <f t="shared" si="4"/>
        <v>0.37210442367800006</v>
      </c>
      <c r="I80" s="77">
        <f t="shared" si="5"/>
        <v>43.18465009763996</v>
      </c>
      <c r="J80" s="77">
        <f t="shared" si="6"/>
        <v>-55.437116273576549</v>
      </c>
      <c r="K80" s="77">
        <f t="shared" si="7"/>
        <v>0</v>
      </c>
    </row>
    <row r="81" spans="1:11">
      <c r="A81" s="76" t="s">
        <v>79</v>
      </c>
      <c r="B81" s="105">
        <v>146.73186830809453</v>
      </c>
      <c r="C81" s="105">
        <v>222.0788240107745</v>
      </c>
      <c r="D81" s="105">
        <v>213.49714272204724</v>
      </c>
      <c r="E81" s="105"/>
      <c r="F81" s="105"/>
      <c r="G81" s="105"/>
      <c r="H81" s="88">
        <f t="shared" si="4"/>
        <v>0.4550154999305599</v>
      </c>
      <c r="I81" s="77">
        <f t="shared" si="5"/>
        <v>66.76527441395271</v>
      </c>
      <c r="J81" s="77">
        <f t="shared" si="6"/>
        <v>-8.5816812887272533</v>
      </c>
      <c r="K81" s="77">
        <f t="shared" si="7"/>
        <v>0</v>
      </c>
    </row>
    <row r="82" spans="1:11">
      <c r="A82" s="76" t="s">
        <v>80</v>
      </c>
      <c r="B82" s="105">
        <v>140.80124717910746</v>
      </c>
      <c r="C82" s="105">
        <v>217.66104536515184</v>
      </c>
      <c r="D82" s="105">
        <v>171.477958348908</v>
      </c>
      <c r="E82" s="105"/>
      <c r="F82" s="105"/>
      <c r="G82" s="105"/>
      <c r="H82" s="88">
        <f t="shared" si="4"/>
        <v>0.2178724392318625</v>
      </c>
      <c r="I82" s="77">
        <f t="shared" si="5"/>
        <v>30.676711169800541</v>
      </c>
      <c r="J82" s="77">
        <f t="shared" si="6"/>
        <v>-46.183087016243832</v>
      </c>
      <c r="K82" s="77">
        <f t="shared" si="7"/>
        <v>0</v>
      </c>
    </row>
    <row r="83" spans="1:11">
      <c r="A83" s="76" t="s">
        <v>81</v>
      </c>
      <c r="B83" s="105">
        <v>94.397540496853111</v>
      </c>
      <c r="C83" s="105">
        <v>151.91205626891062</v>
      </c>
      <c r="D83" s="105">
        <v>132.01042099008595</v>
      </c>
      <c r="E83" s="105"/>
      <c r="F83" s="105"/>
      <c r="G83" s="105"/>
      <c r="H83" s="88">
        <f t="shared" si="4"/>
        <v>0.39845191193817936</v>
      </c>
      <c r="I83" s="77">
        <f t="shared" si="5"/>
        <v>37.612880493232836</v>
      </c>
      <c r="J83" s="77">
        <f t="shared" si="6"/>
        <v>-19.901635278824671</v>
      </c>
      <c r="K83" s="77">
        <f t="shared" si="7"/>
        <v>0</v>
      </c>
    </row>
    <row r="84" spans="1:11">
      <c r="A84" s="76" t="s">
        <v>82</v>
      </c>
      <c r="B84" s="105">
        <v>127.52175403003</v>
      </c>
      <c r="C84" s="105">
        <v>187.88286894771869</v>
      </c>
      <c r="D84" s="105">
        <v>161.72116194024412</v>
      </c>
      <c r="E84" s="105"/>
      <c r="F84" s="105"/>
      <c r="G84" s="105"/>
      <c r="H84" s="88">
        <f t="shared" si="4"/>
        <v>0.26818489261181688</v>
      </c>
      <c r="I84" s="77">
        <f t="shared" si="5"/>
        <v>34.19940791021412</v>
      </c>
      <c r="J84" s="77">
        <f t="shared" si="6"/>
        <v>-26.161707007474575</v>
      </c>
      <c r="K84" s="77">
        <f t="shared" si="7"/>
        <v>0</v>
      </c>
    </row>
    <row r="85" spans="1:11">
      <c r="A85" s="76" t="s">
        <v>83</v>
      </c>
      <c r="B85" s="105">
        <v>168.22868652624817</v>
      </c>
      <c r="C85" s="105">
        <v>200.1979552681847</v>
      </c>
      <c r="D85" s="105">
        <v>201.39954897175167</v>
      </c>
      <c r="E85" s="105"/>
      <c r="F85" s="105"/>
      <c r="G85" s="105"/>
      <c r="H85" s="88">
        <f t="shared" si="4"/>
        <v>0.19717720639950406</v>
      </c>
      <c r="I85" s="77">
        <f t="shared" si="5"/>
        <v>33.170862445503502</v>
      </c>
      <c r="J85" s="77">
        <f t="shared" si="6"/>
        <v>1.2015937035669708</v>
      </c>
      <c r="K85" s="77">
        <f t="shared" si="7"/>
        <v>0</v>
      </c>
    </row>
    <row r="86" spans="1:11">
      <c r="A86" s="76" t="s">
        <v>277</v>
      </c>
      <c r="B86" s="105">
        <v>118.4294530614178</v>
      </c>
      <c r="C86" s="105">
        <v>143.5138155348632</v>
      </c>
      <c r="D86" s="105">
        <v>139.16483302572803</v>
      </c>
      <c r="E86" s="105"/>
      <c r="F86" s="105"/>
      <c r="G86" s="105"/>
      <c r="H86" s="88">
        <f t="shared" si="4"/>
        <v>0.17508634404953985</v>
      </c>
      <c r="I86" s="77">
        <f t="shared" si="5"/>
        <v>20.735379964310226</v>
      </c>
      <c r="J86" s="77">
        <f t="shared" si="6"/>
        <v>-4.348982509135169</v>
      </c>
      <c r="K86" s="77">
        <f t="shared" si="7"/>
        <v>0</v>
      </c>
    </row>
    <row r="87" spans="1:11">
      <c r="A87" s="76" t="s">
        <v>85</v>
      </c>
      <c r="B87" s="105">
        <v>97.00631166967888</v>
      </c>
      <c r="C87" s="105">
        <v>126.1031733624252</v>
      </c>
      <c r="D87" s="105">
        <v>112.41289816257478</v>
      </c>
      <c r="E87" s="105"/>
      <c r="F87" s="105"/>
      <c r="G87" s="105"/>
      <c r="H87" s="88">
        <f t="shared" si="4"/>
        <v>0.15882045433659664</v>
      </c>
      <c r="I87" s="77">
        <f t="shared" si="5"/>
        <v>15.406586492895897</v>
      </c>
      <c r="J87" s="77">
        <f t="shared" si="6"/>
        <v>-13.690275199850419</v>
      </c>
      <c r="K87" s="77">
        <f t="shared" si="7"/>
        <v>0</v>
      </c>
    </row>
    <row r="88" spans="1:11">
      <c r="A88" s="76" t="s">
        <v>86</v>
      </c>
      <c r="B88" s="105">
        <v>90.631263499874862</v>
      </c>
      <c r="C88" s="105">
        <v>105.9226347495392</v>
      </c>
      <c r="D88" s="105">
        <v>105.8300457175845</v>
      </c>
      <c r="E88" s="105"/>
      <c r="F88" s="105"/>
      <c r="G88" s="105"/>
      <c r="H88" s="88">
        <f t="shared" si="4"/>
        <v>0.16769910989633968</v>
      </c>
      <c r="I88" s="77">
        <f t="shared" si="5"/>
        <v>15.198782217709635</v>
      </c>
      <c r="J88" s="77">
        <f t="shared" si="6"/>
        <v>-9.258903195470225E-2</v>
      </c>
      <c r="K88" s="77">
        <f t="shared" si="7"/>
        <v>0</v>
      </c>
    </row>
    <row r="89" spans="1:11">
      <c r="A89" s="76" t="s">
        <v>87</v>
      </c>
      <c r="B89" s="105">
        <v>95.747121648198785</v>
      </c>
      <c r="C89" s="105">
        <v>117.61289998624295</v>
      </c>
      <c r="D89" s="105">
        <v>113.95854599034423</v>
      </c>
      <c r="E89" s="105"/>
      <c r="F89" s="105"/>
      <c r="G89" s="105"/>
      <c r="H89" s="88">
        <f t="shared" si="4"/>
        <v>0.19020336098519203</v>
      </c>
      <c r="I89" s="77">
        <f t="shared" si="5"/>
        <v>18.211424342145449</v>
      </c>
      <c r="J89" s="77">
        <f t="shared" si="6"/>
        <v>-3.6543539958987168</v>
      </c>
      <c r="K89" s="77">
        <f t="shared" si="7"/>
        <v>0</v>
      </c>
    </row>
    <row r="90" spans="1:11">
      <c r="A90" s="171" t="s">
        <v>278</v>
      </c>
      <c r="B90" s="105">
        <v>259.51187758954057</v>
      </c>
      <c r="C90" s="105">
        <v>336.28147578361063</v>
      </c>
      <c r="D90" s="105">
        <v>332.29663686517711</v>
      </c>
      <c r="E90" s="105"/>
      <c r="F90" s="105"/>
      <c r="G90" s="105"/>
      <c r="H90" s="88">
        <f t="shared" si="4"/>
        <v>0.28046793060762032</v>
      </c>
      <c r="I90" s="77">
        <f t="shared" si="5"/>
        <v>72.784759275636532</v>
      </c>
      <c r="J90" s="77">
        <f t="shared" si="6"/>
        <v>-3.9848389184335247</v>
      </c>
      <c r="K90" s="77">
        <f t="shared" si="7"/>
        <v>0</v>
      </c>
    </row>
    <row r="91" spans="1:11" s="154" customFormat="1">
      <c r="A91" s="97" t="s">
        <v>285</v>
      </c>
      <c r="B91" s="105">
        <v>86.279555495967514</v>
      </c>
      <c r="C91" s="105">
        <v>99.492965949155348</v>
      </c>
      <c r="D91" s="105">
        <v>99.527289943122682</v>
      </c>
      <c r="E91" s="105"/>
      <c r="F91" s="105"/>
      <c r="G91" s="105"/>
      <c r="H91" s="88">
        <f t="shared" si="4"/>
        <v>0.15354430572807404</v>
      </c>
      <c r="I91" s="77">
        <f t="shared" si="5"/>
        <v>13.247734447155167</v>
      </c>
      <c r="J91" s="77">
        <f t="shared" si="6"/>
        <v>3.4323993967333877E-2</v>
      </c>
      <c r="K91" s="77">
        <f t="shared" si="7"/>
        <v>0</v>
      </c>
    </row>
    <row r="92" spans="1:11" s="113" customFormat="1">
      <c r="A92" s="76" t="s">
        <v>173</v>
      </c>
      <c r="B92" s="114">
        <v>133.75714117212402</v>
      </c>
      <c r="C92" s="161">
        <v>164.0009825518658</v>
      </c>
      <c r="D92" s="161">
        <v>156.1077990667784</v>
      </c>
      <c r="E92" s="161"/>
      <c r="F92" s="161"/>
      <c r="G92" s="161"/>
      <c r="H92" s="111">
        <f t="shared" si="4"/>
        <v>0.16709880084752005</v>
      </c>
      <c r="I92" s="77">
        <f t="shared" si="5"/>
        <v>22.350657894654375</v>
      </c>
      <c r="J92" s="112">
        <f t="shared" si="6"/>
        <v>-7.8931834850874054</v>
      </c>
      <c r="K92" s="77">
        <f t="shared" si="7"/>
        <v>0</v>
      </c>
    </row>
    <row r="93" spans="1:11">
      <c r="D93" s="141" t="s">
        <v>284</v>
      </c>
    </row>
    <row r="94" spans="1:11">
      <c r="F94" s="165"/>
      <c r="G94" s="165"/>
    </row>
    <row r="95" spans="1:11">
      <c r="B95" s="144"/>
      <c r="C95" s="140"/>
      <c r="D95" s="142"/>
      <c r="E95" s="144"/>
      <c r="F95" s="144"/>
      <c r="G95" s="144"/>
    </row>
  </sheetData>
  <mergeCells count="2">
    <mergeCell ref="B1:D1"/>
    <mergeCell ref="E1:G1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K87"/>
  <sheetViews>
    <sheetView topLeftCell="G1" zoomScale="80" zoomScaleNormal="80" workbookViewId="0">
      <selection activeCell="O9" sqref="O9"/>
    </sheetView>
  </sheetViews>
  <sheetFormatPr defaultRowHeight="15"/>
  <cols>
    <col min="1" max="1" width="16.140625" customWidth="1"/>
    <col min="2" max="2" width="9.140625" style="146"/>
    <col min="3" max="3" width="9.140625" style="145"/>
    <col min="4" max="4" width="15.140625" style="146" customWidth="1"/>
    <col min="5" max="6" width="8.7109375" style="154"/>
    <col min="7" max="7" width="13.42578125" style="154" customWidth="1"/>
    <col min="8" max="8" width="30.5703125" customWidth="1"/>
    <col min="9" max="9" width="30" customWidth="1"/>
    <col min="10" max="10" width="33.42578125" customWidth="1"/>
    <col min="11" max="11" width="33.42578125" style="154" customWidth="1"/>
  </cols>
  <sheetData>
    <row r="1" spans="1:11" s="154" customFormat="1" ht="15.75" thickBot="1">
      <c r="B1" s="185" t="s">
        <v>281</v>
      </c>
      <c r="C1" s="185"/>
      <c r="D1" s="186"/>
      <c r="E1" s="187" t="s">
        <v>280</v>
      </c>
      <c r="F1" s="185"/>
      <c r="G1" s="186"/>
    </row>
    <row r="2" spans="1:11" ht="49.5" customHeight="1">
      <c r="A2" s="91" t="s">
        <v>174</v>
      </c>
      <c r="B2" s="91">
        <v>43617</v>
      </c>
      <c r="C2" s="91">
        <v>43952</v>
      </c>
      <c r="D2" s="91">
        <v>43983</v>
      </c>
      <c r="E2" s="91">
        <v>43617</v>
      </c>
      <c r="F2" s="91">
        <v>43952</v>
      </c>
      <c r="G2" s="91">
        <v>43983</v>
      </c>
      <c r="H2" s="90" t="s">
        <v>336</v>
      </c>
      <c r="I2" s="90" t="s">
        <v>337</v>
      </c>
      <c r="J2" s="90" t="s">
        <v>339</v>
      </c>
      <c r="K2" s="158" t="s">
        <v>341</v>
      </c>
    </row>
    <row r="3" spans="1:11">
      <c r="A3" s="78" t="s">
        <v>175</v>
      </c>
      <c r="B3" s="102">
        <v>120.87934457320981</v>
      </c>
      <c r="C3" s="102">
        <v>150.7737662889009</v>
      </c>
      <c r="D3" s="102">
        <v>140.8305795869571</v>
      </c>
      <c r="E3" s="102"/>
      <c r="F3" s="102"/>
      <c r="G3" s="102"/>
      <c r="H3" s="88">
        <f>(D3-B3)/B3</f>
        <v>0.16505082058634057</v>
      </c>
      <c r="I3" s="79">
        <f>(D3-B3)</f>
        <v>19.951235013747294</v>
      </c>
      <c r="J3" s="79">
        <f>(D3-C3)</f>
        <v>-9.9431867019438016</v>
      </c>
      <c r="K3" s="79">
        <f>G3-F3</f>
        <v>0</v>
      </c>
    </row>
    <row r="4" spans="1:11">
      <c r="A4" s="69" t="s">
        <v>176</v>
      </c>
      <c r="B4" s="103">
        <v>108.5294785969981</v>
      </c>
      <c r="C4" s="103">
        <v>138.36723372497858</v>
      </c>
      <c r="D4" s="103">
        <v>128.01191721066294</v>
      </c>
      <c r="E4" s="103"/>
      <c r="F4" s="103"/>
      <c r="G4" s="103"/>
      <c r="H4" s="88">
        <f t="shared" ref="H4:H67" si="0">(D4-B4)/B4</f>
        <v>0.17951287397232293</v>
      </c>
      <c r="I4" s="79">
        <f t="shared" ref="I4:I67" si="1">(D4-B4)</f>
        <v>19.48243861366484</v>
      </c>
      <c r="J4" s="79">
        <f t="shared" ref="J4:J67" si="2">(D4-C4)</f>
        <v>-10.355316514315632</v>
      </c>
      <c r="K4" s="79">
        <f t="shared" ref="K4:K67" si="3">G4-F4</f>
        <v>0</v>
      </c>
    </row>
    <row r="5" spans="1:11">
      <c r="A5" s="69" t="s">
        <v>177</v>
      </c>
      <c r="B5" s="103">
        <v>108.53184692004547</v>
      </c>
      <c r="C5" s="103">
        <v>133.00508345699583</v>
      </c>
      <c r="D5" s="103">
        <v>124.77787639909783</v>
      </c>
      <c r="E5" s="103"/>
      <c r="F5" s="103"/>
      <c r="G5" s="103"/>
      <c r="H5" s="88">
        <f t="shared" si="0"/>
        <v>0.14968905385919293</v>
      </c>
      <c r="I5" s="79">
        <f t="shared" si="1"/>
        <v>16.246029479052368</v>
      </c>
      <c r="J5" s="79">
        <f t="shared" si="2"/>
        <v>-8.2272070578979992</v>
      </c>
      <c r="K5" s="79">
        <f t="shared" si="3"/>
        <v>0</v>
      </c>
    </row>
    <row r="6" spans="1:11">
      <c r="A6" s="69" t="s">
        <v>178</v>
      </c>
      <c r="B6" s="103">
        <v>115.86850194268386</v>
      </c>
      <c r="C6" s="103">
        <v>142.59609828162661</v>
      </c>
      <c r="D6" s="103">
        <v>137.85447369814585</v>
      </c>
      <c r="E6" s="103"/>
      <c r="F6" s="103"/>
      <c r="G6" s="103"/>
      <c r="H6" s="88">
        <f t="shared" si="0"/>
        <v>0.18974933987096587</v>
      </c>
      <c r="I6" s="79">
        <f t="shared" si="1"/>
        <v>21.985971755461989</v>
      </c>
      <c r="J6" s="79">
        <f t="shared" si="2"/>
        <v>-4.7416245834807569</v>
      </c>
      <c r="K6" s="79">
        <f t="shared" si="3"/>
        <v>0</v>
      </c>
    </row>
    <row r="7" spans="1:11">
      <c r="A7" s="69" t="s">
        <v>180</v>
      </c>
      <c r="B7" s="103">
        <v>110.52904109000416</v>
      </c>
      <c r="C7" s="103">
        <v>135.48641278420916</v>
      </c>
      <c r="D7" s="103">
        <v>128.54601806106172</v>
      </c>
      <c r="E7" s="103"/>
      <c r="F7" s="103"/>
      <c r="G7" s="103"/>
      <c r="H7" s="88">
        <f t="shared" si="0"/>
        <v>0.16300672468863886</v>
      </c>
      <c r="I7" s="79">
        <f t="shared" si="1"/>
        <v>18.016976971057559</v>
      </c>
      <c r="J7" s="79">
        <f t="shared" si="2"/>
        <v>-6.940394723147449</v>
      </c>
      <c r="K7" s="79">
        <f t="shared" si="3"/>
        <v>0</v>
      </c>
    </row>
    <row r="8" spans="1:11">
      <c r="A8" s="69" t="s">
        <v>181</v>
      </c>
      <c r="B8" s="103">
        <v>148.26436471421505</v>
      </c>
      <c r="C8" s="103">
        <v>184.99265274583183</v>
      </c>
      <c r="D8" s="103">
        <v>179.14097656328315</v>
      </c>
      <c r="E8" s="103"/>
      <c r="F8" s="103"/>
      <c r="G8" s="103"/>
      <c r="H8" s="88">
        <f t="shared" si="0"/>
        <v>0.20825376285518027</v>
      </c>
      <c r="I8" s="79">
        <f t="shared" si="1"/>
        <v>30.876611849068098</v>
      </c>
      <c r="J8" s="79">
        <f t="shared" si="2"/>
        <v>-5.8516761825486867</v>
      </c>
      <c r="K8" s="79">
        <f t="shared" si="3"/>
        <v>0</v>
      </c>
    </row>
    <row r="9" spans="1:11">
      <c r="A9" s="69" t="s">
        <v>182</v>
      </c>
      <c r="B9" s="103">
        <v>120.07302744930104</v>
      </c>
      <c r="C9" s="103">
        <v>140.68061983178507</v>
      </c>
      <c r="D9" s="103">
        <v>133.4215724514614</v>
      </c>
      <c r="E9" s="103"/>
      <c r="F9" s="103"/>
      <c r="G9" s="103"/>
      <c r="H9" s="88">
        <f t="shared" si="0"/>
        <v>0.11117022103733146</v>
      </c>
      <c r="I9" s="79">
        <f t="shared" si="1"/>
        <v>13.348545002160364</v>
      </c>
      <c r="J9" s="79">
        <f t="shared" si="2"/>
        <v>-7.2590473803236648</v>
      </c>
      <c r="K9" s="79">
        <f t="shared" si="3"/>
        <v>0</v>
      </c>
    </row>
    <row r="10" spans="1:11">
      <c r="A10" s="69" t="s">
        <v>184</v>
      </c>
      <c r="B10" s="103">
        <v>127.68331918071917</v>
      </c>
      <c r="C10" s="103">
        <v>161.59057485840947</v>
      </c>
      <c r="D10" s="103">
        <v>145.05731739722879</v>
      </c>
      <c r="E10" s="103"/>
      <c r="F10" s="103"/>
      <c r="G10" s="103"/>
      <c r="H10" s="88">
        <f t="shared" si="0"/>
        <v>0.13607101012089903</v>
      </c>
      <c r="I10" s="79">
        <f t="shared" si="1"/>
        <v>17.373998216509619</v>
      </c>
      <c r="J10" s="79">
        <f t="shared" si="2"/>
        <v>-16.533257461180682</v>
      </c>
      <c r="K10" s="79">
        <f t="shared" si="3"/>
        <v>0</v>
      </c>
    </row>
    <row r="11" spans="1:11">
      <c r="A11" s="69" t="s">
        <v>185</v>
      </c>
      <c r="B11" s="103">
        <v>112.55939815939864</v>
      </c>
      <c r="C11" s="103">
        <v>136.68234376597769</v>
      </c>
      <c r="D11" s="103">
        <v>128.42706520442553</v>
      </c>
      <c r="E11" s="103"/>
      <c r="F11" s="103"/>
      <c r="G11" s="103"/>
      <c r="H11" s="88">
        <f t="shared" si="0"/>
        <v>0.14097149864426448</v>
      </c>
      <c r="I11" s="79">
        <f t="shared" si="1"/>
        <v>15.867667045026892</v>
      </c>
      <c r="J11" s="79">
        <f t="shared" si="2"/>
        <v>-8.25527856155216</v>
      </c>
      <c r="K11" s="79">
        <f t="shared" si="3"/>
        <v>0</v>
      </c>
    </row>
    <row r="12" spans="1:11">
      <c r="A12" s="69" t="s">
        <v>186</v>
      </c>
      <c r="B12" s="103">
        <v>117.20533349442933</v>
      </c>
      <c r="C12" s="103">
        <v>148.01198914886439</v>
      </c>
      <c r="D12" s="103">
        <v>137.18846309447207</v>
      </c>
      <c r="E12" s="103"/>
      <c r="F12" s="103"/>
      <c r="G12" s="103"/>
      <c r="H12" s="88">
        <f>(D12-B12)/B12</f>
        <v>0.17049675986795026</v>
      </c>
      <c r="I12" s="79">
        <f t="shared" si="1"/>
        <v>19.983129600042744</v>
      </c>
      <c r="J12" s="79">
        <f t="shared" si="2"/>
        <v>-10.823526054392318</v>
      </c>
      <c r="K12" s="79">
        <f t="shared" si="3"/>
        <v>0</v>
      </c>
    </row>
    <row r="13" spans="1:11">
      <c r="A13" s="69" t="s">
        <v>190</v>
      </c>
      <c r="B13" s="103">
        <v>141.62203473502478</v>
      </c>
      <c r="C13" s="103">
        <v>162.19248422526621</v>
      </c>
      <c r="D13" s="103">
        <v>161.35119290539197</v>
      </c>
      <c r="E13" s="103"/>
      <c r="F13" s="103"/>
      <c r="G13" s="103"/>
      <c r="H13" s="88">
        <f t="shared" si="0"/>
        <v>0.13930853491323222</v>
      </c>
      <c r="I13" s="79">
        <f t="shared" si="1"/>
        <v>19.729158170367185</v>
      </c>
      <c r="J13" s="79">
        <f t="shared" si="2"/>
        <v>-0.84129131987424444</v>
      </c>
      <c r="K13" s="79">
        <f t="shared" si="3"/>
        <v>0</v>
      </c>
    </row>
    <row r="14" spans="1:11">
      <c r="A14" s="69" t="s">
        <v>191</v>
      </c>
      <c r="B14" s="103">
        <v>109.00806028695261</v>
      </c>
      <c r="C14" s="103">
        <v>131.71735717917156</v>
      </c>
      <c r="D14" s="103">
        <v>125.01873813603808</v>
      </c>
      <c r="E14" s="103"/>
      <c r="F14" s="103"/>
      <c r="G14" s="103"/>
      <c r="H14" s="88">
        <f t="shared" si="0"/>
        <v>0.14687609161138168</v>
      </c>
      <c r="I14" s="79">
        <f t="shared" si="1"/>
        <v>16.010677849085468</v>
      </c>
      <c r="J14" s="79">
        <f t="shared" si="2"/>
        <v>-6.6986190431334762</v>
      </c>
      <c r="K14" s="79">
        <f t="shared" si="3"/>
        <v>0</v>
      </c>
    </row>
    <row r="15" spans="1:11">
      <c r="A15" s="69" t="s">
        <v>192</v>
      </c>
      <c r="B15" s="103">
        <v>112.86416462693259</v>
      </c>
      <c r="C15" s="103">
        <v>137.9062979746131</v>
      </c>
      <c r="D15" s="103">
        <v>128.92803521147013</v>
      </c>
      <c r="E15" s="103"/>
      <c r="F15" s="103"/>
      <c r="G15" s="103"/>
      <c r="H15" s="88">
        <f t="shared" si="0"/>
        <v>0.14232923831612931</v>
      </c>
      <c r="I15" s="79">
        <f t="shared" si="1"/>
        <v>16.06387058453754</v>
      </c>
      <c r="J15" s="79">
        <f t="shared" si="2"/>
        <v>-8.9782627631429648</v>
      </c>
      <c r="K15" s="79">
        <f t="shared" si="3"/>
        <v>0</v>
      </c>
    </row>
    <row r="16" spans="1:11">
      <c r="A16" s="69" t="s">
        <v>193</v>
      </c>
      <c r="B16" s="103">
        <v>122.64438913593021</v>
      </c>
      <c r="C16" s="103">
        <v>144.37853410435142</v>
      </c>
      <c r="D16" s="103">
        <v>141.84938896364511</v>
      </c>
      <c r="E16" s="103"/>
      <c r="F16" s="103"/>
      <c r="G16" s="103"/>
      <c r="H16" s="88">
        <f t="shared" si="0"/>
        <v>0.15659093712334007</v>
      </c>
      <c r="I16" s="79">
        <f t="shared" si="1"/>
        <v>19.2049998277149</v>
      </c>
      <c r="J16" s="79">
        <f t="shared" si="2"/>
        <v>-2.529145140706305</v>
      </c>
      <c r="K16" s="79">
        <f t="shared" si="3"/>
        <v>0</v>
      </c>
    </row>
    <row r="17" spans="1:11">
      <c r="A17" s="69" t="s">
        <v>194</v>
      </c>
      <c r="B17" s="103">
        <v>110.60144911796114</v>
      </c>
      <c r="C17" s="103">
        <v>136.83260470598836</v>
      </c>
      <c r="D17" s="103">
        <v>129.34214245244061</v>
      </c>
      <c r="E17" s="103"/>
      <c r="F17" s="103"/>
      <c r="G17" s="103"/>
      <c r="H17" s="88">
        <f t="shared" si="0"/>
        <v>0.16944347008050256</v>
      </c>
      <c r="I17" s="79">
        <f t="shared" si="1"/>
        <v>18.740693334479474</v>
      </c>
      <c r="J17" s="79">
        <f t="shared" si="2"/>
        <v>-7.4904622535477472</v>
      </c>
      <c r="K17" s="79">
        <f t="shared" si="3"/>
        <v>0</v>
      </c>
    </row>
    <row r="18" spans="1:11">
      <c r="A18" s="69" t="s">
        <v>195</v>
      </c>
      <c r="B18" s="103">
        <v>135.86738347634665</v>
      </c>
      <c r="C18" s="103">
        <v>166.76087552874168</v>
      </c>
      <c r="D18" s="103">
        <v>156.95543856913778</v>
      </c>
      <c r="E18" s="103"/>
      <c r="F18" s="103"/>
      <c r="G18" s="103"/>
      <c r="H18" s="88">
        <f t="shared" si="0"/>
        <v>0.15521057779450348</v>
      </c>
      <c r="I18" s="79">
        <f t="shared" si="1"/>
        <v>21.088055092791137</v>
      </c>
      <c r="J18" s="79">
        <f t="shared" si="2"/>
        <v>-9.8054369596038953</v>
      </c>
      <c r="K18" s="79">
        <f t="shared" si="3"/>
        <v>0</v>
      </c>
    </row>
    <row r="19" spans="1:11">
      <c r="A19" s="69" t="s">
        <v>196</v>
      </c>
      <c r="B19" s="103">
        <v>126.93066426240688</v>
      </c>
      <c r="C19" s="103">
        <v>167.46558662347925</v>
      </c>
      <c r="D19" s="103">
        <v>151.84166882655092</v>
      </c>
      <c r="E19" s="103"/>
      <c r="F19" s="103"/>
      <c r="G19" s="103"/>
      <c r="H19" s="88">
        <f t="shared" si="0"/>
        <v>0.1962567887665419</v>
      </c>
      <c r="I19" s="79">
        <f t="shared" si="1"/>
        <v>24.911004564144037</v>
      </c>
      <c r="J19" s="79">
        <f t="shared" si="2"/>
        <v>-15.623917796928339</v>
      </c>
      <c r="K19" s="79">
        <f t="shared" si="3"/>
        <v>0</v>
      </c>
    </row>
    <row r="20" spans="1:11">
      <c r="A20" s="69" t="s">
        <v>197</v>
      </c>
      <c r="B20" s="103">
        <v>120.59562882357478</v>
      </c>
      <c r="C20" s="103">
        <v>155.45301943099673</v>
      </c>
      <c r="D20" s="103">
        <v>142.01174378689251</v>
      </c>
      <c r="E20" s="103"/>
      <c r="F20" s="103"/>
      <c r="G20" s="103"/>
      <c r="H20" s="88">
        <f t="shared" si="0"/>
        <v>0.17758616271779137</v>
      </c>
      <c r="I20" s="79">
        <f t="shared" si="1"/>
        <v>21.416114963317725</v>
      </c>
      <c r="J20" s="79">
        <f t="shared" si="2"/>
        <v>-13.441275644104223</v>
      </c>
      <c r="K20" s="79">
        <f t="shared" si="3"/>
        <v>0</v>
      </c>
    </row>
    <row r="21" spans="1:11">
      <c r="A21" s="69" t="s">
        <v>198</v>
      </c>
      <c r="B21" s="103">
        <v>108.47431975523597</v>
      </c>
      <c r="C21" s="103">
        <v>132.11833197768124</v>
      </c>
      <c r="D21" s="103">
        <v>125.88819382576226</v>
      </c>
      <c r="E21" s="103"/>
      <c r="F21" s="103"/>
      <c r="G21" s="103"/>
      <c r="H21" s="88">
        <f t="shared" si="0"/>
        <v>0.16053453121272732</v>
      </c>
      <c r="I21" s="79">
        <f t="shared" si="1"/>
        <v>17.41387407052629</v>
      </c>
      <c r="J21" s="79">
        <f t="shared" si="2"/>
        <v>-6.2301381519189789</v>
      </c>
      <c r="K21" s="79">
        <f t="shared" si="3"/>
        <v>0</v>
      </c>
    </row>
    <row r="22" spans="1:11">
      <c r="A22" s="69" t="s">
        <v>199</v>
      </c>
      <c r="B22" s="103">
        <v>110.5718678082584</v>
      </c>
      <c r="C22" s="103">
        <v>132.3949379492573</v>
      </c>
      <c r="D22" s="103">
        <v>128.03681816060848</v>
      </c>
      <c r="E22" s="103"/>
      <c r="F22" s="103"/>
      <c r="G22" s="103"/>
      <c r="H22" s="88">
        <f t="shared" si="0"/>
        <v>0.15795111992352226</v>
      </c>
      <c r="I22" s="79">
        <f t="shared" si="1"/>
        <v>17.464950352350073</v>
      </c>
      <c r="J22" s="79">
        <f t="shared" si="2"/>
        <v>-4.3581197886488212</v>
      </c>
      <c r="K22" s="79">
        <f t="shared" si="3"/>
        <v>0</v>
      </c>
    </row>
    <row r="23" spans="1:11">
      <c r="A23" s="69" t="s">
        <v>112</v>
      </c>
      <c r="B23" s="103">
        <v>111.45282019402279</v>
      </c>
      <c r="C23" s="103">
        <v>138.14085726809802</v>
      </c>
      <c r="D23" s="103">
        <v>130.70735160870146</v>
      </c>
      <c r="E23" s="103"/>
      <c r="F23" s="103"/>
      <c r="G23" s="103"/>
      <c r="H23" s="88">
        <f t="shared" si="0"/>
        <v>0.17275948137659855</v>
      </c>
      <c r="I23" s="79">
        <f t="shared" si="1"/>
        <v>19.254531414678667</v>
      </c>
      <c r="J23" s="79">
        <f t="shared" si="2"/>
        <v>-7.4335056593965589</v>
      </c>
      <c r="K23" s="79">
        <f t="shared" si="3"/>
        <v>0</v>
      </c>
    </row>
    <row r="24" spans="1:11">
      <c r="A24" s="69" t="s">
        <v>201</v>
      </c>
      <c r="B24" s="103">
        <v>110.08282215735679</v>
      </c>
      <c r="C24" s="103">
        <v>138.80592333423147</v>
      </c>
      <c r="D24" s="103">
        <v>131.40456374642665</v>
      </c>
      <c r="E24" s="103"/>
      <c r="F24" s="103"/>
      <c r="G24" s="103"/>
      <c r="H24" s="88">
        <f t="shared" si="0"/>
        <v>0.19368818105509422</v>
      </c>
      <c r="I24" s="79">
        <f t="shared" si="1"/>
        <v>21.321741589069859</v>
      </c>
      <c r="J24" s="79">
        <f t="shared" si="2"/>
        <v>-7.4013595878048193</v>
      </c>
      <c r="K24" s="79">
        <f t="shared" si="3"/>
        <v>0</v>
      </c>
    </row>
    <row r="25" spans="1:11">
      <c r="A25" s="69" t="s">
        <v>202</v>
      </c>
      <c r="B25" s="103">
        <v>109.97533492001799</v>
      </c>
      <c r="C25" s="103">
        <v>138.86565843575463</v>
      </c>
      <c r="D25" s="103">
        <v>126.86784900568782</v>
      </c>
      <c r="E25" s="103"/>
      <c r="F25" s="103"/>
      <c r="G25" s="103"/>
      <c r="H25" s="88">
        <f t="shared" si="0"/>
        <v>0.15360275190755535</v>
      </c>
      <c r="I25" s="79">
        <f t="shared" si="1"/>
        <v>16.892514085669831</v>
      </c>
      <c r="J25" s="79">
        <f t="shared" si="2"/>
        <v>-11.997809430066809</v>
      </c>
      <c r="K25" s="79">
        <f t="shared" si="3"/>
        <v>0</v>
      </c>
    </row>
    <row r="26" spans="1:11">
      <c r="A26" s="69" t="s">
        <v>203</v>
      </c>
      <c r="B26" s="103">
        <v>121.50986657843309</v>
      </c>
      <c r="C26" s="103">
        <v>159.10935076075873</v>
      </c>
      <c r="D26" s="103">
        <v>142.01894302313866</v>
      </c>
      <c r="E26" s="103"/>
      <c r="F26" s="103"/>
      <c r="G26" s="103"/>
      <c r="H26" s="88">
        <f t="shared" si="0"/>
        <v>0.16878527663815038</v>
      </c>
      <c r="I26" s="79">
        <f t="shared" si="1"/>
        <v>20.50907644470557</v>
      </c>
      <c r="J26" s="79">
        <f t="shared" si="2"/>
        <v>-17.090407737620069</v>
      </c>
      <c r="K26" s="79">
        <f t="shared" si="3"/>
        <v>0</v>
      </c>
    </row>
    <row r="27" spans="1:11">
      <c r="A27" s="69" t="s">
        <v>204</v>
      </c>
      <c r="B27" s="103">
        <v>119.73384601311649</v>
      </c>
      <c r="C27" s="103">
        <v>147.70250308454018</v>
      </c>
      <c r="D27" s="103">
        <v>138.05759078746226</v>
      </c>
      <c r="E27" s="103"/>
      <c r="F27" s="103"/>
      <c r="G27" s="103"/>
      <c r="H27" s="88">
        <f t="shared" si="0"/>
        <v>0.1530373021872066</v>
      </c>
      <c r="I27" s="79">
        <f t="shared" si="1"/>
        <v>18.323744774345769</v>
      </c>
      <c r="J27" s="79">
        <f t="shared" si="2"/>
        <v>-9.6449122970779229</v>
      </c>
      <c r="K27" s="79">
        <f t="shared" si="3"/>
        <v>0</v>
      </c>
    </row>
    <row r="28" spans="1:11">
      <c r="A28" s="69" t="s">
        <v>205</v>
      </c>
      <c r="B28" s="103">
        <v>141.28224211890827</v>
      </c>
      <c r="C28" s="103">
        <v>175.67386185513254</v>
      </c>
      <c r="D28" s="103">
        <v>166.79812039495539</v>
      </c>
      <c r="E28" s="103"/>
      <c r="F28" s="103"/>
      <c r="G28" s="103"/>
      <c r="H28" s="88">
        <f t="shared" si="0"/>
        <v>0.1806021612721295</v>
      </c>
      <c r="I28" s="79">
        <f t="shared" si="1"/>
        <v>25.515878276047118</v>
      </c>
      <c r="J28" s="79">
        <f t="shared" si="2"/>
        <v>-8.8757414601771529</v>
      </c>
      <c r="K28" s="79">
        <f t="shared" si="3"/>
        <v>0</v>
      </c>
    </row>
    <row r="29" spans="1:11">
      <c r="A29" s="69" t="s">
        <v>206</v>
      </c>
      <c r="B29" s="103">
        <v>113.25897001666881</v>
      </c>
      <c r="C29" s="103">
        <v>140.12128113948154</v>
      </c>
      <c r="D29" s="103">
        <v>132.03766908050218</v>
      </c>
      <c r="E29" s="103"/>
      <c r="F29" s="103"/>
      <c r="G29" s="103"/>
      <c r="H29" s="88">
        <f t="shared" si="0"/>
        <v>0.16580319475861055</v>
      </c>
      <c r="I29" s="79">
        <f t="shared" si="1"/>
        <v>18.778699063833372</v>
      </c>
      <c r="J29" s="79">
        <f t="shared" si="2"/>
        <v>-8.0836120589793552</v>
      </c>
      <c r="K29" s="79">
        <f t="shared" si="3"/>
        <v>0</v>
      </c>
    </row>
    <row r="30" spans="1:11">
      <c r="A30" s="69" t="s">
        <v>207</v>
      </c>
      <c r="B30" s="103">
        <v>104.06252366763263</v>
      </c>
      <c r="C30" s="103">
        <v>129.73285263941159</v>
      </c>
      <c r="D30" s="103">
        <v>122.26340177361764</v>
      </c>
      <c r="E30" s="103"/>
      <c r="F30" s="103"/>
      <c r="G30" s="103"/>
      <c r="H30" s="88">
        <f t="shared" si="0"/>
        <v>0.1749032933711771</v>
      </c>
      <c r="I30" s="79">
        <f t="shared" si="1"/>
        <v>18.200878105985012</v>
      </c>
      <c r="J30" s="79">
        <f t="shared" si="2"/>
        <v>-7.4694508657939451</v>
      </c>
      <c r="K30" s="79">
        <f t="shared" si="3"/>
        <v>0</v>
      </c>
    </row>
    <row r="31" spans="1:11">
      <c r="A31" s="69" t="s">
        <v>208</v>
      </c>
      <c r="B31" s="103">
        <v>119.45490711434761</v>
      </c>
      <c r="C31" s="103">
        <v>144.95761386641882</v>
      </c>
      <c r="D31" s="103">
        <v>139.80955947956394</v>
      </c>
      <c r="E31" s="103"/>
      <c r="F31" s="103"/>
      <c r="G31" s="103"/>
      <c r="H31" s="88">
        <f t="shared" si="0"/>
        <v>0.17039611730418031</v>
      </c>
      <c r="I31" s="79">
        <f t="shared" si="1"/>
        <v>20.354652365216339</v>
      </c>
      <c r="J31" s="79">
        <f t="shared" si="2"/>
        <v>-5.1480543868548807</v>
      </c>
      <c r="K31" s="79">
        <f t="shared" si="3"/>
        <v>0</v>
      </c>
    </row>
    <row r="32" spans="1:11">
      <c r="A32" s="69" t="s">
        <v>209</v>
      </c>
      <c r="B32" s="103">
        <v>107.48911762525647</v>
      </c>
      <c r="C32" s="103">
        <v>130.86078047532553</v>
      </c>
      <c r="D32" s="103">
        <v>127.51299229319717</v>
      </c>
      <c r="E32" s="103"/>
      <c r="F32" s="103"/>
      <c r="G32" s="103"/>
      <c r="H32" s="88">
        <f t="shared" si="0"/>
        <v>0.18628745970127622</v>
      </c>
      <c r="I32" s="79">
        <f t="shared" si="1"/>
        <v>20.023874667940703</v>
      </c>
      <c r="J32" s="79">
        <f t="shared" si="2"/>
        <v>-3.3477881821283546</v>
      </c>
      <c r="K32" s="79">
        <f t="shared" si="3"/>
        <v>0</v>
      </c>
    </row>
    <row r="33" spans="1:11">
      <c r="A33" s="69" t="s">
        <v>210</v>
      </c>
      <c r="B33" s="103">
        <v>119.14078914179397</v>
      </c>
      <c r="C33" s="103">
        <v>151.53956832836982</v>
      </c>
      <c r="D33" s="103">
        <v>138.76166658651459</v>
      </c>
      <c r="E33" s="103"/>
      <c r="F33" s="103"/>
      <c r="G33" s="103"/>
      <c r="H33" s="88">
        <f t="shared" si="0"/>
        <v>0.16468648215322015</v>
      </c>
      <c r="I33" s="79">
        <f t="shared" si="1"/>
        <v>19.62087744472062</v>
      </c>
      <c r="J33" s="79">
        <f t="shared" si="2"/>
        <v>-12.777901741855231</v>
      </c>
      <c r="K33" s="79">
        <f t="shared" si="3"/>
        <v>0</v>
      </c>
    </row>
    <row r="34" spans="1:11">
      <c r="A34" s="69" t="s">
        <v>212</v>
      </c>
      <c r="B34" s="103">
        <v>112.38732785274496</v>
      </c>
      <c r="C34" s="103">
        <v>139.23761688882274</v>
      </c>
      <c r="D34" s="103">
        <v>129.52135737156956</v>
      </c>
      <c r="E34" s="103"/>
      <c r="F34" s="103"/>
      <c r="G34" s="103"/>
      <c r="H34" s="88">
        <f t="shared" si="0"/>
        <v>0.15245517307141956</v>
      </c>
      <c r="I34" s="79">
        <f t="shared" si="1"/>
        <v>17.134029518824605</v>
      </c>
      <c r="J34" s="79">
        <f t="shared" si="2"/>
        <v>-9.716259517253178</v>
      </c>
      <c r="K34" s="79">
        <f t="shared" si="3"/>
        <v>0</v>
      </c>
    </row>
    <row r="35" spans="1:11">
      <c r="A35" s="69" t="s">
        <v>230</v>
      </c>
      <c r="B35" s="103">
        <v>116.2907505713117</v>
      </c>
      <c r="C35" s="103">
        <v>146.46980189988261</v>
      </c>
      <c r="D35" s="103">
        <v>139.4055882834094</v>
      </c>
      <c r="E35" s="103"/>
      <c r="F35" s="103"/>
      <c r="G35" s="103"/>
      <c r="H35" s="88">
        <f t="shared" si="0"/>
        <v>0.19876763713828846</v>
      </c>
      <c r="I35" s="79">
        <f t="shared" si="1"/>
        <v>23.114837712097696</v>
      </c>
      <c r="J35" s="79">
        <f t="shared" si="2"/>
        <v>-7.0642136164732108</v>
      </c>
      <c r="K35" s="79">
        <f t="shared" si="3"/>
        <v>0</v>
      </c>
    </row>
    <row r="36" spans="1:11">
      <c r="A36" s="69" t="s">
        <v>213</v>
      </c>
      <c r="B36" s="103">
        <v>151.65117477745264</v>
      </c>
      <c r="C36" s="103">
        <v>188.24812968614771</v>
      </c>
      <c r="D36" s="103">
        <v>178.38533041754843</v>
      </c>
      <c r="E36" s="103"/>
      <c r="F36" s="103"/>
      <c r="G36" s="103"/>
      <c r="H36" s="88">
        <f t="shared" si="0"/>
        <v>0.17628716479993009</v>
      </c>
      <c r="I36" s="79">
        <f t="shared" si="1"/>
        <v>26.734155640095793</v>
      </c>
      <c r="J36" s="79">
        <f t="shared" si="2"/>
        <v>-9.8627992685992751</v>
      </c>
      <c r="K36" s="79">
        <f t="shared" si="3"/>
        <v>0</v>
      </c>
    </row>
    <row r="37" spans="1:11">
      <c r="A37" s="69" t="s">
        <v>214</v>
      </c>
      <c r="B37" s="103">
        <v>136.21016321016197</v>
      </c>
      <c r="C37" s="103">
        <v>168.26419182613736</v>
      </c>
      <c r="D37" s="103">
        <v>158.28552961553612</v>
      </c>
      <c r="E37" s="103"/>
      <c r="F37" s="103"/>
      <c r="G37" s="103"/>
      <c r="H37" s="88">
        <f t="shared" si="0"/>
        <v>0.162068423420898</v>
      </c>
      <c r="I37" s="79">
        <f t="shared" si="1"/>
        <v>22.075366405374155</v>
      </c>
      <c r="J37" s="79">
        <f t="shared" si="2"/>
        <v>-9.978662210601243</v>
      </c>
      <c r="K37" s="79">
        <f t="shared" si="3"/>
        <v>0</v>
      </c>
    </row>
    <row r="38" spans="1:11">
      <c r="A38" s="69" t="s">
        <v>218</v>
      </c>
      <c r="B38" s="103">
        <v>117.70562461673549</v>
      </c>
      <c r="C38" s="103">
        <v>145.44408417339491</v>
      </c>
      <c r="D38" s="103">
        <v>135.15962976816778</v>
      </c>
      <c r="E38" s="103"/>
      <c r="F38" s="103"/>
      <c r="G38" s="103"/>
      <c r="H38" s="88">
        <f t="shared" si="0"/>
        <v>0.14828522603116673</v>
      </c>
      <c r="I38" s="79">
        <f t="shared" si="1"/>
        <v>17.454005151432284</v>
      </c>
      <c r="J38" s="79">
        <f t="shared" si="2"/>
        <v>-10.284454405227137</v>
      </c>
      <c r="K38" s="79">
        <f t="shared" si="3"/>
        <v>0</v>
      </c>
    </row>
    <row r="39" spans="1:11">
      <c r="A39" s="69" t="s">
        <v>219</v>
      </c>
      <c r="B39" s="103">
        <v>114.06485728382204</v>
      </c>
      <c r="C39" s="103">
        <v>144.92635844655098</v>
      </c>
      <c r="D39" s="103">
        <v>133.50646775561054</v>
      </c>
      <c r="E39" s="103"/>
      <c r="F39" s="103"/>
      <c r="G39" s="103"/>
      <c r="H39" s="88">
        <f t="shared" si="0"/>
        <v>0.17044347343032126</v>
      </c>
      <c r="I39" s="79">
        <f t="shared" si="1"/>
        <v>19.441610471788508</v>
      </c>
      <c r="J39" s="79">
        <f t="shared" si="2"/>
        <v>-11.419890690940434</v>
      </c>
      <c r="K39" s="79">
        <f t="shared" si="3"/>
        <v>0</v>
      </c>
    </row>
    <row r="40" spans="1:11">
      <c r="A40" s="69" t="s">
        <v>220</v>
      </c>
      <c r="B40" s="103">
        <v>119.57485010748556</v>
      </c>
      <c r="C40" s="103">
        <v>143.00091063999972</v>
      </c>
      <c r="D40" s="103">
        <v>143.36619208691482</v>
      </c>
      <c r="E40" s="103"/>
      <c r="F40" s="103"/>
      <c r="G40" s="103"/>
      <c r="H40" s="88">
        <f t="shared" si="0"/>
        <v>0.1989661033072028</v>
      </c>
      <c r="I40" s="79">
        <f t="shared" si="1"/>
        <v>23.791341979429262</v>
      </c>
      <c r="J40" s="79">
        <f t="shared" si="2"/>
        <v>0.36528144691510533</v>
      </c>
      <c r="K40" s="79">
        <f t="shared" si="3"/>
        <v>0</v>
      </c>
    </row>
    <row r="41" spans="1:11">
      <c r="A41" s="69" t="s">
        <v>130</v>
      </c>
      <c r="B41" s="103">
        <v>139.35272344393528</v>
      </c>
      <c r="C41" s="103">
        <v>164.442078383314</v>
      </c>
      <c r="D41" s="103">
        <v>155.44115896871983</v>
      </c>
      <c r="E41" s="103"/>
      <c r="F41" s="103"/>
      <c r="G41" s="103"/>
      <c r="H41" s="88">
        <f t="shared" si="0"/>
        <v>0.11545117402213739</v>
      </c>
      <c r="I41" s="79">
        <f t="shared" si="1"/>
        <v>16.088435524784558</v>
      </c>
      <c r="J41" s="79">
        <f t="shared" si="2"/>
        <v>-9.0009194145941649</v>
      </c>
      <c r="K41" s="79">
        <f t="shared" si="3"/>
        <v>0</v>
      </c>
    </row>
    <row r="42" spans="1:11">
      <c r="A42" s="69" t="s">
        <v>223</v>
      </c>
      <c r="B42" s="103">
        <v>124.94071762662577</v>
      </c>
      <c r="C42" s="103">
        <v>139.22546129868203</v>
      </c>
      <c r="D42" s="103">
        <v>141.828384589455</v>
      </c>
      <c r="E42" s="103"/>
      <c r="F42" s="103"/>
      <c r="G42" s="103"/>
      <c r="H42" s="88">
        <f t="shared" si="0"/>
        <v>0.13516543912687073</v>
      </c>
      <c r="I42" s="79">
        <f t="shared" si="1"/>
        <v>16.887666962829229</v>
      </c>
      <c r="J42" s="79">
        <f t="shared" si="2"/>
        <v>2.6029232907729636</v>
      </c>
      <c r="K42" s="79">
        <f t="shared" si="3"/>
        <v>0</v>
      </c>
    </row>
    <row r="43" spans="1:11">
      <c r="A43" s="69" t="s">
        <v>224</v>
      </c>
      <c r="B43" s="103">
        <v>165.40240100713498</v>
      </c>
      <c r="C43" s="103">
        <v>201.33345162951343</v>
      </c>
      <c r="D43" s="103">
        <v>194.83440977636997</v>
      </c>
      <c r="E43" s="103"/>
      <c r="F43" s="103"/>
      <c r="G43" s="103"/>
      <c r="H43" s="88">
        <f t="shared" si="0"/>
        <v>0.17794184721638576</v>
      </c>
      <c r="I43" s="79">
        <f t="shared" si="1"/>
        <v>29.432008769234983</v>
      </c>
      <c r="J43" s="79">
        <f t="shared" si="2"/>
        <v>-6.4990418531434671</v>
      </c>
      <c r="K43" s="79">
        <f t="shared" si="3"/>
        <v>0</v>
      </c>
    </row>
    <row r="44" spans="1:11">
      <c r="A44" s="69" t="s">
        <v>225</v>
      </c>
      <c r="B44" s="103">
        <v>112.20697921691722</v>
      </c>
      <c r="C44" s="103">
        <v>136.50016558709754</v>
      </c>
      <c r="D44" s="103">
        <v>130.55399422852759</v>
      </c>
      <c r="E44" s="103"/>
      <c r="F44" s="103"/>
      <c r="G44" s="103"/>
      <c r="H44" s="88">
        <f t="shared" si="0"/>
        <v>0.16351046200203048</v>
      </c>
      <c r="I44" s="79">
        <f t="shared" si="1"/>
        <v>18.347015011610367</v>
      </c>
      <c r="J44" s="79">
        <f t="shared" si="2"/>
        <v>-5.9461713585699556</v>
      </c>
      <c r="K44" s="79">
        <f t="shared" si="3"/>
        <v>0</v>
      </c>
    </row>
    <row r="45" spans="1:11">
      <c r="A45" s="69" t="s">
        <v>226</v>
      </c>
      <c r="B45" s="103">
        <v>119.64118090427625</v>
      </c>
      <c r="C45" s="103">
        <v>147.82499083200759</v>
      </c>
      <c r="D45" s="103">
        <v>137.25712132159555</v>
      </c>
      <c r="E45" s="103"/>
      <c r="F45" s="103"/>
      <c r="G45" s="103"/>
      <c r="H45" s="88">
        <f t="shared" si="0"/>
        <v>0.14723977383183501</v>
      </c>
      <c r="I45" s="79">
        <f t="shared" si="1"/>
        <v>17.615940417319294</v>
      </c>
      <c r="J45" s="79">
        <f t="shared" si="2"/>
        <v>-10.567869510412038</v>
      </c>
      <c r="K45" s="79">
        <f t="shared" si="3"/>
        <v>0</v>
      </c>
    </row>
    <row r="46" spans="1:11">
      <c r="A46" s="69" t="s">
        <v>227</v>
      </c>
      <c r="B46" s="103">
        <v>108.13738999334399</v>
      </c>
      <c r="C46" s="103">
        <v>132.60613707969881</v>
      </c>
      <c r="D46" s="103">
        <v>124.59494926552031</v>
      </c>
      <c r="E46" s="103"/>
      <c r="F46" s="103"/>
      <c r="G46" s="103"/>
      <c r="H46" s="88">
        <f t="shared" si="0"/>
        <v>0.15219120114873599</v>
      </c>
      <c r="I46" s="79">
        <f t="shared" si="1"/>
        <v>16.457559272176326</v>
      </c>
      <c r="J46" s="79">
        <f t="shared" si="2"/>
        <v>-8.0111878141784985</v>
      </c>
      <c r="K46" s="79">
        <f t="shared" si="3"/>
        <v>0</v>
      </c>
    </row>
    <row r="47" spans="1:11">
      <c r="A47" s="69" t="s">
        <v>228</v>
      </c>
      <c r="B47" s="103">
        <v>130.75489721879376</v>
      </c>
      <c r="C47" s="103">
        <v>155.71917399326762</v>
      </c>
      <c r="D47" s="103">
        <v>151.34640886634841</v>
      </c>
      <c r="E47" s="103"/>
      <c r="F47" s="103"/>
      <c r="G47" s="103"/>
      <c r="H47" s="88">
        <f t="shared" si="0"/>
        <v>0.15748176233199609</v>
      </c>
      <c r="I47" s="79">
        <f t="shared" si="1"/>
        <v>20.591511647554654</v>
      </c>
      <c r="J47" s="79">
        <f t="shared" si="2"/>
        <v>-4.3727651269192052</v>
      </c>
      <c r="K47" s="79">
        <f t="shared" si="3"/>
        <v>0</v>
      </c>
    </row>
    <row r="48" spans="1:11">
      <c r="A48" s="69" t="s">
        <v>279</v>
      </c>
      <c r="B48" s="103">
        <v>110.34463789701488</v>
      </c>
      <c r="C48" s="103">
        <v>134.13508887923476</v>
      </c>
      <c r="D48" s="103">
        <v>126.91417202430473</v>
      </c>
      <c r="E48" s="103"/>
      <c r="F48" s="103"/>
      <c r="G48" s="103"/>
      <c r="H48" s="88">
        <f t="shared" si="0"/>
        <v>0.15016166116521468</v>
      </c>
      <c r="I48" s="79">
        <f t="shared" si="1"/>
        <v>16.569534127289856</v>
      </c>
      <c r="J48" s="79">
        <f t="shared" si="2"/>
        <v>-7.2209168549300244</v>
      </c>
      <c r="K48" s="79">
        <f t="shared" si="3"/>
        <v>0</v>
      </c>
    </row>
    <row r="49" spans="1:11">
      <c r="A49" s="69" t="s">
        <v>229</v>
      </c>
      <c r="B49" s="103">
        <v>106.04685264338293</v>
      </c>
      <c r="C49" s="103">
        <v>124.3610355806056</v>
      </c>
      <c r="D49" s="103">
        <v>120.37526073108255</v>
      </c>
      <c r="E49" s="103"/>
      <c r="F49" s="103"/>
      <c r="G49" s="103"/>
      <c r="H49" s="88">
        <f t="shared" si="0"/>
        <v>0.13511394002312874</v>
      </c>
      <c r="I49" s="79">
        <f t="shared" si="1"/>
        <v>14.328408087699614</v>
      </c>
      <c r="J49" s="79">
        <f t="shared" si="2"/>
        <v>-3.9857748495230538</v>
      </c>
      <c r="K49" s="79">
        <f t="shared" si="3"/>
        <v>0</v>
      </c>
    </row>
    <row r="50" spans="1:11">
      <c r="A50" s="69" t="s">
        <v>231</v>
      </c>
      <c r="B50" s="103">
        <v>118.24660821155476</v>
      </c>
      <c r="C50" s="103">
        <v>143.46960698354076</v>
      </c>
      <c r="D50" s="103">
        <v>133.77176683224727</v>
      </c>
      <c r="E50" s="103"/>
      <c r="F50" s="103"/>
      <c r="G50" s="103"/>
      <c r="H50" s="88">
        <f t="shared" si="0"/>
        <v>0.13129474794673585</v>
      </c>
      <c r="I50" s="79">
        <f t="shared" si="1"/>
        <v>15.525158620692508</v>
      </c>
      <c r="J50" s="79">
        <f t="shared" si="2"/>
        <v>-9.6978401512934909</v>
      </c>
      <c r="K50" s="79">
        <f t="shared" si="3"/>
        <v>0</v>
      </c>
    </row>
    <row r="51" spans="1:11">
      <c r="A51" s="69" t="s">
        <v>232</v>
      </c>
      <c r="B51" s="103">
        <v>117.50297073462541</v>
      </c>
      <c r="C51" s="103">
        <v>138.69669394874944</v>
      </c>
      <c r="D51" s="103">
        <v>137.84155973573183</v>
      </c>
      <c r="E51" s="103"/>
      <c r="F51" s="103"/>
      <c r="G51" s="103"/>
      <c r="H51" s="88">
        <f t="shared" si="0"/>
        <v>0.17308999826940644</v>
      </c>
      <c r="I51" s="79">
        <f t="shared" si="1"/>
        <v>20.338589001106428</v>
      </c>
      <c r="J51" s="79">
        <f t="shared" si="2"/>
        <v>-0.85513421301760673</v>
      </c>
      <c r="K51" s="79">
        <f t="shared" si="3"/>
        <v>0</v>
      </c>
    </row>
    <row r="52" spans="1:11">
      <c r="A52" s="69" t="s">
        <v>233</v>
      </c>
      <c r="B52" s="103">
        <v>106.07006682401928</v>
      </c>
      <c r="C52" s="103">
        <v>132.31544998922112</v>
      </c>
      <c r="D52" s="103">
        <v>121.79298235571052</v>
      </c>
      <c r="E52" s="103"/>
      <c r="F52" s="103"/>
      <c r="G52" s="103"/>
      <c r="H52" s="88">
        <f t="shared" si="0"/>
        <v>0.14823140969428361</v>
      </c>
      <c r="I52" s="79">
        <f t="shared" si="1"/>
        <v>15.722915531691243</v>
      </c>
      <c r="J52" s="79">
        <f t="shared" si="2"/>
        <v>-10.522467633510601</v>
      </c>
      <c r="K52" s="79">
        <f t="shared" si="3"/>
        <v>0</v>
      </c>
    </row>
    <row r="53" spans="1:11">
      <c r="A53" s="69" t="s">
        <v>234</v>
      </c>
      <c r="B53" s="103">
        <v>107.44441483801373</v>
      </c>
      <c r="C53" s="103">
        <v>131.01279049677126</v>
      </c>
      <c r="D53" s="103">
        <v>125.97296777203603</v>
      </c>
      <c r="E53" s="103"/>
      <c r="F53" s="103"/>
      <c r="G53" s="103"/>
      <c r="H53" s="88">
        <f t="shared" si="0"/>
        <v>0.17244779974795785</v>
      </c>
      <c r="I53" s="79">
        <f t="shared" si="1"/>
        <v>18.528552934022301</v>
      </c>
      <c r="J53" s="79">
        <f t="shared" si="2"/>
        <v>-5.039822724735231</v>
      </c>
      <c r="K53" s="79">
        <f t="shared" si="3"/>
        <v>0</v>
      </c>
    </row>
    <row r="54" spans="1:11">
      <c r="A54" s="69" t="s">
        <v>235</v>
      </c>
      <c r="B54" s="103">
        <v>104.05468685538209</v>
      </c>
      <c r="C54" s="103">
        <v>128.07393137468102</v>
      </c>
      <c r="D54" s="103">
        <v>121.02631790950957</v>
      </c>
      <c r="E54" s="103"/>
      <c r="F54" s="103"/>
      <c r="G54" s="103"/>
      <c r="H54" s="88">
        <f t="shared" si="0"/>
        <v>0.16310299484842139</v>
      </c>
      <c r="I54" s="79">
        <f t="shared" si="1"/>
        <v>16.971631054127485</v>
      </c>
      <c r="J54" s="79">
        <f t="shared" si="2"/>
        <v>-7.0476134651714517</v>
      </c>
      <c r="K54" s="79">
        <f t="shared" si="3"/>
        <v>0</v>
      </c>
    </row>
    <row r="55" spans="1:11">
      <c r="A55" s="69" t="s">
        <v>237</v>
      </c>
      <c r="B55" s="103">
        <v>115.31855754408504</v>
      </c>
      <c r="C55" s="103">
        <v>163.77849801753302</v>
      </c>
      <c r="D55" s="103">
        <v>136.67961785213325</v>
      </c>
      <c r="E55" s="103"/>
      <c r="F55" s="103"/>
      <c r="G55" s="103"/>
      <c r="H55" s="88">
        <f t="shared" si="0"/>
        <v>0.18523523674740822</v>
      </c>
      <c r="I55" s="79">
        <f t="shared" si="1"/>
        <v>21.361060308048209</v>
      </c>
      <c r="J55" s="79">
        <f t="shared" si="2"/>
        <v>-27.098880165399777</v>
      </c>
      <c r="K55" s="79">
        <f t="shared" si="3"/>
        <v>0</v>
      </c>
    </row>
    <row r="56" spans="1:11">
      <c r="A56" s="69" t="s">
        <v>238</v>
      </c>
      <c r="B56" s="103">
        <v>139.49794396265776</v>
      </c>
      <c r="C56" s="103">
        <v>160.60005685468255</v>
      </c>
      <c r="D56" s="103">
        <v>165.76604532218653</v>
      </c>
      <c r="E56" s="103"/>
      <c r="F56" s="103"/>
      <c r="G56" s="103"/>
      <c r="H56" s="88">
        <f t="shared" si="0"/>
        <v>0.1883045772098296</v>
      </c>
      <c r="I56" s="79">
        <f t="shared" si="1"/>
        <v>26.268101359528771</v>
      </c>
      <c r="J56" s="79">
        <f t="shared" si="2"/>
        <v>5.1659884675039791</v>
      </c>
      <c r="K56" s="79">
        <f t="shared" si="3"/>
        <v>0</v>
      </c>
    </row>
    <row r="57" spans="1:11">
      <c r="A57" s="69" t="s">
        <v>239</v>
      </c>
      <c r="B57" s="103">
        <v>112.41099174222042</v>
      </c>
      <c r="C57" s="103">
        <v>139.79710948748186</v>
      </c>
      <c r="D57" s="103">
        <v>131.81376139640489</v>
      </c>
      <c r="E57" s="103"/>
      <c r="F57" s="103"/>
      <c r="G57" s="103"/>
      <c r="H57" s="88">
        <f t="shared" si="0"/>
        <v>0.17260562649139038</v>
      </c>
      <c r="I57" s="79">
        <f t="shared" si="1"/>
        <v>19.402769654184468</v>
      </c>
      <c r="J57" s="79">
        <f t="shared" si="2"/>
        <v>-7.9833480910769765</v>
      </c>
      <c r="K57" s="79">
        <f t="shared" si="3"/>
        <v>0</v>
      </c>
    </row>
    <row r="58" spans="1:11">
      <c r="A58" s="69" t="s">
        <v>240</v>
      </c>
      <c r="B58" s="103">
        <v>119.93597165782293</v>
      </c>
      <c r="C58" s="103">
        <v>138.24310453492436</v>
      </c>
      <c r="D58" s="103">
        <v>132.61156876228037</v>
      </c>
      <c r="E58" s="103"/>
      <c r="F58" s="103"/>
      <c r="G58" s="103"/>
      <c r="H58" s="88">
        <f t="shared" si="0"/>
        <v>0.10568636689433666</v>
      </c>
      <c r="I58" s="79">
        <f t="shared" si="1"/>
        <v>12.675597104457438</v>
      </c>
      <c r="J58" s="79">
        <f t="shared" si="2"/>
        <v>-5.6315357726439856</v>
      </c>
      <c r="K58" s="79">
        <f t="shared" si="3"/>
        <v>0</v>
      </c>
    </row>
    <row r="59" spans="1:11">
      <c r="A59" s="69" t="s">
        <v>241</v>
      </c>
      <c r="B59" s="103">
        <v>106.47458899786513</v>
      </c>
      <c r="C59" s="103">
        <v>135.28095385101884</v>
      </c>
      <c r="D59" s="103">
        <v>124.91457731976956</v>
      </c>
      <c r="E59" s="103"/>
      <c r="F59" s="103"/>
      <c r="G59" s="103"/>
      <c r="H59" s="88">
        <f t="shared" si="0"/>
        <v>0.17318675277792497</v>
      </c>
      <c r="I59" s="79">
        <f t="shared" si="1"/>
        <v>18.439988321904437</v>
      </c>
      <c r="J59" s="79">
        <f t="shared" si="2"/>
        <v>-10.366376531249273</v>
      </c>
      <c r="K59" s="79">
        <f t="shared" si="3"/>
        <v>0</v>
      </c>
    </row>
    <row r="60" spans="1:11">
      <c r="A60" s="69" t="s">
        <v>242</v>
      </c>
      <c r="B60" s="103">
        <v>117.64507559716687</v>
      </c>
      <c r="C60" s="103">
        <v>150.13870152059866</v>
      </c>
      <c r="D60" s="103">
        <v>136.99831853926096</v>
      </c>
      <c r="E60" s="103"/>
      <c r="F60" s="103"/>
      <c r="G60" s="103"/>
      <c r="H60" s="88">
        <f t="shared" si="0"/>
        <v>0.16450533814404864</v>
      </c>
      <c r="I60" s="79">
        <f t="shared" si="1"/>
        <v>19.353242942094099</v>
      </c>
      <c r="J60" s="79">
        <f t="shared" si="2"/>
        <v>-13.140382981337694</v>
      </c>
      <c r="K60" s="79">
        <f t="shared" si="3"/>
        <v>0</v>
      </c>
    </row>
    <row r="61" spans="1:11">
      <c r="A61" s="69" t="s">
        <v>245</v>
      </c>
      <c r="B61" s="103">
        <v>138.41182240653498</v>
      </c>
      <c r="C61" s="103">
        <v>166.74485735763852</v>
      </c>
      <c r="D61" s="103">
        <v>160.57596567854642</v>
      </c>
      <c r="E61" s="103"/>
      <c r="F61" s="103"/>
      <c r="G61" s="103"/>
      <c r="H61" s="88">
        <f t="shared" si="0"/>
        <v>0.16013186508672822</v>
      </c>
      <c r="I61" s="79">
        <f t="shared" si="1"/>
        <v>22.164143272011444</v>
      </c>
      <c r="J61" s="79">
        <f t="shared" si="2"/>
        <v>-6.1688916790920985</v>
      </c>
      <c r="K61" s="79">
        <f t="shared" si="3"/>
        <v>0</v>
      </c>
    </row>
    <row r="62" spans="1:11">
      <c r="A62" s="69" t="s">
        <v>246</v>
      </c>
      <c r="B62" s="103">
        <v>106.69852739545733</v>
      </c>
      <c r="C62" s="103">
        <v>130.19281458377424</v>
      </c>
      <c r="D62" s="103">
        <v>124.54007269114646</v>
      </c>
      <c r="E62" s="103"/>
      <c r="F62" s="103"/>
      <c r="G62" s="103"/>
      <c r="H62" s="88">
        <f t="shared" si="0"/>
        <v>0.16721454111135867</v>
      </c>
      <c r="I62" s="79">
        <f t="shared" si="1"/>
        <v>17.84154529568913</v>
      </c>
      <c r="J62" s="79">
        <f t="shared" si="2"/>
        <v>-5.6527418926277733</v>
      </c>
      <c r="K62" s="79">
        <f t="shared" si="3"/>
        <v>0</v>
      </c>
    </row>
    <row r="63" spans="1:11">
      <c r="A63" s="69" t="s">
        <v>247</v>
      </c>
      <c r="B63" s="103">
        <v>111.31943772034681</v>
      </c>
      <c r="C63" s="103">
        <v>140.70981751184337</v>
      </c>
      <c r="D63" s="103">
        <v>131.9556122816536</v>
      </c>
      <c r="E63" s="103"/>
      <c r="F63" s="103"/>
      <c r="G63" s="103"/>
      <c r="H63" s="88">
        <f t="shared" si="0"/>
        <v>0.18537799852302828</v>
      </c>
      <c r="I63" s="79">
        <f t="shared" si="1"/>
        <v>20.636174561306788</v>
      </c>
      <c r="J63" s="79">
        <f t="shared" si="2"/>
        <v>-8.7542052301897684</v>
      </c>
      <c r="K63" s="79">
        <f t="shared" si="3"/>
        <v>0</v>
      </c>
    </row>
    <row r="64" spans="1:11">
      <c r="A64" s="69" t="s">
        <v>248</v>
      </c>
      <c r="B64" s="103">
        <v>108.34250971942791</v>
      </c>
      <c r="C64" s="103">
        <v>140.14119318539338</v>
      </c>
      <c r="D64" s="103">
        <v>126.71044909107601</v>
      </c>
      <c r="E64" s="103"/>
      <c r="F64" s="103"/>
      <c r="G64" s="103"/>
      <c r="H64" s="88">
        <f t="shared" si="0"/>
        <v>0.16953584903298929</v>
      </c>
      <c r="I64" s="79">
        <f t="shared" si="1"/>
        <v>18.367939371648106</v>
      </c>
      <c r="J64" s="79">
        <f t="shared" si="2"/>
        <v>-13.430744094317362</v>
      </c>
      <c r="K64" s="79">
        <f t="shared" si="3"/>
        <v>0</v>
      </c>
    </row>
    <row r="65" spans="1:11">
      <c r="A65" s="69" t="s">
        <v>243</v>
      </c>
      <c r="B65" s="103">
        <v>116.78199441401405</v>
      </c>
      <c r="C65" s="103">
        <v>141.09563685229605</v>
      </c>
      <c r="D65" s="103">
        <v>134.02893083376557</v>
      </c>
      <c r="E65" s="103"/>
      <c r="F65" s="103"/>
      <c r="G65" s="103"/>
      <c r="H65" s="88">
        <f t="shared" si="0"/>
        <v>0.1476848936027578</v>
      </c>
      <c r="I65" s="79">
        <f t="shared" si="1"/>
        <v>17.24693641975152</v>
      </c>
      <c r="J65" s="79">
        <f t="shared" si="2"/>
        <v>-7.066706018530482</v>
      </c>
      <c r="K65" s="79">
        <f t="shared" si="3"/>
        <v>0</v>
      </c>
    </row>
    <row r="66" spans="1:11">
      <c r="A66" s="69" t="s">
        <v>249</v>
      </c>
      <c r="B66" s="103">
        <v>110.7468008209207</v>
      </c>
      <c r="C66" s="103">
        <v>132.66615047118034</v>
      </c>
      <c r="D66" s="103">
        <v>126.55264140912958</v>
      </c>
      <c r="E66" s="103"/>
      <c r="F66" s="103"/>
      <c r="G66" s="103"/>
      <c r="H66" s="88">
        <f t="shared" si="0"/>
        <v>0.14272051626815993</v>
      </c>
      <c r="I66" s="79">
        <f t="shared" si="1"/>
        <v>15.805840588208881</v>
      </c>
      <c r="J66" s="79">
        <f t="shared" si="2"/>
        <v>-6.1135090620507668</v>
      </c>
      <c r="K66" s="79">
        <f t="shared" si="3"/>
        <v>0</v>
      </c>
    </row>
    <row r="67" spans="1:11">
      <c r="A67" s="69" t="s">
        <v>250</v>
      </c>
      <c r="B67" s="103">
        <v>116.49770759915334</v>
      </c>
      <c r="C67" s="103">
        <v>142.24560802397994</v>
      </c>
      <c r="D67" s="103">
        <v>136.26590638154639</v>
      </c>
      <c r="E67" s="103"/>
      <c r="F67" s="103"/>
      <c r="G67" s="103"/>
      <c r="H67" s="88">
        <f t="shared" si="0"/>
        <v>0.16968744870424138</v>
      </c>
      <c r="I67" s="79">
        <f t="shared" si="1"/>
        <v>19.768198782393043</v>
      </c>
      <c r="J67" s="79">
        <f t="shared" si="2"/>
        <v>-5.9797016424335538</v>
      </c>
      <c r="K67" s="79">
        <f t="shared" si="3"/>
        <v>0</v>
      </c>
    </row>
    <row r="68" spans="1:11">
      <c r="A68" s="69" t="s">
        <v>252</v>
      </c>
      <c r="B68" s="103">
        <v>116.50541089317211</v>
      </c>
      <c r="C68" s="103">
        <v>142.42772614494646</v>
      </c>
      <c r="D68" s="103">
        <v>135.18071890167741</v>
      </c>
      <c r="E68" s="103"/>
      <c r="F68" s="103"/>
      <c r="G68" s="103"/>
      <c r="H68" s="88">
        <f t="shared" ref="H68:H84" si="4">(D68-B68)/B68</f>
        <v>0.16029562803421499</v>
      </c>
      <c r="I68" s="79">
        <f t="shared" ref="I68:I84" si="5">(D68-B68)</f>
        <v>18.675308008505297</v>
      </c>
      <c r="J68" s="79">
        <f t="shared" ref="J68:J84" si="6">(D68-C68)</f>
        <v>-7.2470072432690529</v>
      </c>
      <c r="K68" s="79">
        <f t="shared" ref="K68:K84" si="7">G68-F68</f>
        <v>0</v>
      </c>
    </row>
    <row r="69" spans="1:11">
      <c r="A69" s="69" t="s">
        <v>253</v>
      </c>
      <c r="B69" s="103">
        <v>156.36117901981311</v>
      </c>
      <c r="C69" s="103">
        <v>209.36714154478767</v>
      </c>
      <c r="D69" s="103">
        <v>187.15252521270938</v>
      </c>
      <c r="E69" s="103"/>
      <c r="F69" s="103"/>
      <c r="G69" s="103"/>
      <c r="H69" s="88">
        <f t="shared" si="4"/>
        <v>0.19692449485172137</v>
      </c>
      <c r="I69" s="79">
        <f t="shared" si="5"/>
        <v>30.79134619289627</v>
      </c>
      <c r="J69" s="79">
        <f t="shared" si="6"/>
        <v>-22.214616332078293</v>
      </c>
      <c r="K69" s="79">
        <f t="shared" si="7"/>
        <v>0</v>
      </c>
    </row>
    <row r="70" spans="1:11">
      <c r="A70" s="69" t="s">
        <v>179</v>
      </c>
      <c r="B70" s="103">
        <v>115.24167384505411</v>
      </c>
      <c r="C70" s="103">
        <v>137.60505406467578</v>
      </c>
      <c r="D70" s="103">
        <v>134.1346751741724</v>
      </c>
      <c r="E70" s="103"/>
      <c r="F70" s="103"/>
      <c r="G70" s="103"/>
      <c r="H70" s="88">
        <f t="shared" si="4"/>
        <v>0.16394244112178116</v>
      </c>
      <c r="I70" s="79">
        <f t="shared" si="5"/>
        <v>18.893001329118292</v>
      </c>
      <c r="J70" s="79">
        <f t="shared" si="6"/>
        <v>-3.4703788905033832</v>
      </c>
      <c r="K70" s="79">
        <f t="shared" si="7"/>
        <v>0</v>
      </c>
    </row>
    <row r="71" spans="1:11">
      <c r="A71" s="69" t="s">
        <v>189</v>
      </c>
      <c r="B71" s="103">
        <v>107.27990998451595</v>
      </c>
      <c r="C71" s="103">
        <v>139.09281920958651</v>
      </c>
      <c r="D71" s="103">
        <v>130.62466651165551</v>
      </c>
      <c r="E71" s="103"/>
      <c r="F71" s="103"/>
      <c r="G71" s="103"/>
      <c r="H71" s="88">
        <f t="shared" si="4"/>
        <v>0.21760604134090877</v>
      </c>
      <c r="I71" s="79">
        <f t="shared" si="5"/>
        <v>23.344756527139552</v>
      </c>
      <c r="J71" s="79">
        <f t="shared" si="6"/>
        <v>-8.4681526979310036</v>
      </c>
      <c r="K71" s="79">
        <f t="shared" si="7"/>
        <v>0</v>
      </c>
    </row>
    <row r="72" spans="1:11">
      <c r="A72" s="69" t="s">
        <v>217</v>
      </c>
      <c r="B72" s="103">
        <v>114.80129685636444</v>
      </c>
      <c r="C72" s="103">
        <v>137.39282078045201</v>
      </c>
      <c r="D72" s="103">
        <v>134.4955976015832</v>
      </c>
      <c r="E72" s="103"/>
      <c r="F72" s="103"/>
      <c r="G72" s="103"/>
      <c r="H72" s="88">
        <f t="shared" si="4"/>
        <v>0.17155120442462951</v>
      </c>
      <c r="I72" s="79">
        <f t="shared" si="5"/>
        <v>19.694300745218754</v>
      </c>
      <c r="J72" s="79">
        <f t="shared" si="6"/>
        <v>-2.8972231788688134</v>
      </c>
      <c r="K72" s="79">
        <f t="shared" si="7"/>
        <v>0</v>
      </c>
    </row>
    <row r="73" spans="1:11">
      <c r="A73" s="69" t="s">
        <v>222</v>
      </c>
      <c r="B73" s="103">
        <v>132.54451845666736</v>
      </c>
      <c r="C73" s="103">
        <v>169.86959476562478</v>
      </c>
      <c r="D73" s="103">
        <v>156.87223994920481</v>
      </c>
      <c r="E73" s="103"/>
      <c r="F73" s="103"/>
      <c r="G73" s="103"/>
      <c r="H73" s="88">
        <f t="shared" si="4"/>
        <v>0.18354377665562144</v>
      </c>
      <c r="I73" s="79">
        <f t="shared" si="5"/>
        <v>24.327721492537449</v>
      </c>
      <c r="J73" s="79">
        <f t="shared" si="6"/>
        <v>-12.997354816419971</v>
      </c>
      <c r="K73" s="79">
        <f t="shared" si="7"/>
        <v>0</v>
      </c>
    </row>
    <row r="74" spans="1:11">
      <c r="A74" s="69" t="s">
        <v>188</v>
      </c>
      <c r="B74" s="103">
        <v>112.43354024116371</v>
      </c>
      <c r="C74" s="103">
        <v>137.40125653588922</v>
      </c>
      <c r="D74" s="103">
        <v>129.16126056433379</v>
      </c>
      <c r="E74" s="103"/>
      <c r="F74" s="103"/>
      <c r="G74" s="103"/>
      <c r="H74" s="88">
        <f t="shared" si="4"/>
        <v>0.14877873886466655</v>
      </c>
      <c r="I74" s="79">
        <f t="shared" si="5"/>
        <v>16.727720323170075</v>
      </c>
      <c r="J74" s="79">
        <f t="shared" si="6"/>
        <v>-8.2399959715554303</v>
      </c>
      <c r="K74" s="79">
        <f t="shared" si="7"/>
        <v>0</v>
      </c>
    </row>
    <row r="75" spans="1:11">
      <c r="A75" s="69" t="s">
        <v>244</v>
      </c>
      <c r="B75" s="103">
        <v>108.21071716350234</v>
      </c>
      <c r="C75" s="103">
        <v>126.90020454973474</v>
      </c>
      <c r="D75" s="103">
        <v>127.40506317838549</v>
      </c>
      <c r="E75" s="103"/>
      <c r="F75" s="103"/>
      <c r="G75" s="103"/>
      <c r="H75" s="88">
        <f t="shared" si="4"/>
        <v>0.17737934391360899</v>
      </c>
      <c r="I75" s="79">
        <f t="shared" si="5"/>
        <v>19.194346014883152</v>
      </c>
      <c r="J75" s="79">
        <f t="shared" si="6"/>
        <v>0.50485862865075148</v>
      </c>
      <c r="K75" s="79">
        <f t="shared" si="7"/>
        <v>0</v>
      </c>
    </row>
    <row r="76" spans="1:11">
      <c r="A76" s="69" t="s">
        <v>187</v>
      </c>
      <c r="B76" s="103">
        <v>111.89071177678882</v>
      </c>
      <c r="C76" s="103">
        <v>145.975914421125</v>
      </c>
      <c r="D76" s="103">
        <v>130.5494246065642</v>
      </c>
      <c r="E76" s="103"/>
      <c r="F76" s="103"/>
      <c r="G76" s="103"/>
      <c r="H76" s="88">
        <f t="shared" si="4"/>
        <v>0.16675837103438679</v>
      </c>
      <c r="I76" s="79">
        <f t="shared" si="5"/>
        <v>18.658712829775382</v>
      </c>
      <c r="J76" s="79">
        <f t="shared" si="6"/>
        <v>-15.426489814560796</v>
      </c>
      <c r="K76" s="79">
        <f t="shared" si="7"/>
        <v>0</v>
      </c>
    </row>
    <row r="77" spans="1:11">
      <c r="A77" s="69" t="s">
        <v>183</v>
      </c>
      <c r="B77" s="103">
        <v>137.47864543470112</v>
      </c>
      <c r="C77" s="103">
        <v>150.47825097330164</v>
      </c>
      <c r="D77" s="103">
        <v>145.78222879863469</v>
      </c>
      <c r="E77" s="103"/>
      <c r="F77" s="103"/>
      <c r="G77" s="103"/>
      <c r="H77" s="88">
        <f t="shared" si="4"/>
        <v>6.0399077527117193E-2</v>
      </c>
      <c r="I77" s="79">
        <f t="shared" si="5"/>
        <v>8.3035833639335692</v>
      </c>
      <c r="J77" s="79">
        <f t="shared" si="6"/>
        <v>-4.6960221746669504</v>
      </c>
      <c r="K77" s="79">
        <f t="shared" si="7"/>
        <v>0</v>
      </c>
    </row>
    <row r="78" spans="1:11">
      <c r="A78" s="69" t="s">
        <v>211</v>
      </c>
      <c r="B78" s="103">
        <v>112.84094770793941</v>
      </c>
      <c r="C78" s="103">
        <v>135.56536351355001</v>
      </c>
      <c r="D78" s="103">
        <v>129.55684383807522</v>
      </c>
      <c r="E78" s="103"/>
      <c r="F78" s="103"/>
      <c r="G78" s="103"/>
      <c r="H78" s="88">
        <f t="shared" si="4"/>
        <v>0.14813679315598038</v>
      </c>
      <c r="I78" s="79">
        <f t="shared" si="5"/>
        <v>16.715896130135818</v>
      </c>
      <c r="J78" s="79">
        <f t="shared" si="6"/>
        <v>-6.0085196754747869</v>
      </c>
      <c r="K78" s="79">
        <f t="shared" si="7"/>
        <v>0</v>
      </c>
    </row>
    <row r="79" spans="1:11">
      <c r="A79" s="69" t="s">
        <v>251</v>
      </c>
      <c r="B79" s="103">
        <v>129.34590505758638</v>
      </c>
      <c r="C79" s="103">
        <v>156.10921324151028</v>
      </c>
      <c r="D79" s="103">
        <v>152.4956917454742</v>
      </c>
      <c r="E79" s="103"/>
      <c r="F79" s="103"/>
      <c r="G79" s="103"/>
      <c r="H79" s="88">
        <f t="shared" si="4"/>
        <v>0.17897579886724096</v>
      </c>
      <c r="I79" s="79">
        <f t="shared" si="5"/>
        <v>23.149786687887826</v>
      </c>
      <c r="J79" s="79">
        <f t="shared" si="6"/>
        <v>-3.6135214960360713</v>
      </c>
      <c r="K79" s="79">
        <f t="shared" si="7"/>
        <v>0</v>
      </c>
    </row>
    <row r="80" spans="1:11">
      <c r="A80" s="69" t="s">
        <v>216</v>
      </c>
      <c r="B80" s="103">
        <v>141.58993633410438</v>
      </c>
      <c r="C80" s="103">
        <v>176.00798159191257</v>
      </c>
      <c r="D80" s="103">
        <v>163.81272976778507</v>
      </c>
      <c r="E80" s="103"/>
      <c r="F80" s="103"/>
      <c r="G80" s="103"/>
      <c r="H80" s="88">
        <f t="shared" si="4"/>
        <v>0.15695178632782497</v>
      </c>
      <c r="I80" s="79">
        <f t="shared" si="5"/>
        <v>22.222793433680692</v>
      </c>
      <c r="J80" s="79">
        <f t="shared" si="6"/>
        <v>-12.195251824127496</v>
      </c>
      <c r="K80" s="79">
        <f t="shared" si="7"/>
        <v>0</v>
      </c>
    </row>
    <row r="81" spans="1:11">
      <c r="A81" s="69" t="s">
        <v>221</v>
      </c>
      <c r="B81" s="103">
        <v>108.13175557147349</v>
      </c>
      <c r="C81" s="103">
        <v>137.93032463612582</v>
      </c>
      <c r="D81" s="103">
        <v>132.77863123866163</v>
      </c>
      <c r="E81" s="103"/>
      <c r="F81" s="103"/>
      <c r="G81" s="103"/>
      <c r="H81" s="88">
        <f t="shared" si="4"/>
        <v>0.22793374191448249</v>
      </c>
      <c r="I81" s="79">
        <f t="shared" si="5"/>
        <v>24.646875667188141</v>
      </c>
      <c r="J81" s="79">
        <f t="shared" si="6"/>
        <v>-5.1516933974641859</v>
      </c>
      <c r="K81" s="79">
        <f t="shared" si="7"/>
        <v>0</v>
      </c>
    </row>
    <row r="82" spans="1:11">
      <c r="A82" s="69" t="s">
        <v>236</v>
      </c>
      <c r="B82" s="103">
        <v>112.92688325629724</v>
      </c>
      <c r="C82" s="103">
        <v>141.65741328509432</v>
      </c>
      <c r="D82" s="103">
        <v>130.43267393719162</v>
      </c>
      <c r="E82" s="103"/>
      <c r="F82" s="103"/>
      <c r="G82" s="103"/>
      <c r="H82" s="88">
        <f t="shared" si="4"/>
        <v>0.15501880664822287</v>
      </c>
      <c r="I82" s="79">
        <f t="shared" si="5"/>
        <v>17.505790680894378</v>
      </c>
      <c r="J82" s="79">
        <f t="shared" si="6"/>
        <v>-11.224739347902698</v>
      </c>
      <c r="K82" s="79">
        <f t="shared" si="7"/>
        <v>0</v>
      </c>
    </row>
    <row r="83" spans="1:11">
      <c r="A83" s="69" t="s">
        <v>200</v>
      </c>
      <c r="B83" s="103">
        <v>116.0808851752895</v>
      </c>
      <c r="C83" s="103">
        <v>141.06829743143322</v>
      </c>
      <c r="D83" s="103">
        <v>134.04067253439487</v>
      </c>
      <c r="E83" s="103"/>
      <c r="F83" s="103"/>
      <c r="G83" s="103"/>
      <c r="H83" s="88">
        <f t="shared" si="4"/>
        <v>0.15471787049164001</v>
      </c>
      <c r="I83" s="79">
        <f t="shared" si="5"/>
        <v>17.959787359105377</v>
      </c>
      <c r="J83" s="79">
        <f t="shared" si="6"/>
        <v>-7.0276248970383506</v>
      </c>
      <c r="K83" s="79">
        <f t="shared" si="7"/>
        <v>0</v>
      </c>
    </row>
    <row r="84" spans="1:11" s="113" customFormat="1">
      <c r="A84" s="69" t="s">
        <v>173</v>
      </c>
      <c r="B84" s="104">
        <v>133.75714117212402</v>
      </c>
      <c r="C84" s="104">
        <v>164.0009825518658</v>
      </c>
      <c r="D84" s="104">
        <v>156.1077990667784</v>
      </c>
      <c r="E84" s="104"/>
      <c r="F84" s="104"/>
      <c r="G84" s="104"/>
      <c r="H84" s="111">
        <f t="shared" si="4"/>
        <v>0.16709880084752005</v>
      </c>
      <c r="I84" s="114">
        <f t="shared" si="5"/>
        <v>22.350657894654375</v>
      </c>
      <c r="J84" s="114">
        <f t="shared" si="6"/>
        <v>-7.8931834850874054</v>
      </c>
      <c r="K84" s="79">
        <f t="shared" si="7"/>
        <v>0</v>
      </c>
    </row>
    <row r="85" spans="1:11">
      <c r="B85" s="70"/>
      <c r="C85" s="70"/>
      <c r="D85" s="70"/>
      <c r="E85" s="70"/>
      <c r="F85" s="70"/>
      <c r="G85" s="70"/>
    </row>
    <row r="86" spans="1:11">
      <c r="D86" s="163"/>
      <c r="E86" s="163"/>
    </row>
    <row r="87" spans="1:11">
      <c r="D87" s="163"/>
      <c r="E87" s="163"/>
    </row>
  </sheetData>
  <mergeCells count="2">
    <mergeCell ref="B1:D1"/>
    <mergeCell ref="E1:G1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85"/>
  <sheetViews>
    <sheetView zoomScale="80" zoomScaleNormal="80" workbookViewId="0">
      <selection activeCell="R7" sqref="R7"/>
    </sheetView>
  </sheetViews>
  <sheetFormatPr defaultRowHeight="15"/>
  <cols>
    <col min="2" max="2" width="19.140625" customWidth="1"/>
    <col min="3" max="3" width="11.140625" style="148" customWidth="1"/>
    <col min="4" max="4" width="11.140625" style="146" customWidth="1"/>
    <col min="5" max="5" width="11.140625" style="147" customWidth="1"/>
    <col min="6" max="8" width="11.140625" style="154" customWidth="1"/>
    <col min="9" max="9" width="31.140625" customWidth="1"/>
    <col min="10" max="10" width="25.140625" customWidth="1"/>
    <col min="11" max="11" width="29" customWidth="1"/>
    <col min="12" max="12" width="28.140625" customWidth="1"/>
  </cols>
  <sheetData>
    <row r="1" spans="1:12" s="154" customFormat="1" ht="15.75" thickBot="1">
      <c r="C1" s="185" t="s">
        <v>281</v>
      </c>
      <c r="D1" s="185"/>
      <c r="E1" s="186"/>
      <c r="F1" s="187" t="s">
        <v>280</v>
      </c>
      <c r="G1" s="185"/>
      <c r="H1" s="186"/>
    </row>
    <row r="2" spans="1:12" s="72" customFormat="1" ht="66.599999999999994" customHeight="1">
      <c r="A2" s="90" t="s">
        <v>91</v>
      </c>
      <c r="B2" s="90" t="s">
        <v>174</v>
      </c>
      <c r="C2" s="91">
        <v>43617</v>
      </c>
      <c r="D2" s="91">
        <v>43952</v>
      </c>
      <c r="E2" s="91">
        <v>43983</v>
      </c>
      <c r="F2" s="91">
        <v>43617</v>
      </c>
      <c r="G2" s="91">
        <v>43952</v>
      </c>
      <c r="H2" s="91">
        <v>43983</v>
      </c>
      <c r="I2" s="90" t="s">
        <v>342</v>
      </c>
      <c r="J2" s="90" t="s">
        <v>343</v>
      </c>
      <c r="K2" s="1" t="s">
        <v>344</v>
      </c>
      <c r="L2" s="158" t="s">
        <v>345</v>
      </c>
    </row>
    <row r="3" spans="1:12">
      <c r="A3" s="73">
        <v>1</v>
      </c>
      <c r="B3" s="87" t="s">
        <v>92</v>
      </c>
      <c r="C3" s="80">
        <v>40003</v>
      </c>
      <c r="D3" s="80">
        <v>40890</v>
      </c>
      <c r="E3" s="80">
        <v>41604</v>
      </c>
      <c r="F3" s="80"/>
      <c r="G3" s="80"/>
      <c r="H3" s="80"/>
      <c r="I3" s="88">
        <f>(E3-C3)/C3</f>
        <v>4.0021998350123739E-2</v>
      </c>
      <c r="J3" s="81">
        <f>E3-C3</f>
        <v>1601</v>
      </c>
      <c r="K3" s="81">
        <f>E3-D3</f>
        <v>714</v>
      </c>
      <c r="L3" s="81">
        <f>H3-G3</f>
        <v>0</v>
      </c>
    </row>
    <row r="4" spans="1:12">
      <c r="A4" s="73">
        <v>2</v>
      </c>
      <c r="B4" s="87" t="s">
        <v>93</v>
      </c>
      <c r="C4" s="80">
        <v>7420</v>
      </c>
      <c r="D4" s="80">
        <v>7772</v>
      </c>
      <c r="E4" s="80">
        <v>8018</v>
      </c>
      <c r="F4" s="80"/>
      <c r="G4" s="80"/>
      <c r="H4" s="80"/>
      <c r="I4" s="88">
        <f t="shared" ref="I4:I67" si="0">(E4-C4)/C4</f>
        <v>8.0592991913746637E-2</v>
      </c>
      <c r="J4" s="81">
        <f t="shared" ref="J4:J67" si="1">E4-C4</f>
        <v>598</v>
      </c>
      <c r="K4" s="81">
        <f t="shared" ref="K4:K67" si="2">E4-D4</f>
        <v>246</v>
      </c>
      <c r="L4" s="81">
        <f t="shared" ref="L4:L67" si="3">H4-G4</f>
        <v>0</v>
      </c>
    </row>
    <row r="5" spans="1:12">
      <c r="A5" s="73">
        <v>3</v>
      </c>
      <c r="B5" s="87" t="s">
        <v>94</v>
      </c>
      <c r="C5" s="80">
        <v>12964</v>
      </c>
      <c r="D5" s="80">
        <v>13108</v>
      </c>
      <c r="E5" s="80">
        <v>13317</v>
      </c>
      <c r="F5" s="80"/>
      <c r="G5" s="80"/>
      <c r="H5" s="80"/>
      <c r="I5" s="88">
        <f t="shared" si="0"/>
        <v>2.7229250231410058E-2</v>
      </c>
      <c r="J5" s="81">
        <f t="shared" si="1"/>
        <v>353</v>
      </c>
      <c r="K5" s="81">
        <f t="shared" si="2"/>
        <v>209</v>
      </c>
      <c r="L5" s="81">
        <f t="shared" si="3"/>
        <v>0</v>
      </c>
    </row>
    <row r="6" spans="1:12">
      <c r="A6" s="73">
        <v>4</v>
      </c>
      <c r="B6" s="87" t="s">
        <v>95</v>
      </c>
      <c r="C6" s="80">
        <v>2816</v>
      </c>
      <c r="D6" s="80">
        <v>2772</v>
      </c>
      <c r="E6" s="80">
        <v>2865</v>
      </c>
      <c r="F6" s="80"/>
      <c r="G6" s="80"/>
      <c r="H6" s="80"/>
      <c r="I6" s="88">
        <f t="shared" si="0"/>
        <v>1.740056818181818E-2</v>
      </c>
      <c r="J6" s="81">
        <f t="shared" si="1"/>
        <v>49</v>
      </c>
      <c r="K6" s="81">
        <f t="shared" si="2"/>
        <v>93</v>
      </c>
      <c r="L6" s="81">
        <f t="shared" si="3"/>
        <v>0</v>
      </c>
    </row>
    <row r="7" spans="1:12">
      <c r="A7" s="73">
        <v>5</v>
      </c>
      <c r="B7" s="87" t="s">
        <v>96</v>
      </c>
      <c r="C7" s="80">
        <v>6135</v>
      </c>
      <c r="D7" s="80">
        <v>6232</v>
      </c>
      <c r="E7" s="80">
        <v>6410</v>
      </c>
      <c r="F7" s="80"/>
      <c r="G7" s="80"/>
      <c r="H7" s="80"/>
      <c r="I7" s="88">
        <f t="shared" si="0"/>
        <v>4.4824775876120618E-2</v>
      </c>
      <c r="J7" s="81">
        <f t="shared" si="1"/>
        <v>275</v>
      </c>
      <c r="K7" s="81">
        <f t="shared" si="2"/>
        <v>178</v>
      </c>
      <c r="L7" s="81">
        <f t="shared" si="3"/>
        <v>0</v>
      </c>
    </row>
    <row r="8" spans="1:12">
      <c r="A8" s="73">
        <v>6</v>
      </c>
      <c r="B8" s="87" t="s">
        <v>97</v>
      </c>
      <c r="C8" s="80">
        <v>141022</v>
      </c>
      <c r="D8" s="80">
        <v>140299</v>
      </c>
      <c r="E8" s="80">
        <v>142592</v>
      </c>
      <c r="F8" s="80"/>
      <c r="G8" s="80"/>
      <c r="H8" s="80"/>
      <c r="I8" s="88">
        <f t="shared" si="0"/>
        <v>1.1133014706925161E-2</v>
      </c>
      <c r="J8" s="81">
        <f t="shared" si="1"/>
        <v>1570</v>
      </c>
      <c r="K8" s="81">
        <f t="shared" si="2"/>
        <v>2293</v>
      </c>
      <c r="L8" s="81">
        <f t="shared" si="3"/>
        <v>0</v>
      </c>
    </row>
    <row r="9" spans="1:12">
      <c r="A9" s="73">
        <v>7</v>
      </c>
      <c r="B9" s="87" t="s">
        <v>98</v>
      </c>
      <c r="C9" s="80">
        <v>75257</v>
      </c>
      <c r="D9" s="80">
        <v>72098</v>
      </c>
      <c r="E9" s="80">
        <v>74036</v>
      </c>
      <c r="F9" s="80"/>
      <c r="G9" s="80"/>
      <c r="H9" s="80"/>
      <c r="I9" s="88">
        <f t="shared" si="0"/>
        <v>-1.6224404374343915E-2</v>
      </c>
      <c r="J9" s="81">
        <f t="shared" si="1"/>
        <v>-1221</v>
      </c>
      <c r="K9" s="81">
        <f t="shared" si="2"/>
        <v>1938</v>
      </c>
      <c r="L9" s="81">
        <f t="shared" si="3"/>
        <v>0</v>
      </c>
    </row>
    <row r="10" spans="1:12">
      <c r="A10" s="73">
        <v>8</v>
      </c>
      <c r="B10" s="87" t="s">
        <v>99</v>
      </c>
      <c r="C10" s="80">
        <v>3902</v>
      </c>
      <c r="D10" s="80">
        <v>3855</v>
      </c>
      <c r="E10" s="80">
        <v>3980</v>
      </c>
      <c r="F10" s="80"/>
      <c r="G10" s="80"/>
      <c r="H10" s="80"/>
      <c r="I10" s="88">
        <f t="shared" si="0"/>
        <v>1.9989748846745259E-2</v>
      </c>
      <c r="J10" s="81">
        <f t="shared" si="1"/>
        <v>78</v>
      </c>
      <c r="K10" s="81">
        <f t="shared" si="2"/>
        <v>125</v>
      </c>
      <c r="L10" s="81">
        <f t="shared" si="3"/>
        <v>0</v>
      </c>
    </row>
    <row r="11" spans="1:12">
      <c r="A11" s="73">
        <v>9</v>
      </c>
      <c r="B11" s="87" t="s">
        <v>100</v>
      </c>
      <c r="C11" s="80">
        <v>27364</v>
      </c>
      <c r="D11" s="80">
        <v>26991</v>
      </c>
      <c r="E11" s="80">
        <v>27664</v>
      </c>
      <c r="F11" s="80"/>
      <c r="G11" s="80"/>
      <c r="H11" s="80"/>
      <c r="I11" s="88">
        <f t="shared" si="0"/>
        <v>1.0963309457681626E-2</v>
      </c>
      <c r="J11" s="81">
        <f t="shared" si="1"/>
        <v>300</v>
      </c>
      <c r="K11" s="81">
        <f t="shared" si="2"/>
        <v>673</v>
      </c>
      <c r="L11" s="81">
        <f t="shared" si="3"/>
        <v>0</v>
      </c>
    </row>
    <row r="12" spans="1:12">
      <c r="A12" s="73">
        <v>10</v>
      </c>
      <c r="B12" s="87" t="s">
        <v>101</v>
      </c>
      <c r="C12" s="80">
        <v>29511</v>
      </c>
      <c r="D12" s="80">
        <v>29181</v>
      </c>
      <c r="E12" s="80">
        <v>29990</v>
      </c>
      <c r="F12" s="80"/>
      <c r="G12" s="80"/>
      <c r="H12" s="80"/>
      <c r="I12" s="88">
        <f t="shared" si="0"/>
        <v>1.6231235810375791E-2</v>
      </c>
      <c r="J12" s="81">
        <f t="shared" si="1"/>
        <v>479</v>
      </c>
      <c r="K12" s="81">
        <f t="shared" si="2"/>
        <v>809</v>
      </c>
      <c r="L12" s="81">
        <f t="shared" si="3"/>
        <v>0</v>
      </c>
    </row>
    <row r="13" spans="1:12">
      <c r="A13" s="73">
        <v>11</v>
      </c>
      <c r="B13" s="87" t="s">
        <v>102</v>
      </c>
      <c r="C13" s="80">
        <v>4522</v>
      </c>
      <c r="D13" s="80">
        <v>4551</v>
      </c>
      <c r="E13" s="80">
        <v>4643</v>
      </c>
      <c r="F13" s="80"/>
      <c r="G13" s="80"/>
      <c r="H13" s="80"/>
      <c r="I13" s="88">
        <f t="shared" si="0"/>
        <v>2.6758071649712518E-2</v>
      </c>
      <c r="J13" s="81">
        <f t="shared" si="1"/>
        <v>121</v>
      </c>
      <c r="K13" s="81">
        <f t="shared" si="2"/>
        <v>92</v>
      </c>
      <c r="L13" s="81">
        <f t="shared" si="3"/>
        <v>0</v>
      </c>
    </row>
    <row r="14" spans="1:12">
      <c r="A14" s="73">
        <v>12</v>
      </c>
      <c r="B14" s="87" t="s">
        <v>103</v>
      </c>
      <c r="C14" s="80">
        <v>2643</v>
      </c>
      <c r="D14" s="80">
        <v>2596</v>
      </c>
      <c r="E14" s="80">
        <v>2747</v>
      </c>
      <c r="F14" s="80"/>
      <c r="G14" s="80"/>
      <c r="H14" s="80"/>
      <c r="I14" s="88">
        <f t="shared" si="0"/>
        <v>3.934922436625047E-2</v>
      </c>
      <c r="J14" s="81">
        <f t="shared" si="1"/>
        <v>104</v>
      </c>
      <c r="K14" s="81">
        <f t="shared" si="2"/>
        <v>151</v>
      </c>
      <c r="L14" s="81">
        <f t="shared" si="3"/>
        <v>0</v>
      </c>
    </row>
    <row r="15" spans="1:12">
      <c r="A15" s="73">
        <v>13</v>
      </c>
      <c r="B15" s="87" t="s">
        <v>104</v>
      </c>
      <c r="C15" s="80">
        <v>2707</v>
      </c>
      <c r="D15" s="80">
        <v>2691</v>
      </c>
      <c r="E15" s="80">
        <v>2827</v>
      </c>
      <c r="F15" s="80"/>
      <c r="G15" s="80"/>
      <c r="H15" s="80"/>
      <c r="I15" s="88">
        <f t="shared" si="0"/>
        <v>4.4329516069449577E-2</v>
      </c>
      <c r="J15" s="81">
        <f t="shared" si="1"/>
        <v>120</v>
      </c>
      <c r="K15" s="81">
        <f t="shared" si="2"/>
        <v>136</v>
      </c>
      <c r="L15" s="81">
        <f t="shared" si="3"/>
        <v>0</v>
      </c>
    </row>
    <row r="16" spans="1:12">
      <c r="A16" s="73">
        <v>14</v>
      </c>
      <c r="B16" s="87" t="s">
        <v>105</v>
      </c>
      <c r="C16" s="80">
        <v>7096</v>
      </c>
      <c r="D16" s="80">
        <v>6940</v>
      </c>
      <c r="E16" s="80">
        <v>7068</v>
      </c>
      <c r="F16" s="80"/>
      <c r="G16" s="80"/>
      <c r="H16" s="80"/>
      <c r="I16" s="88">
        <f t="shared" si="0"/>
        <v>-3.9458850056369784E-3</v>
      </c>
      <c r="J16" s="81">
        <f t="shared" si="1"/>
        <v>-28</v>
      </c>
      <c r="K16" s="81">
        <f t="shared" si="2"/>
        <v>128</v>
      </c>
      <c r="L16" s="81">
        <f t="shared" si="3"/>
        <v>0</v>
      </c>
    </row>
    <row r="17" spans="1:12">
      <c r="A17" s="73">
        <v>15</v>
      </c>
      <c r="B17" s="87" t="s">
        <v>106</v>
      </c>
      <c r="C17" s="80">
        <v>5999</v>
      </c>
      <c r="D17" s="80">
        <v>5684</v>
      </c>
      <c r="E17" s="80">
        <v>5776</v>
      </c>
      <c r="F17" s="80"/>
      <c r="G17" s="80"/>
      <c r="H17" s="80"/>
      <c r="I17" s="88">
        <f t="shared" si="0"/>
        <v>-3.7172862143690616E-2</v>
      </c>
      <c r="J17" s="81">
        <f t="shared" si="1"/>
        <v>-223</v>
      </c>
      <c r="K17" s="81">
        <f t="shared" si="2"/>
        <v>92</v>
      </c>
      <c r="L17" s="81">
        <f t="shared" si="3"/>
        <v>0</v>
      </c>
    </row>
    <row r="18" spans="1:12">
      <c r="A18" s="73">
        <v>16</v>
      </c>
      <c r="B18" s="87" t="s">
        <v>107</v>
      </c>
      <c r="C18" s="80">
        <v>75689</v>
      </c>
      <c r="D18" s="80">
        <v>76708</v>
      </c>
      <c r="E18" s="80">
        <v>77999</v>
      </c>
      <c r="F18" s="80"/>
      <c r="G18" s="80"/>
      <c r="H18" s="80"/>
      <c r="I18" s="88">
        <f t="shared" si="0"/>
        <v>3.0519626365786309E-2</v>
      </c>
      <c r="J18" s="81">
        <f t="shared" si="1"/>
        <v>2310</v>
      </c>
      <c r="K18" s="81">
        <f t="shared" si="2"/>
        <v>1291</v>
      </c>
      <c r="L18" s="81">
        <f t="shared" si="3"/>
        <v>0</v>
      </c>
    </row>
    <row r="19" spans="1:12">
      <c r="A19" s="73">
        <v>17</v>
      </c>
      <c r="B19" s="87" t="s">
        <v>108</v>
      </c>
      <c r="C19" s="80">
        <v>14201</v>
      </c>
      <c r="D19" s="80">
        <v>13939</v>
      </c>
      <c r="E19" s="80">
        <v>14345</v>
      </c>
      <c r="F19" s="80"/>
      <c r="G19" s="80"/>
      <c r="H19" s="80"/>
      <c r="I19" s="88">
        <f t="shared" si="0"/>
        <v>1.0140130976691782E-2</v>
      </c>
      <c r="J19" s="81">
        <f t="shared" si="1"/>
        <v>144</v>
      </c>
      <c r="K19" s="81">
        <f t="shared" si="2"/>
        <v>406</v>
      </c>
      <c r="L19" s="81">
        <f t="shared" si="3"/>
        <v>0</v>
      </c>
    </row>
    <row r="20" spans="1:12">
      <c r="A20" s="73">
        <v>18</v>
      </c>
      <c r="B20" s="87" t="s">
        <v>109</v>
      </c>
      <c r="C20" s="80">
        <v>3005</v>
      </c>
      <c r="D20" s="80">
        <v>2950</v>
      </c>
      <c r="E20" s="80">
        <v>3055</v>
      </c>
      <c r="F20" s="80"/>
      <c r="G20" s="80"/>
      <c r="H20" s="80"/>
      <c r="I20" s="88">
        <f t="shared" si="0"/>
        <v>1.6638935108153077E-2</v>
      </c>
      <c r="J20" s="81">
        <f t="shared" si="1"/>
        <v>50</v>
      </c>
      <c r="K20" s="81">
        <f t="shared" si="2"/>
        <v>105</v>
      </c>
      <c r="L20" s="81">
        <f t="shared" si="3"/>
        <v>0</v>
      </c>
    </row>
    <row r="21" spans="1:12">
      <c r="A21" s="73">
        <v>19</v>
      </c>
      <c r="B21" s="87" t="s">
        <v>110</v>
      </c>
      <c r="C21" s="80">
        <v>8332</v>
      </c>
      <c r="D21" s="80">
        <v>8553</v>
      </c>
      <c r="E21" s="80">
        <v>8753</v>
      </c>
      <c r="F21" s="80"/>
      <c r="G21" s="80"/>
      <c r="H21" s="80"/>
      <c r="I21" s="88">
        <f t="shared" si="0"/>
        <v>5.0528084493518963E-2</v>
      </c>
      <c r="J21" s="81">
        <f t="shared" si="1"/>
        <v>421</v>
      </c>
      <c r="K21" s="81">
        <f t="shared" si="2"/>
        <v>200</v>
      </c>
      <c r="L21" s="81">
        <f t="shared" si="3"/>
        <v>0</v>
      </c>
    </row>
    <row r="22" spans="1:12">
      <c r="A22" s="73">
        <v>20</v>
      </c>
      <c r="B22" s="87" t="s">
        <v>111</v>
      </c>
      <c r="C22" s="80">
        <v>25099</v>
      </c>
      <c r="D22" s="80">
        <v>25639</v>
      </c>
      <c r="E22" s="80">
        <v>26110</v>
      </c>
      <c r="F22" s="80"/>
      <c r="G22" s="80"/>
      <c r="H22" s="80"/>
      <c r="I22" s="88">
        <f t="shared" si="0"/>
        <v>4.0280489262520418E-2</v>
      </c>
      <c r="J22" s="81">
        <f t="shared" si="1"/>
        <v>1011</v>
      </c>
      <c r="K22" s="81">
        <f t="shared" si="2"/>
        <v>471</v>
      </c>
      <c r="L22" s="81">
        <f t="shared" si="3"/>
        <v>0</v>
      </c>
    </row>
    <row r="23" spans="1:12">
      <c r="A23" s="73">
        <v>21</v>
      </c>
      <c r="B23" s="87" t="s">
        <v>112</v>
      </c>
      <c r="C23" s="80">
        <v>16392</v>
      </c>
      <c r="D23" s="80">
        <v>16795</v>
      </c>
      <c r="E23" s="80">
        <v>17132</v>
      </c>
      <c r="F23" s="80"/>
      <c r="G23" s="80"/>
      <c r="H23" s="80"/>
      <c r="I23" s="88">
        <f t="shared" si="0"/>
        <v>4.5143972669594926E-2</v>
      </c>
      <c r="J23" s="81">
        <f t="shared" si="1"/>
        <v>740</v>
      </c>
      <c r="K23" s="81">
        <f t="shared" si="2"/>
        <v>337</v>
      </c>
      <c r="L23" s="81">
        <f t="shared" si="3"/>
        <v>0</v>
      </c>
    </row>
    <row r="24" spans="1:12">
      <c r="A24" s="73">
        <v>22</v>
      </c>
      <c r="B24" s="87" t="s">
        <v>113</v>
      </c>
      <c r="C24" s="80">
        <v>9472</v>
      </c>
      <c r="D24" s="80">
        <v>9518</v>
      </c>
      <c r="E24" s="80">
        <v>9678</v>
      </c>
      <c r="F24" s="80"/>
      <c r="G24" s="80"/>
      <c r="H24" s="80"/>
      <c r="I24" s="88">
        <f t="shared" si="0"/>
        <v>2.1748310810810811E-2</v>
      </c>
      <c r="J24" s="81">
        <f t="shared" si="1"/>
        <v>206</v>
      </c>
      <c r="K24" s="81">
        <f t="shared" si="2"/>
        <v>160</v>
      </c>
      <c r="L24" s="81">
        <f t="shared" si="3"/>
        <v>0</v>
      </c>
    </row>
    <row r="25" spans="1:12">
      <c r="A25" s="73">
        <v>23</v>
      </c>
      <c r="B25" s="87" t="s">
        <v>114</v>
      </c>
      <c r="C25" s="80">
        <v>8033</v>
      </c>
      <c r="D25" s="80">
        <v>8111</v>
      </c>
      <c r="E25" s="80">
        <v>8320</v>
      </c>
      <c r="F25" s="80"/>
      <c r="G25" s="80"/>
      <c r="H25" s="80"/>
      <c r="I25" s="88">
        <f t="shared" si="0"/>
        <v>3.5727623552844513E-2</v>
      </c>
      <c r="J25" s="81">
        <f t="shared" si="1"/>
        <v>287</v>
      </c>
      <c r="K25" s="81">
        <f t="shared" si="2"/>
        <v>209</v>
      </c>
      <c r="L25" s="81">
        <f t="shared" si="3"/>
        <v>0</v>
      </c>
    </row>
    <row r="26" spans="1:12">
      <c r="A26" s="73">
        <v>24</v>
      </c>
      <c r="B26" s="87" t="s">
        <v>115</v>
      </c>
      <c r="C26" s="80">
        <v>3777</v>
      </c>
      <c r="D26" s="80">
        <v>3851</v>
      </c>
      <c r="E26" s="80">
        <v>3981</v>
      </c>
      <c r="F26" s="80"/>
      <c r="G26" s="80"/>
      <c r="H26" s="80"/>
      <c r="I26" s="88">
        <f t="shared" si="0"/>
        <v>5.4011119936457505E-2</v>
      </c>
      <c r="J26" s="81">
        <f t="shared" si="1"/>
        <v>204</v>
      </c>
      <c r="K26" s="81">
        <f t="shared" si="2"/>
        <v>130</v>
      </c>
      <c r="L26" s="81">
        <f t="shared" si="3"/>
        <v>0</v>
      </c>
    </row>
    <row r="27" spans="1:12">
      <c r="A27" s="73">
        <v>25</v>
      </c>
      <c r="B27" s="87" t="s">
        <v>116</v>
      </c>
      <c r="C27" s="80">
        <v>10095</v>
      </c>
      <c r="D27" s="80">
        <v>9889</v>
      </c>
      <c r="E27" s="80">
        <v>10100</v>
      </c>
      <c r="F27" s="80"/>
      <c r="G27" s="80"/>
      <c r="H27" s="80"/>
      <c r="I27" s="88">
        <f t="shared" si="0"/>
        <v>4.9529470034670627E-4</v>
      </c>
      <c r="J27" s="81">
        <f t="shared" si="1"/>
        <v>5</v>
      </c>
      <c r="K27" s="81">
        <f t="shared" si="2"/>
        <v>211</v>
      </c>
      <c r="L27" s="81">
        <f t="shared" si="3"/>
        <v>0</v>
      </c>
    </row>
    <row r="28" spans="1:12">
      <c r="A28" s="73">
        <v>26</v>
      </c>
      <c r="B28" s="87" t="s">
        <v>117</v>
      </c>
      <c r="C28" s="80">
        <v>19948</v>
      </c>
      <c r="D28" s="80">
        <v>20201</v>
      </c>
      <c r="E28" s="80">
        <v>20658</v>
      </c>
      <c r="F28" s="80"/>
      <c r="G28" s="80"/>
      <c r="H28" s="80"/>
      <c r="I28" s="88">
        <f t="shared" si="0"/>
        <v>3.5592540605574492E-2</v>
      </c>
      <c r="J28" s="81">
        <f t="shared" si="1"/>
        <v>710</v>
      </c>
      <c r="K28" s="81">
        <f t="shared" si="2"/>
        <v>457</v>
      </c>
      <c r="L28" s="81">
        <f t="shared" si="3"/>
        <v>0</v>
      </c>
    </row>
    <row r="29" spans="1:12">
      <c r="A29" s="73">
        <v>27</v>
      </c>
      <c r="B29" s="87" t="s">
        <v>118</v>
      </c>
      <c r="C29" s="80">
        <v>32770</v>
      </c>
      <c r="D29" s="80">
        <v>33262</v>
      </c>
      <c r="E29" s="80">
        <v>33919</v>
      </c>
      <c r="F29" s="80"/>
      <c r="G29" s="80"/>
      <c r="H29" s="80"/>
      <c r="I29" s="88">
        <f t="shared" si="0"/>
        <v>3.5062557216966737E-2</v>
      </c>
      <c r="J29" s="81">
        <f t="shared" si="1"/>
        <v>1149</v>
      </c>
      <c r="K29" s="81">
        <f t="shared" si="2"/>
        <v>657</v>
      </c>
      <c r="L29" s="81">
        <f t="shared" si="3"/>
        <v>0</v>
      </c>
    </row>
    <row r="30" spans="1:12">
      <c r="A30" s="73">
        <v>28</v>
      </c>
      <c r="B30" s="87" t="s">
        <v>119</v>
      </c>
      <c r="C30" s="80">
        <v>8859</v>
      </c>
      <c r="D30" s="80">
        <v>9089</v>
      </c>
      <c r="E30" s="80">
        <v>9251</v>
      </c>
      <c r="F30" s="80"/>
      <c r="G30" s="80"/>
      <c r="H30" s="80"/>
      <c r="I30" s="88">
        <f t="shared" si="0"/>
        <v>4.4248786544756745E-2</v>
      </c>
      <c r="J30" s="81">
        <f t="shared" si="1"/>
        <v>392</v>
      </c>
      <c r="K30" s="81">
        <f t="shared" si="2"/>
        <v>162</v>
      </c>
      <c r="L30" s="81">
        <f t="shared" si="3"/>
        <v>0</v>
      </c>
    </row>
    <row r="31" spans="1:12">
      <c r="A31" s="73">
        <v>29</v>
      </c>
      <c r="B31" s="87" t="s">
        <v>120</v>
      </c>
      <c r="C31" s="80">
        <v>2260</v>
      </c>
      <c r="D31" s="80">
        <v>2143</v>
      </c>
      <c r="E31" s="80">
        <v>2257</v>
      </c>
      <c r="F31" s="80"/>
      <c r="G31" s="80"/>
      <c r="H31" s="80"/>
      <c r="I31" s="88">
        <f t="shared" si="0"/>
        <v>-1.3274336283185841E-3</v>
      </c>
      <c r="J31" s="81">
        <f t="shared" si="1"/>
        <v>-3</v>
      </c>
      <c r="K31" s="81">
        <f t="shared" si="2"/>
        <v>114</v>
      </c>
      <c r="L31" s="81">
        <f t="shared" si="3"/>
        <v>0</v>
      </c>
    </row>
    <row r="32" spans="1:12">
      <c r="A32" s="73">
        <v>30</v>
      </c>
      <c r="B32" s="87" t="s">
        <v>121</v>
      </c>
      <c r="C32" s="80">
        <v>1391</v>
      </c>
      <c r="D32" s="80">
        <v>1370</v>
      </c>
      <c r="E32" s="80">
        <v>1430</v>
      </c>
      <c r="F32" s="80"/>
      <c r="G32" s="80"/>
      <c r="H32" s="80"/>
      <c r="I32" s="88">
        <f t="shared" si="0"/>
        <v>2.8037383177570093E-2</v>
      </c>
      <c r="J32" s="81">
        <f t="shared" si="1"/>
        <v>39</v>
      </c>
      <c r="K32" s="81">
        <f t="shared" si="2"/>
        <v>60</v>
      </c>
      <c r="L32" s="81">
        <f t="shared" si="3"/>
        <v>0</v>
      </c>
    </row>
    <row r="33" spans="1:12">
      <c r="A33" s="73">
        <v>31</v>
      </c>
      <c r="B33" s="87" t="s">
        <v>122</v>
      </c>
      <c r="C33" s="80">
        <v>23285</v>
      </c>
      <c r="D33" s="80">
        <v>23559</v>
      </c>
      <c r="E33" s="80">
        <v>23981</v>
      </c>
      <c r="F33" s="80"/>
      <c r="G33" s="80"/>
      <c r="H33" s="80"/>
      <c r="I33" s="88">
        <f t="shared" si="0"/>
        <v>2.9890487438264977E-2</v>
      </c>
      <c r="J33" s="81">
        <f t="shared" si="1"/>
        <v>696</v>
      </c>
      <c r="K33" s="81">
        <f t="shared" si="2"/>
        <v>422</v>
      </c>
      <c r="L33" s="81">
        <f t="shared" si="3"/>
        <v>0</v>
      </c>
    </row>
    <row r="34" spans="1:12">
      <c r="A34" s="73">
        <v>32</v>
      </c>
      <c r="B34" s="87" t="s">
        <v>123</v>
      </c>
      <c r="C34" s="80">
        <v>8966</v>
      </c>
      <c r="D34" s="80">
        <v>9057</v>
      </c>
      <c r="E34" s="80">
        <v>9277</v>
      </c>
      <c r="F34" s="80"/>
      <c r="G34" s="80"/>
      <c r="H34" s="80"/>
      <c r="I34" s="88">
        <f t="shared" si="0"/>
        <v>3.4686593798795448E-2</v>
      </c>
      <c r="J34" s="81">
        <f t="shared" si="1"/>
        <v>311</v>
      </c>
      <c r="K34" s="81">
        <f t="shared" si="2"/>
        <v>220</v>
      </c>
      <c r="L34" s="81">
        <f t="shared" si="3"/>
        <v>0</v>
      </c>
    </row>
    <row r="35" spans="1:12">
      <c r="A35" s="73">
        <v>33</v>
      </c>
      <c r="B35" s="87" t="s">
        <v>124</v>
      </c>
      <c r="C35" s="80">
        <v>37199</v>
      </c>
      <c r="D35" s="80">
        <v>37055</v>
      </c>
      <c r="E35" s="80">
        <v>37952</v>
      </c>
      <c r="F35" s="80"/>
      <c r="G35" s="80"/>
      <c r="H35" s="80"/>
      <c r="I35" s="88">
        <f t="shared" si="0"/>
        <v>2.0242479636549369E-2</v>
      </c>
      <c r="J35" s="81">
        <f t="shared" si="1"/>
        <v>753</v>
      </c>
      <c r="K35" s="81">
        <f t="shared" si="2"/>
        <v>897</v>
      </c>
      <c r="L35" s="81">
        <f t="shared" si="3"/>
        <v>0</v>
      </c>
    </row>
    <row r="36" spans="1:12">
      <c r="A36" s="73">
        <v>34</v>
      </c>
      <c r="B36" s="87" t="s">
        <v>125</v>
      </c>
      <c r="C36" s="80">
        <v>519607</v>
      </c>
      <c r="D36" s="80">
        <v>524500</v>
      </c>
      <c r="E36" s="80">
        <v>532364</v>
      </c>
      <c r="F36" s="80"/>
      <c r="G36" s="80"/>
      <c r="H36" s="80"/>
      <c r="I36" s="88">
        <f t="shared" si="0"/>
        <v>2.4551247385042926E-2</v>
      </c>
      <c r="J36" s="81">
        <f t="shared" si="1"/>
        <v>12757</v>
      </c>
      <c r="K36" s="81">
        <f t="shared" si="2"/>
        <v>7864</v>
      </c>
      <c r="L36" s="81">
        <f t="shared" si="3"/>
        <v>0</v>
      </c>
    </row>
    <row r="37" spans="1:12">
      <c r="A37" s="73">
        <v>35</v>
      </c>
      <c r="B37" s="87" t="s">
        <v>126</v>
      </c>
      <c r="C37" s="80">
        <v>128214</v>
      </c>
      <c r="D37" s="80">
        <v>128122</v>
      </c>
      <c r="E37" s="80">
        <v>130734</v>
      </c>
      <c r="F37" s="80"/>
      <c r="G37" s="80"/>
      <c r="H37" s="80"/>
      <c r="I37" s="88">
        <f t="shared" si="0"/>
        <v>1.9654639898918996E-2</v>
      </c>
      <c r="J37" s="81">
        <f t="shared" si="1"/>
        <v>2520</v>
      </c>
      <c r="K37" s="81">
        <f t="shared" si="2"/>
        <v>2612</v>
      </c>
      <c r="L37" s="81">
        <f t="shared" si="3"/>
        <v>0</v>
      </c>
    </row>
    <row r="38" spans="1:12">
      <c r="A38" s="73">
        <v>36</v>
      </c>
      <c r="B38" s="87" t="s">
        <v>127</v>
      </c>
      <c r="C38" s="80">
        <v>2960</v>
      </c>
      <c r="D38" s="80">
        <v>2866</v>
      </c>
      <c r="E38" s="80">
        <v>2972</v>
      </c>
      <c r="F38" s="80"/>
      <c r="G38" s="80"/>
      <c r="H38" s="80"/>
      <c r="I38" s="88">
        <f t="shared" si="0"/>
        <v>4.0540540540540543E-3</v>
      </c>
      <c r="J38" s="81">
        <f t="shared" si="1"/>
        <v>12</v>
      </c>
      <c r="K38" s="81">
        <f t="shared" si="2"/>
        <v>106</v>
      </c>
      <c r="L38" s="81">
        <f t="shared" si="3"/>
        <v>0</v>
      </c>
    </row>
    <row r="39" spans="1:12">
      <c r="A39" s="73">
        <v>37</v>
      </c>
      <c r="B39" s="87" t="s">
        <v>128</v>
      </c>
      <c r="C39" s="80">
        <v>7514</v>
      </c>
      <c r="D39" s="80">
        <v>7608</v>
      </c>
      <c r="E39" s="80">
        <v>7741</v>
      </c>
      <c r="F39" s="80"/>
      <c r="G39" s="80"/>
      <c r="H39" s="80"/>
      <c r="I39" s="88">
        <f t="shared" si="0"/>
        <v>3.0210274154910833E-2</v>
      </c>
      <c r="J39" s="81">
        <f t="shared" si="1"/>
        <v>227</v>
      </c>
      <c r="K39" s="81">
        <f t="shared" si="2"/>
        <v>133</v>
      </c>
      <c r="L39" s="81">
        <f t="shared" si="3"/>
        <v>0</v>
      </c>
    </row>
    <row r="40" spans="1:12">
      <c r="A40" s="73">
        <v>38</v>
      </c>
      <c r="B40" s="87" t="s">
        <v>129</v>
      </c>
      <c r="C40" s="80">
        <v>31133</v>
      </c>
      <c r="D40" s="80">
        <v>31634</v>
      </c>
      <c r="E40" s="80">
        <v>32284</v>
      </c>
      <c r="F40" s="80"/>
      <c r="G40" s="80"/>
      <c r="H40" s="80"/>
      <c r="I40" s="88">
        <f t="shared" si="0"/>
        <v>3.6970417242154628E-2</v>
      </c>
      <c r="J40" s="81">
        <f t="shared" si="1"/>
        <v>1151</v>
      </c>
      <c r="K40" s="81">
        <f t="shared" si="2"/>
        <v>650</v>
      </c>
      <c r="L40" s="81">
        <f t="shared" si="3"/>
        <v>0</v>
      </c>
    </row>
    <row r="41" spans="1:12">
      <c r="A41" s="73">
        <v>39</v>
      </c>
      <c r="B41" s="87" t="s">
        <v>130</v>
      </c>
      <c r="C41" s="80">
        <v>7988</v>
      </c>
      <c r="D41" s="80">
        <v>8213</v>
      </c>
      <c r="E41" s="80">
        <v>8363</v>
      </c>
      <c r="F41" s="80"/>
      <c r="G41" s="80"/>
      <c r="H41" s="80"/>
      <c r="I41" s="88">
        <f t="shared" si="0"/>
        <v>4.6945418127190788E-2</v>
      </c>
      <c r="J41" s="81">
        <f t="shared" si="1"/>
        <v>375</v>
      </c>
      <c r="K41" s="81">
        <f t="shared" si="2"/>
        <v>150</v>
      </c>
      <c r="L41" s="81">
        <f t="shared" si="3"/>
        <v>0</v>
      </c>
    </row>
    <row r="42" spans="1:12">
      <c r="A42" s="73">
        <v>40</v>
      </c>
      <c r="B42" s="87" t="s">
        <v>131</v>
      </c>
      <c r="C42" s="80">
        <v>3795</v>
      </c>
      <c r="D42" s="80">
        <v>3763</v>
      </c>
      <c r="E42" s="80">
        <v>3870</v>
      </c>
      <c r="F42" s="80"/>
      <c r="G42" s="80"/>
      <c r="H42" s="80"/>
      <c r="I42" s="88">
        <f t="shared" si="0"/>
        <v>1.9762845849802372E-2</v>
      </c>
      <c r="J42" s="81">
        <f t="shared" si="1"/>
        <v>75</v>
      </c>
      <c r="K42" s="81">
        <f t="shared" si="2"/>
        <v>107</v>
      </c>
      <c r="L42" s="81">
        <f t="shared" si="3"/>
        <v>0</v>
      </c>
    </row>
    <row r="43" spans="1:12">
      <c r="A43" s="73">
        <v>41</v>
      </c>
      <c r="B43" s="87" t="s">
        <v>132</v>
      </c>
      <c r="C43" s="80">
        <v>44974</v>
      </c>
      <c r="D43" s="80">
        <v>45526</v>
      </c>
      <c r="E43" s="80">
        <v>46388</v>
      </c>
      <c r="F43" s="80"/>
      <c r="G43" s="80"/>
      <c r="H43" s="80"/>
      <c r="I43" s="88">
        <f t="shared" si="0"/>
        <v>3.1440387779605998E-2</v>
      </c>
      <c r="J43" s="81">
        <f t="shared" si="1"/>
        <v>1414</v>
      </c>
      <c r="K43" s="81">
        <f t="shared" si="2"/>
        <v>862</v>
      </c>
      <c r="L43" s="81">
        <f t="shared" si="3"/>
        <v>0</v>
      </c>
    </row>
    <row r="44" spans="1:12">
      <c r="A44" s="73">
        <v>42</v>
      </c>
      <c r="B44" s="87" t="s">
        <v>133</v>
      </c>
      <c r="C44" s="80">
        <v>44695</v>
      </c>
      <c r="D44" s="80">
        <v>45265</v>
      </c>
      <c r="E44" s="80">
        <v>46155</v>
      </c>
      <c r="F44" s="80"/>
      <c r="G44" s="80"/>
      <c r="H44" s="80"/>
      <c r="I44" s="88">
        <f t="shared" si="0"/>
        <v>3.2665846291531492E-2</v>
      </c>
      <c r="J44" s="81">
        <f t="shared" si="1"/>
        <v>1460</v>
      </c>
      <c r="K44" s="81">
        <f t="shared" si="2"/>
        <v>890</v>
      </c>
      <c r="L44" s="81">
        <f t="shared" si="3"/>
        <v>0</v>
      </c>
    </row>
    <row r="45" spans="1:12">
      <c r="A45" s="73">
        <v>43</v>
      </c>
      <c r="B45" s="87" t="s">
        <v>134</v>
      </c>
      <c r="C45" s="80">
        <v>10252</v>
      </c>
      <c r="D45" s="80">
        <v>10373</v>
      </c>
      <c r="E45" s="80">
        <v>10639</v>
      </c>
      <c r="F45" s="80"/>
      <c r="G45" s="80"/>
      <c r="H45" s="80"/>
      <c r="I45" s="88">
        <f t="shared" si="0"/>
        <v>3.7748731954740537E-2</v>
      </c>
      <c r="J45" s="81">
        <f t="shared" si="1"/>
        <v>387</v>
      </c>
      <c r="K45" s="81">
        <f t="shared" si="2"/>
        <v>266</v>
      </c>
      <c r="L45" s="81">
        <f t="shared" si="3"/>
        <v>0</v>
      </c>
    </row>
    <row r="46" spans="1:12">
      <c r="A46" s="73">
        <v>44</v>
      </c>
      <c r="B46" s="87" t="s">
        <v>135</v>
      </c>
      <c r="C46" s="80">
        <v>12386</v>
      </c>
      <c r="D46" s="80">
        <v>12596</v>
      </c>
      <c r="E46" s="80">
        <v>12893</v>
      </c>
      <c r="F46" s="80"/>
      <c r="G46" s="80"/>
      <c r="H46" s="80"/>
      <c r="I46" s="88">
        <f t="shared" si="0"/>
        <v>4.0933311803649279E-2</v>
      </c>
      <c r="J46" s="81">
        <f t="shared" si="1"/>
        <v>507</v>
      </c>
      <c r="K46" s="81">
        <f t="shared" si="2"/>
        <v>297</v>
      </c>
      <c r="L46" s="81">
        <f t="shared" si="3"/>
        <v>0</v>
      </c>
    </row>
    <row r="47" spans="1:12">
      <c r="A47" s="73">
        <v>45</v>
      </c>
      <c r="B47" s="87" t="s">
        <v>136</v>
      </c>
      <c r="C47" s="80">
        <v>26969</v>
      </c>
      <c r="D47" s="80">
        <v>27115</v>
      </c>
      <c r="E47" s="80">
        <v>27622</v>
      </c>
      <c r="F47" s="80"/>
      <c r="G47" s="80"/>
      <c r="H47" s="80"/>
      <c r="I47" s="88">
        <f t="shared" si="0"/>
        <v>2.4212985279394861E-2</v>
      </c>
      <c r="J47" s="81">
        <f t="shared" si="1"/>
        <v>653</v>
      </c>
      <c r="K47" s="81">
        <f t="shared" si="2"/>
        <v>507</v>
      </c>
      <c r="L47" s="81">
        <f t="shared" si="3"/>
        <v>0</v>
      </c>
    </row>
    <row r="48" spans="1:12">
      <c r="A48" s="73">
        <v>46</v>
      </c>
      <c r="B48" s="87" t="s">
        <v>137</v>
      </c>
      <c r="C48" s="80">
        <v>15701</v>
      </c>
      <c r="D48" s="80">
        <v>15917</v>
      </c>
      <c r="E48" s="80">
        <v>16184</v>
      </c>
      <c r="F48" s="80"/>
      <c r="G48" s="80"/>
      <c r="H48" s="80"/>
      <c r="I48" s="88">
        <f t="shared" si="0"/>
        <v>3.0762371823450735E-2</v>
      </c>
      <c r="J48" s="81">
        <f t="shared" si="1"/>
        <v>483</v>
      </c>
      <c r="K48" s="81">
        <f t="shared" si="2"/>
        <v>267</v>
      </c>
      <c r="L48" s="81">
        <f t="shared" si="3"/>
        <v>0</v>
      </c>
    </row>
    <row r="49" spans="1:12">
      <c r="A49" s="73">
        <v>47</v>
      </c>
      <c r="B49" s="87" t="s">
        <v>138</v>
      </c>
      <c r="C49" s="80">
        <v>6356</v>
      </c>
      <c r="D49" s="80">
        <v>6825</v>
      </c>
      <c r="E49" s="80">
        <v>6954</v>
      </c>
      <c r="F49" s="80"/>
      <c r="G49" s="80"/>
      <c r="H49" s="80"/>
      <c r="I49" s="88">
        <f t="shared" si="0"/>
        <v>9.4084329767149144E-2</v>
      </c>
      <c r="J49" s="81">
        <f t="shared" si="1"/>
        <v>598</v>
      </c>
      <c r="K49" s="81">
        <f t="shared" si="2"/>
        <v>129</v>
      </c>
      <c r="L49" s="81">
        <f t="shared" si="3"/>
        <v>0</v>
      </c>
    </row>
    <row r="50" spans="1:12">
      <c r="A50" s="73">
        <v>48</v>
      </c>
      <c r="B50" s="87" t="s">
        <v>139</v>
      </c>
      <c r="C50" s="80">
        <v>37966</v>
      </c>
      <c r="D50" s="80">
        <v>35875</v>
      </c>
      <c r="E50" s="80">
        <v>37404</v>
      </c>
      <c r="F50" s="80"/>
      <c r="G50" s="80"/>
      <c r="H50" s="80"/>
      <c r="I50" s="88">
        <f t="shared" si="0"/>
        <v>-1.4802718221566665E-2</v>
      </c>
      <c r="J50" s="81">
        <f t="shared" si="1"/>
        <v>-562</v>
      </c>
      <c r="K50" s="81">
        <f t="shared" si="2"/>
        <v>1529</v>
      </c>
      <c r="L50" s="81">
        <f t="shared" si="3"/>
        <v>0</v>
      </c>
    </row>
    <row r="51" spans="1:12">
      <c r="A51" s="73">
        <v>49</v>
      </c>
      <c r="B51" s="87" t="s">
        <v>140</v>
      </c>
      <c r="C51" s="80">
        <v>2356</v>
      </c>
      <c r="D51" s="80">
        <v>2346</v>
      </c>
      <c r="E51" s="80">
        <v>2462</v>
      </c>
      <c r="F51" s="80"/>
      <c r="G51" s="80"/>
      <c r="H51" s="80"/>
      <c r="I51" s="88">
        <f t="shared" si="0"/>
        <v>4.4991511035653652E-2</v>
      </c>
      <c r="J51" s="81">
        <f t="shared" si="1"/>
        <v>106</v>
      </c>
      <c r="K51" s="81">
        <f t="shared" si="2"/>
        <v>116</v>
      </c>
      <c r="L51" s="81">
        <f t="shared" si="3"/>
        <v>0</v>
      </c>
    </row>
    <row r="52" spans="1:12">
      <c r="A52" s="73">
        <v>50</v>
      </c>
      <c r="B52" s="87" t="s">
        <v>141</v>
      </c>
      <c r="C52" s="80">
        <v>6745</v>
      </c>
      <c r="D52" s="80">
        <v>6739</v>
      </c>
      <c r="E52" s="80">
        <v>6865</v>
      </c>
      <c r="F52" s="80"/>
      <c r="G52" s="80"/>
      <c r="H52" s="80"/>
      <c r="I52" s="88">
        <f t="shared" si="0"/>
        <v>1.7790956263899184E-2</v>
      </c>
      <c r="J52" s="81">
        <f t="shared" si="1"/>
        <v>120</v>
      </c>
      <c r="K52" s="81">
        <f t="shared" si="2"/>
        <v>126</v>
      </c>
      <c r="L52" s="81">
        <f t="shared" si="3"/>
        <v>0</v>
      </c>
    </row>
    <row r="53" spans="1:12">
      <c r="A53" s="73">
        <v>51</v>
      </c>
      <c r="B53" s="87" t="s">
        <v>142</v>
      </c>
      <c r="C53" s="80">
        <v>5983</v>
      </c>
      <c r="D53" s="80">
        <v>6036</v>
      </c>
      <c r="E53" s="80">
        <v>6297</v>
      </c>
      <c r="F53" s="80"/>
      <c r="G53" s="80"/>
      <c r="H53" s="80"/>
      <c r="I53" s="88">
        <f t="shared" si="0"/>
        <v>5.2482032425204744E-2</v>
      </c>
      <c r="J53" s="81">
        <f t="shared" si="1"/>
        <v>314</v>
      </c>
      <c r="K53" s="81">
        <f t="shared" si="2"/>
        <v>261</v>
      </c>
      <c r="L53" s="81">
        <f t="shared" si="3"/>
        <v>0</v>
      </c>
    </row>
    <row r="54" spans="1:12">
      <c r="A54" s="73">
        <v>52</v>
      </c>
      <c r="B54" s="87" t="s">
        <v>143</v>
      </c>
      <c r="C54" s="80">
        <v>13147</v>
      </c>
      <c r="D54" s="80">
        <v>13101</v>
      </c>
      <c r="E54" s="80">
        <v>13365</v>
      </c>
      <c r="F54" s="80"/>
      <c r="G54" s="80"/>
      <c r="H54" s="80"/>
      <c r="I54" s="88">
        <f t="shared" si="0"/>
        <v>1.6581729672168557E-2</v>
      </c>
      <c r="J54" s="81">
        <f t="shared" si="1"/>
        <v>218</v>
      </c>
      <c r="K54" s="81">
        <f t="shared" si="2"/>
        <v>264</v>
      </c>
      <c r="L54" s="81">
        <f t="shared" si="3"/>
        <v>0</v>
      </c>
    </row>
    <row r="55" spans="1:12">
      <c r="A55" s="73">
        <v>53</v>
      </c>
      <c r="B55" s="87" t="s">
        <v>144</v>
      </c>
      <c r="C55" s="80">
        <v>7388</v>
      </c>
      <c r="D55" s="80">
        <v>7559</v>
      </c>
      <c r="E55" s="80">
        <v>7694</v>
      </c>
      <c r="F55" s="80"/>
      <c r="G55" s="80"/>
      <c r="H55" s="80"/>
      <c r="I55" s="88">
        <f t="shared" si="0"/>
        <v>4.1418516513264753E-2</v>
      </c>
      <c r="J55" s="81">
        <f t="shared" si="1"/>
        <v>306</v>
      </c>
      <c r="K55" s="81">
        <f t="shared" si="2"/>
        <v>135</v>
      </c>
      <c r="L55" s="81">
        <f t="shared" si="3"/>
        <v>0</v>
      </c>
    </row>
    <row r="56" spans="1:12">
      <c r="A56" s="73">
        <v>54</v>
      </c>
      <c r="B56" s="87" t="s">
        <v>145</v>
      </c>
      <c r="C56" s="80">
        <v>21796</v>
      </c>
      <c r="D56" s="80">
        <v>22281</v>
      </c>
      <c r="E56" s="80">
        <v>22697</v>
      </c>
      <c r="F56" s="80"/>
      <c r="G56" s="80"/>
      <c r="H56" s="80"/>
      <c r="I56" s="88">
        <f t="shared" si="0"/>
        <v>4.1337860157827123E-2</v>
      </c>
      <c r="J56" s="81">
        <f t="shared" si="1"/>
        <v>901</v>
      </c>
      <c r="K56" s="81">
        <f t="shared" si="2"/>
        <v>416</v>
      </c>
      <c r="L56" s="81">
        <f t="shared" si="3"/>
        <v>0</v>
      </c>
    </row>
    <row r="57" spans="1:12">
      <c r="A57" s="73">
        <v>55</v>
      </c>
      <c r="B57" s="87" t="s">
        <v>146</v>
      </c>
      <c r="C57" s="80">
        <v>25395</v>
      </c>
      <c r="D57" s="80">
        <v>25491</v>
      </c>
      <c r="E57" s="80">
        <v>26006</v>
      </c>
      <c r="F57" s="80"/>
      <c r="G57" s="80"/>
      <c r="H57" s="80"/>
      <c r="I57" s="88">
        <f t="shared" si="0"/>
        <v>2.4059854302027957E-2</v>
      </c>
      <c r="J57" s="81">
        <f t="shared" si="1"/>
        <v>611</v>
      </c>
      <c r="K57" s="81">
        <f t="shared" si="2"/>
        <v>515</v>
      </c>
      <c r="L57" s="81">
        <f t="shared" si="3"/>
        <v>0</v>
      </c>
    </row>
    <row r="58" spans="1:12">
      <c r="A58" s="73">
        <v>56</v>
      </c>
      <c r="B58" s="87" t="s">
        <v>147</v>
      </c>
      <c r="C58" s="80">
        <v>2393</v>
      </c>
      <c r="D58" s="80">
        <v>2377</v>
      </c>
      <c r="E58" s="80">
        <v>2442</v>
      </c>
      <c r="F58" s="80"/>
      <c r="G58" s="80"/>
      <c r="H58" s="80"/>
      <c r="I58" s="88">
        <f t="shared" si="0"/>
        <v>2.0476389469285417E-2</v>
      </c>
      <c r="J58" s="81">
        <f t="shared" si="1"/>
        <v>49</v>
      </c>
      <c r="K58" s="81">
        <f t="shared" si="2"/>
        <v>65</v>
      </c>
      <c r="L58" s="81">
        <f t="shared" si="3"/>
        <v>0</v>
      </c>
    </row>
    <row r="59" spans="1:12">
      <c r="A59" s="73">
        <v>57</v>
      </c>
      <c r="B59" s="87" t="s">
        <v>148</v>
      </c>
      <c r="C59" s="80">
        <v>4152</v>
      </c>
      <c r="D59" s="80">
        <v>4048</v>
      </c>
      <c r="E59" s="80">
        <v>4143</v>
      </c>
      <c r="F59" s="80"/>
      <c r="G59" s="80"/>
      <c r="H59" s="80"/>
      <c r="I59" s="88">
        <f t="shared" si="0"/>
        <v>-2.167630057803468E-3</v>
      </c>
      <c r="J59" s="81">
        <f t="shared" si="1"/>
        <v>-9</v>
      </c>
      <c r="K59" s="81">
        <f t="shared" si="2"/>
        <v>95</v>
      </c>
      <c r="L59" s="81">
        <f t="shared" si="3"/>
        <v>0</v>
      </c>
    </row>
    <row r="60" spans="1:12">
      <c r="A60" s="73">
        <v>58</v>
      </c>
      <c r="B60" s="87" t="s">
        <v>149</v>
      </c>
      <c r="C60" s="80">
        <v>9896</v>
      </c>
      <c r="D60" s="80">
        <v>9750</v>
      </c>
      <c r="E60" s="80">
        <v>10044</v>
      </c>
      <c r="F60" s="80"/>
      <c r="G60" s="80"/>
      <c r="H60" s="80"/>
      <c r="I60" s="88">
        <f t="shared" si="0"/>
        <v>1.4955537590945837E-2</v>
      </c>
      <c r="J60" s="81">
        <f t="shared" si="1"/>
        <v>148</v>
      </c>
      <c r="K60" s="81">
        <f t="shared" si="2"/>
        <v>294</v>
      </c>
      <c r="L60" s="81">
        <f t="shared" si="3"/>
        <v>0</v>
      </c>
    </row>
    <row r="61" spans="1:12">
      <c r="A61" s="73">
        <v>59</v>
      </c>
      <c r="B61" s="87" t="s">
        <v>150</v>
      </c>
      <c r="C61" s="80">
        <v>23423</v>
      </c>
      <c r="D61" s="80">
        <v>23479</v>
      </c>
      <c r="E61" s="80">
        <v>23958</v>
      </c>
      <c r="F61" s="80"/>
      <c r="G61" s="80"/>
      <c r="H61" s="80"/>
      <c r="I61" s="88">
        <f t="shared" si="0"/>
        <v>2.2840797506724159E-2</v>
      </c>
      <c r="J61" s="81">
        <f t="shared" si="1"/>
        <v>535</v>
      </c>
      <c r="K61" s="81">
        <f t="shared" si="2"/>
        <v>479</v>
      </c>
      <c r="L61" s="81">
        <f t="shared" si="3"/>
        <v>0</v>
      </c>
    </row>
    <row r="62" spans="1:12">
      <c r="A62" s="73">
        <v>60</v>
      </c>
      <c r="B62" s="87" t="s">
        <v>151</v>
      </c>
      <c r="C62" s="80">
        <v>8552</v>
      </c>
      <c r="D62" s="80">
        <v>8635</v>
      </c>
      <c r="E62" s="80">
        <v>8880</v>
      </c>
      <c r="F62" s="80"/>
      <c r="G62" s="80"/>
      <c r="H62" s="80"/>
      <c r="I62" s="88">
        <f t="shared" si="0"/>
        <v>3.8353601496725911E-2</v>
      </c>
      <c r="J62" s="81">
        <f t="shared" si="1"/>
        <v>328</v>
      </c>
      <c r="K62" s="81">
        <f t="shared" si="2"/>
        <v>245</v>
      </c>
      <c r="L62" s="81">
        <f t="shared" si="3"/>
        <v>0</v>
      </c>
    </row>
    <row r="63" spans="1:12">
      <c r="A63" s="73">
        <v>61</v>
      </c>
      <c r="B63" s="87" t="s">
        <v>152</v>
      </c>
      <c r="C63" s="80">
        <v>19217</v>
      </c>
      <c r="D63" s="80">
        <v>18771</v>
      </c>
      <c r="E63" s="80">
        <v>19109</v>
      </c>
      <c r="F63" s="80"/>
      <c r="G63" s="80"/>
      <c r="H63" s="80"/>
      <c r="I63" s="88">
        <f t="shared" si="0"/>
        <v>-5.6200239371389914E-3</v>
      </c>
      <c r="J63" s="81">
        <f t="shared" si="1"/>
        <v>-108</v>
      </c>
      <c r="K63" s="81">
        <f t="shared" si="2"/>
        <v>338</v>
      </c>
      <c r="L63" s="81">
        <f t="shared" si="3"/>
        <v>0</v>
      </c>
    </row>
    <row r="64" spans="1:12">
      <c r="A64" s="73">
        <v>62</v>
      </c>
      <c r="B64" s="87" t="s">
        <v>153</v>
      </c>
      <c r="C64" s="80">
        <v>1313</v>
      </c>
      <c r="D64" s="80">
        <v>1294</v>
      </c>
      <c r="E64" s="80">
        <v>1377</v>
      </c>
      <c r="F64" s="80"/>
      <c r="G64" s="80"/>
      <c r="H64" s="80"/>
      <c r="I64" s="88">
        <f t="shared" si="0"/>
        <v>4.8743335872048744E-2</v>
      </c>
      <c r="J64" s="81">
        <f t="shared" si="1"/>
        <v>64</v>
      </c>
      <c r="K64" s="81">
        <f t="shared" si="2"/>
        <v>83</v>
      </c>
      <c r="L64" s="81">
        <f t="shared" si="3"/>
        <v>0</v>
      </c>
    </row>
    <row r="65" spans="1:12">
      <c r="A65" s="73">
        <v>63</v>
      </c>
      <c r="B65" s="87" t="s">
        <v>154</v>
      </c>
      <c r="C65" s="80">
        <v>13397</v>
      </c>
      <c r="D65" s="80">
        <v>13750</v>
      </c>
      <c r="E65" s="80">
        <v>14034</v>
      </c>
      <c r="F65" s="80"/>
      <c r="G65" s="80"/>
      <c r="H65" s="80"/>
      <c r="I65" s="88">
        <f t="shared" si="0"/>
        <v>4.7547958498171235E-2</v>
      </c>
      <c r="J65" s="81">
        <f t="shared" si="1"/>
        <v>637</v>
      </c>
      <c r="K65" s="81">
        <f t="shared" si="2"/>
        <v>284</v>
      </c>
      <c r="L65" s="81">
        <f t="shared" si="3"/>
        <v>0</v>
      </c>
    </row>
    <row r="66" spans="1:12">
      <c r="A66" s="73">
        <v>64</v>
      </c>
      <c r="B66" s="87" t="s">
        <v>155</v>
      </c>
      <c r="C66" s="80">
        <v>8873</v>
      </c>
      <c r="D66" s="80">
        <v>9214</v>
      </c>
      <c r="E66" s="80">
        <v>9338</v>
      </c>
      <c r="F66" s="80"/>
      <c r="G66" s="80"/>
      <c r="H66" s="80"/>
      <c r="I66" s="88">
        <f t="shared" si="0"/>
        <v>5.2406176039670911E-2</v>
      </c>
      <c r="J66" s="81">
        <f t="shared" si="1"/>
        <v>465</v>
      </c>
      <c r="K66" s="81">
        <f t="shared" si="2"/>
        <v>124</v>
      </c>
      <c r="L66" s="81">
        <f t="shared" si="3"/>
        <v>0</v>
      </c>
    </row>
    <row r="67" spans="1:12">
      <c r="A67" s="73">
        <v>65</v>
      </c>
      <c r="B67" s="87" t="s">
        <v>156</v>
      </c>
      <c r="C67" s="80">
        <v>8991</v>
      </c>
      <c r="D67" s="80">
        <v>9100</v>
      </c>
      <c r="E67" s="80">
        <v>9341</v>
      </c>
      <c r="F67" s="80"/>
      <c r="G67" s="80"/>
      <c r="H67" s="80"/>
      <c r="I67" s="88">
        <f t="shared" si="0"/>
        <v>3.8927816705594483E-2</v>
      </c>
      <c r="J67" s="81">
        <f t="shared" si="1"/>
        <v>350</v>
      </c>
      <c r="K67" s="81">
        <f t="shared" si="2"/>
        <v>241</v>
      </c>
      <c r="L67" s="81">
        <f t="shared" si="3"/>
        <v>0</v>
      </c>
    </row>
    <row r="68" spans="1:12">
      <c r="A68" s="73">
        <v>66</v>
      </c>
      <c r="B68" s="87" t="s">
        <v>157</v>
      </c>
      <c r="C68" s="80">
        <v>5870</v>
      </c>
      <c r="D68" s="80">
        <v>5832</v>
      </c>
      <c r="E68" s="80">
        <v>6026</v>
      </c>
      <c r="F68" s="80"/>
      <c r="G68" s="80"/>
      <c r="H68" s="80"/>
      <c r="I68" s="88">
        <f t="shared" ref="I68:I84" si="4">(E68-C68)/C68</f>
        <v>2.6575809199318567E-2</v>
      </c>
      <c r="J68" s="81">
        <f t="shared" ref="J68:J84" si="5">E68-C68</f>
        <v>156</v>
      </c>
      <c r="K68" s="81">
        <f t="shared" ref="K68:K84" si="6">E68-D68</f>
        <v>194</v>
      </c>
      <c r="L68" s="81">
        <f t="shared" ref="L68:L84" si="7">H68-G68</f>
        <v>0</v>
      </c>
    </row>
    <row r="69" spans="1:12">
      <c r="A69" s="73">
        <v>67</v>
      </c>
      <c r="B69" s="87" t="s">
        <v>158</v>
      </c>
      <c r="C69" s="80">
        <v>10911</v>
      </c>
      <c r="D69" s="80">
        <v>10803</v>
      </c>
      <c r="E69" s="80">
        <v>11000</v>
      </c>
      <c r="F69" s="80"/>
      <c r="G69" s="80"/>
      <c r="H69" s="80"/>
      <c r="I69" s="88">
        <f t="shared" si="4"/>
        <v>8.1569058748052429E-3</v>
      </c>
      <c r="J69" s="81">
        <f t="shared" si="5"/>
        <v>89</v>
      </c>
      <c r="K69" s="81">
        <f t="shared" si="6"/>
        <v>197</v>
      </c>
      <c r="L69" s="81">
        <f t="shared" si="7"/>
        <v>0</v>
      </c>
    </row>
    <row r="70" spans="1:12">
      <c r="A70" s="73">
        <v>68</v>
      </c>
      <c r="B70" s="87" t="s">
        <v>159</v>
      </c>
      <c r="C70" s="80">
        <v>7247</v>
      </c>
      <c r="D70" s="80">
        <v>7400</v>
      </c>
      <c r="E70" s="80">
        <v>7580</v>
      </c>
      <c r="F70" s="80"/>
      <c r="G70" s="80"/>
      <c r="H70" s="80"/>
      <c r="I70" s="88">
        <f t="shared" si="4"/>
        <v>4.5950048295846556E-2</v>
      </c>
      <c r="J70" s="81">
        <f t="shared" si="5"/>
        <v>333</v>
      </c>
      <c r="K70" s="81">
        <f t="shared" si="6"/>
        <v>180</v>
      </c>
      <c r="L70" s="81">
        <f t="shared" si="7"/>
        <v>0</v>
      </c>
    </row>
    <row r="71" spans="1:12">
      <c r="A71" s="73">
        <v>69</v>
      </c>
      <c r="B71" s="87" t="s">
        <v>160</v>
      </c>
      <c r="C71" s="80">
        <v>1206</v>
      </c>
      <c r="D71" s="80">
        <v>1185</v>
      </c>
      <c r="E71" s="80">
        <v>1238</v>
      </c>
      <c r="F71" s="80"/>
      <c r="G71" s="80"/>
      <c r="H71" s="80"/>
      <c r="I71" s="88">
        <f t="shared" si="4"/>
        <v>2.6533996683250415E-2</v>
      </c>
      <c r="J71" s="81">
        <f t="shared" si="5"/>
        <v>32</v>
      </c>
      <c r="K71" s="81">
        <f t="shared" si="6"/>
        <v>53</v>
      </c>
      <c r="L71" s="81">
        <f t="shared" si="7"/>
        <v>0</v>
      </c>
    </row>
    <row r="72" spans="1:12">
      <c r="A72" s="73">
        <v>70</v>
      </c>
      <c r="B72" s="87" t="s">
        <v>161</v>
      </c>
      <c r="C72" s="80">
        <v>4536</v>
      </c>
      <c r="D72" s="80">
        <v>4541</v>
      </c>
      <c r="E72" s="80">
        <v>4687</v>
      </c>
      <c r="F72" s="80"/>
      <c r="G72" s="80"/>
      <c r="H72" s="80"/>
      <c r="I72" s="88">
        <f t="shared" si="4"/>
        <v>3.3289241622574954E-2</v>
      </c>
      <c r="J72" s="81">
        <f t="shared" si="5"/>
        <v>151</v>
      </c>
      <c r="K72" s="81">
        <f t="shared" si="6"/>
        <v>146</v>
      </c>
      <c r="L72" s="81">
        <f t="shared" si="7"/>
        <v>0</v>
      </c>
    </row>
    <row r="73" spans="1:12">
      <c r="A73" s="73">
        <v>71</v>
      </c>
      <c r="B73" s="87" t="s">
        <v>162</v>
      </c>
      <c r="C73" s="80">
        <v>4546</v>
      </c>
      <c r="D73" s="80">
        <v>4549</v>
      </c>
      <c r="E73" s="80">
        <v>4652</v>
      </c>
      <c r="F73" s="80"/>
      <c r="G73" s="80"/>
      <c r="H73" s="80"/>
      <c r="I73" s="88">
        <f t="shared" si="4"/>
        <v>2.3317201935767709E-2</v>
      </c>
      <c r="J73" s="81">
        <f t="shared" si="5"/>
        <v>106</v>
      </c>
      <c r="K73" s="81">
        <f t="shared" si="6"/>
        <v>103</v>
      </c>
      <c r="L73" s="81">
        <f t="shared" si="7"/>
        <v>0</v>
      </c>
    </row>
    <row r="74" spans="1:12">
      <c r="A74" s="73">
        <v>72</v>
      </c>
      <c r="B74" s="87" t="s">
        <v>163</v>
      </c>
      <c r="C74" s="80">
        <v>4798</v>
      </c>
      <c r="D74" s="80">
        <v>5126</v>
      </c>
      <c r="E74" s="80">
        <v>5266</v>
      </c>
      <c r="F74" s="80"/>
      <c r="G74" s="80"/>
      <c r="H74" s="80"/>
      <c r="I74" s="88">
        <f t="shared" si="4"/>
        <v>9.7540641934139222E-2</v>
      </c>
      <c r="J74" s="81">
        <f t="shared" si="5"/>
        <v>468</v>
      </c>
      <c r="K74" s="81">
        <f t="shared" si="6"/>
        <v>140</v>
      </c>
      <c r="L74" s="81">
        <f t="shared" si="7"/>
        <v>0</v>
      </c>
    </row>
    <row r="75" spans="1:12">
      <c r="A75" s="73">
        <v>73</v>
      </c>
      <c r="B75" s="87" t="s">
        <v>164</v>
      </c>
      <c r="C75" s="80">
        <v>2820</v>
      </c>
      <c r="D75" s="80">
        <v>2963</v>
      </c>
      <c r="E75" s="80">
        <v>3042</v>
      </c>
      <c r="F75" s="80"/>
      <c r="G75" s="80"/>
      <c r="H75" s="80"/>
      <c r="I75" s="88">
        <f t="shared" si="4"/>
        <v>7.8723404255319152E-2</v>
      </c>
      <c r="J75" s="81">
        <f t="shared" si="5"/>
        <v>222</v>
      </c>
      <c r="K75" s="81">
        <f t="shared" si="6"/>
        <v>79</v>
      </c>
      <c r="L75" s="81">
        <f t="shared" si="7"/>
        <v>0</v>
      </c>
    </row>
    <row r="76" spans="1:12">
      <c r="A76" s="73">
        <v>74</v>
      </c>
      <c r="B76" s="87" t="s">
        <v>165</v>
      </c>
      <c r="C76" s="80">
        <v>4111</v>
      </c>
      <c r="D76" s="80">
        <v>4095</v>
      </c>
      <c r="E76" s="80">
        <v>4202</v>
      </c>
      <c r="F76" s="80"/>
      <c r="G76" s="80"/>
      <c r="H76" s="80"/>
      <c r="I76" s="88">
        <f t="shared" si="4"/>
        <v>2.213573339819995E-2</v>
      </c>
      <c r="J76" s="81">
        <f t="shared" si="5"/>
        <v>91</v>
      </c>
      <c r="K76" s="81">
        <f t="shared" si="6"/>
        <v>107</v>
      </c>
      <c r="L76" s="81">
        <f t="shared" si="7"/>
        <v>0</v>
      </c>
    </row>
    <row r="77" spans="1:12">
      <c r="A77" s="73">
        <v>75</v>
      </c>
      <c r="B77" s="87" t="s">
        <v>166</v>
      </c>
      <c r="C77" s="80">
        <v>1250</v>
      </c>
      <c r="D77" s="80">
        <v>1206</v>
      </c>
      <c r="E77" s="80">
        <v>1238</v>
      </c>
      <c r="F77" s="80"/>
      <c r="G77" s="80"/>
      <c r="H77" s="80"/>
      <c r="I77" s="88">
        <f t="shared" si="4"/>
        <v>-9.5999999999999992E-3</v>
      </c>
      <c r="J77" s="81">
        <f t="shared" si="5"/>
        <v>-12</v>
      </c>
      <c r="K77" s="81">
        <f t="shared" si="6"/>
        <v>32</v>
      </c>
      <c r="L77" s="81">
        <f t="shared" si="7"/>
        <v>0</v>
      </c>
    </row>
    <row r="78" spans="1:12">
      <c r="A78" s="73">
        <v>76</v>
      </c>
      <c r="B78" s="87" t="s">
        <v>167</v>
      </c>
      <c r="C78" s="80">
        <v>2094</v>
      </c>
      <c r="D78" s="80">
        <v>2148</v>
      </c>
      <c r="E78" s="80">
        <v>2186</v>
      </c>
      <c r="F78" s="80"/>
      <c r="G78" s="80"/>
      <c r="H78" s="80"/>
      <c r="I78" s="88">
        <f t="shared" si="4"/>
        <v>4.3935052531041068E-2</v>
      </c>
      <c r="J78" s="81">
        <f t="shared" si="5"/>
        <v>92</v>
      </c>
      <c r="K78" s="81">
        <f t="shared" si="6"/>
        <v>38</v>
      </c>
      <c r="L78" s="81">
        <f t="shared" si="7"/>
        <v>0</v>
      </c>
    </row>
    <row r="79" spans="1:12">
      <c r="A79" s="73">
        <v>77</v>
      </c>
      <c r="B79" s="87" t="s">
        <v>168</v>
      </c>
      <c r="C79" s="80">
        <v>6989</v>
      </c>
      <c r="D79" s="80">
        <v>6950</v>
      </c>
      <c r="E79" s="80">
        <v>7123</v>
      </c>
      <c r="F79" s="80"/>
      <c r="G79" s="80"/>
      <c r="H79" s="80"/>
      <c r="I79" s="88">
        <f t="shared" si="4"/>
        <v>1.9172986121047359E-2</v>
      </c>
      <c r="J79" s="81">
        <f t="shared" si="5"/>
        <v>134</v>
      </c>
      <c r="K79" s="81">
        <f t="shared" si="6"/>
        <v>173</v>
      </c>
      <c r="L79" s="81">
        <f t="shared" si="7"/>
        <v>0</v>
      </c>
    </row>
    <row r="80" spans="1:12">
      <c r="A80" s="73">
        <v>78</v>
      </c>
      <c r="B80" s="87" t="s">
        <v>169</v>
      </c>
      <c r="C80" s="80">
        <v>4997</v>
      </c>
      <c r="D80" s="80">
        <v>4904</v>
      </c>
      <c r="E80" s="80">
        <v>4974</v>
      </c>
      <c r="F80" s="80"/>
      <c r="G80" s="80"/>
      <c r="H80" s="80"/>
      <c r="I80" s="88">
        <f t="shared" si="4"/>
        <v>-4.6027616569941964E-3</v>
      </c>
      <c r="J80" s="81">
        <f t="shared" si="5"/>
        <v>-23</v>
      </c>
      <c r="K80" s="81">
        <f t="shared" si="6"/>
        <v>70</v>
      </c>
      <c r="L80" s="81">
        <f t="shared" si="7"/>
        <v>0</v>
      </c>
    </row>
    <row r="81" spans="1:12">
      <c r="A81" s="73">
        <v>79</v>
      </c>
      <c r="B81" s="87" t="s">
        <v>170</v>
      </c>
      <c r="C81" s="80">
        <v>1623</v>
      </c>
      <c r="D81" s="80">
        <v>1663</v>
      </c>
      <c r="E81" s="80">
        <v>1683</v>
      </c>
      <c r="F81" s="80"/>
      <c r="G81" s="80"/>
      <c r="H81" s="80"/>
      <c r="I81" s="88">
        <f t="shared" si="4"/>
        <v>3.6968576709796676E-2</v>
      </c>
      <c r="J81" s="81">
        <f t="shared" si="5"/>
        <v>60</v>
      </c>
      <c r="K81" s="81">
        <f t="shared" si="6"/>
        <v>20</v>
      </c>
      <c r="L81" s="81">
        <f t="shared" si="7"/>
        <v>0</v>
      </c>
    </row>
    <row r="82" spans="1:12">
      <c r="A82" s="73">
        <v>80</v>
      </c>
      <c r="B82" s="87" t="s">
        <v>171</v>
      </c>
      <c r="C82" s="80">
        <v>6696</v>
      </c>
      <c r="D82" s="80">
        <v>6851</v>
      </c>
      <c r="E82" s="80">
        <v>6991</v>
      </c>
      <c r="F82" s="80"/>
      <c r="G82" s="80"/>
      <c r="H82" s="80"/>
      <c r="I82" s="88">
        <f t="shared" si="4"/>
        <v>4.4056152927120666E-2</v>
      </c>
      <c r="J82" s="81">
        <f t="shared" si="5"/>
        <v>295</v>
      </c>
      <c r="K82" s="81">
        <f t="shared" si="6"/>
        <v>140</v>
      </c>
      <c r="L82" s="81">
        <f t="shared" si="7"/>
        <v>0</v>
      </c>
    </row>
    <row r="83" spans="1:12">
      <c r="A83" s="73">
        <v>81</v>
      </c>
      <c r="B83" s="87" t="s">
        <v>172</v>
      </c>
      <c r="C83" s="80">
        <v>7883</v>
      </c>
      <c r="D83" s="80">
        <v>8006</v>
      </c>
      <c r="E83" s="80">
        <v>8171</v>
      </c>
      <c r="F83" s="80"/>
      <c r="G83" s="80"/>
      <c r="H83" s="80"/>
      <c r="I83" s="88">
        <f t="shared" si="4"/>
        <v>3.6534314347329698E-2</v>
      </c>
      <c r="J83" s="81">
        <f t="shared" si="5"/>
        <v>288</v>
      </c>
      <c r="K83" s="81">
        <f t="shared" si="6"/>
        <v>165</v>
      </c>
      <c r="L83" s="81">
        <f t="shared" si="7"/>
        <v>0</v>
      </c>
    </row>
    <row r="84" spans="1:12" s="113" customFormat="1">
      <c r="A84" s="188" t="s">
        <v>173</v>
      </c>
      <c r="B84" s="188"/>
      <c r="C84" s="115">
        <v>1839238</v>
      </c>
      <c r="D84" s="115">
        <v>1845740</v>
      </c>
      <c r="E84" s="115">
        <v>1882413</v>
      </c>
      <c r="F84" s="115"/>
      <c r="G84" s="115"/>
      <c r="H84" s="115"/>
      <c r="I84" s="110">
        <f t="shared" si="4"/>
        <v>2.3474395374606223E-2</v>
      </c>
      <c r="J84" s="116">
        <f t="shared" si="5"/>
        <v>43175</v>
      </c>
      <c r="K84" s="116">
        <f t="shared" si="6"/>
        <v>36673</v>
      </c>
      <c r="L84" s="81">
        <f t="shared" si="7"/>
        <v>0</v>
      </c>
    </row>
    <row r="85" spans="1:12">
      <c r="C85" s="148">
        <v>0</v>
      </c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97"/>
  <sheetViews>
    <sheetView topLeftCell="J1" zoomScale="80" zoomScaleNormal="80" workbookViewId="0">
      <selection activeCell="R11" sqref="R11"/>
    </sheetView>
  </sheetViews>
  <sheetFormatPr defaultRowHeight="15"/>
  <cols>
    <col min="2" max="2" width="34.5703125" customWidth="1"/>
    <col min="3" max="3" width="11.42578125" style="149" customWidth="1"/>
    <col min="4" max="4" width="11.42578125" style="148" customWidth="1"/>
    <col min="5" max="5" width="11.42578125" style="150" customWidth="1"/>
    <col min="6" max="8" width="11.42578125" style="154" customWidth="1"/>
    <col min="9" max="9" width="24.42578125" customWidth="1"/>
    <col min="10" max="10" width="23.5703125" customWidth="1"/>
    <col min="11" max="11" width="30.85546875" customWidth="1"/>
    <col min="12" max="12" width="30.85546875" style="154" customWidth="1"/>
  </cols>
  <sheetData>
    <row r="1" spans="1:12" s="154" customFormat="1" ht="15.75" thickBot="1">
      <c r="C1" s="185" t="s">
        <v>281</v>
      </c>
      <c r="D1" s="185"/>
      <c r="E1" s="186"/>
      <c r="F1" s="187" t="s">
        <v>280</v>
      </c>
      <c r="G1" s="185"/>
      <c r="H1" s="186"/>
    </row>
    <row r="2" spans="1:12" ht="45">
      <c r="A2" s="93" t="s">
        <v>1</v>
      </c>
      <c r="B2" s="92" t="s">
        <v>90</v>
      </c>
      <c r="C2" s="91">
        <v>43617</v>
      </c>
      <c r="D2" s="91">
        <v>43952</v>
      </c>
      <c r="E2" s="91">
        <v>43983</v>
      </c>
      <c r="F2" s="91">
        <v>43617</v>
      </c>
      <c r="G2" s="91">
        <v>43952</v>
      </c>
      <c r="H2" s="91">
        <v>43983</v>
      </c>
      <c r="I2" s="90" t="s">
        <v>346</v>
      </c>
      <c r="J2" s="90" t="s">
        <v>347</v>
      </c>
      <c r="K2" s="1" t="s">
        <v>348</v>
      </c>
      <c r="L2" s="160" t="s">
        <v>349</v>
      </c>
    </row>
    <row r="3" spans="1:12">
      <c r="A3" s="82">
        <v>1</v>
      </c>
      <c r="B3" s="83" t="s">
        <v>2</v>
      </c>
      <c r="C3" s="80">
        <v>17489</v>
      </c>
      <c r="D3" s="80">
        <v>17304</v>
      </c>
      <c r="E3" s="80">
        <v>17750</v>
      </c>
      <c r="F3" s="80"/>
      <c r="G3" s="80"/>
      <c r="H3" s="80"/>
      <c r="I3" s="88">
        <f>(E3-C3)/C3</f>
        <v>1.4923666304534278E-2</v>
      </c>
      <c r="J3" s="81">
        <f>E3-C3</f>
        <v>261</v>
      </c>
      <c r="K3" s="81">
        <f>E3-D3</f>
        <v>446</v>
      </c>
      <c r="L3" s="81">
        <f>H3-G3</f>
        <v>0</v>
      </c>
    </row>
    <row r="4" spans="1:12">
      <c r="A4" s="82">
        <v>2</v>
      </c>
      <c r="B4" s="83" t="s">
        <v>3</v>
      </c>
      <c r="C4" s="80">
        <v>3319</v>
      </c>
      <c r="D4" s="80">
        <v>2981</v>
      </c>
      <c r="E4" s="80">
        <v>3397</v>
      </c>
      <c r="F4" s="80"/>
      <c r="G4" s="80"/>
      <c r="H4" s="80"/>
      <c r="I4" s="88">
        <f t="shared" ref="I4:I67" si="0">(E4-C4)/C4</f>
        <v>2.3501054534498342E-2</v>
      </c>
      <c r="J4" s="81">
        <f t="shared" ref="J4:J67" si="1">E4-C4</f>
        <v>78</v>
      </c>
      <c r="K4" s="81">
        <f t="shared" ref="K4:K67" si="2">E4-D4</f>
        <v>416</v>
      </c>
      <c r="L4" s="81">
        <f t="shared" ref="L4:L67" si="3">H4-G4</f>
        <v>0</v>
      </c>
    </row>
    <row r="5" spans="1:12">
      <c r="A5" s="82">
        <v>3</v>
      </c>
      <c r="B5" s="83" t="s">
        <v>4</v>
      </c>
      <c r="C5" s="80">
        <v>1120</v>
      </c>
      <c r="D5" s="80">
        <v>1184</v>
      </c>
      <c r="E5" s="80">
        <v>1200</v>
      </c>
      <c r="F5" s="80"/>
      <c r="G5" s="80"/>
      <c r="H5" s="80"/>
      <c r="I5" s="88">
        <f t="shared" si="0"/>
        <v>7.1428571428571425E-2</v>
      </c>
      <c r="J5" s="81">
        <f t="shared" si="1"/>
        <v>80</v>
      </c>
      <c r="K5" s="81">
        <f t="shared" si="2"/>
        <v>16</v>
      </c>
      <c r="L5" s="81">
        <f t="shared" si="3"/>
        <v>0</v>
      </c>
    </row>
    <row r="6" spans="1:12">
      <c r="A6" s="82">
        <v>5</v>
      </c>
      <c r="B6" s="83" t="s">
        <v>5</v>
      </c>
      <c r="C6" s="80">
        <v>410</v>
      </c>
      <c r="D6" s="80">
        <v>401</v>
      </c>
      <c r="E6" s="80">
        <v>414</v>
      </c>
      <c r="F6" s="80"/>
      <c r="G6" s="80"/>
      <c r="H6" s="80"/>
      <c r="I6" s="88">
        <f t="shared" si="0"/>
        <v>9.7560975609756097E-3</v>
      </c>
      <c r="J6" s="81">
        <f t="shared" si="1"/>
        <v>4</v>
      </c>
      <c r="K6" s="81">
        <f t="shared" si="2"/>
        <v>13</v>
      </c>
      <c r="L6" s="81">
        <f t="shared" si="3"/>
        <v>0</v>
      </c>
    </row>
    <row r="7" spans="1:12">
      <c r="A7" s="82">
        <v>6</v>
      </c>
      <c r="B7" s="83" t="s">
        <v>6</v>
      </c>
      <c r="C7" s="80">
        <v>29</v>
      </c>
      <c r="D7" s="80">
        <v>35</v>
      </c>
      <c r="E7" s="80">
        <v>35</v>
      </c>
      <c r="F7" s="80"/>
      <c r="G7" s="80"/>
      <c r="H7" s="80"/>
      <c r="I7" s="88">
        <f t="shared" si="0"/>
        <v>0.20689655172413793</v>
      </c>
      <c r="J7" s="81">
        <f t="shared" si="1"/>
        <v>6</v>
      </c>
      <c r="K7" s="81">
        <f t="shared" si="2"/>
        <v>0</v>
      </c>
      <c r="L7" s="81">
        <f t="shared" si="3"/>
        <v>0</v>
      </c>
    </row>
    <row r="8" spans="1:12">
      <c r="A8" s="82">
        <v>7</v>
      </c>
      <c r="B8" s="83" t="s">
        <v>7</v>
      </c>
      <c r="C8" s="80">
        <v>767</v>
      </c>
      <c r="D8" s="80">
        <v>715</v>
      </c>
      <c r="E8" s="80">
        <v>732</v>
      </c>
      <c r="F8" s="80"/>
      <c r="G8" s="80"/>
      <c r="H8" s="80"/>
      <c r="I8" s="88">
        <f t="shared" si="0"/>
        <v>-4.563233376792699E-2</v>
      </c>
      <c r="J8" s="81">
        <f t="shared" si="1"/>
        <v>-35</v>
      </c>
      <c r="K8" s="81">
        <f t="shared" si="2"/>
        <v>17</v>
      </c>
      <c r="L8" s="81">
        <f t="shared" si="3"/>
        <v>0</v>
      </c>
    </row>
    <row r="9" spans="1:12">
      <c r="A9" s="82">
        <v>8</v>
      </c>
      <c r="B9" s="83" t="s">
        <v>330</v>
      </c>
      <c r="C9" s="80">
        <v>4892</v>
      </c>
      <c r="D9" s="80">
        <v>4747</v>
      </c>
      <c r="E9" s="80">
        <v>4855</v>
      </c>
      <c r="F9" s="80"/>
      <c r="G9" s="80"/>
      <c r="H9" s="80"/>
      <c r="I9" s="88">
        <f t="shared" si="0"/>
        <v>-7.5633687653311526E-3</v>
      </c>
      <c r="J9" s="81">
        <f t="shared" si="1"/>
        <v>-37</v>
      </c>
      <c r="K9" s="81">
        <f t="shared" si="2"/>
        <v>108</v>
      </c>
      <c r="L9" s="81">
        <f t="shared" si="3"/>
        <v>0</v>
      </c>
    </row>
    <row r="10" spans="1:12">
      <c r="A10" s="82">
        <v>9</v>
      </c>
      <c r="B10" s="83" t="s">
        <v>8</v>
      </c>
      <c r="C10" s="80">
        <v>629</v>
      </c>
      <c r="D10" s="80">
        <v>563</v>
      </c>
      <c r="E10" s="80">
        <v>598</v>
      </c>
      <c r="F10" s="80"/>
      <c r="G10" s="80"/>
      <c r="H10" s="80"/>
      <c r="I10" s="88">
        <f t="shared" si="0"/>
        <v>-4.9284578696343402E-2</v>
      </c>
      <c r="J10" s="81">
        <f t="shared" si="1"/>
        <v>-31</v>
      </c>
      <c r="K10" s="81">
        <f t="shared" si="2"/>
        <v>35</v>
      </c>
      <c r="L10" s="81">
        <f t="shared" si="3"/>
        <v>0</v>
      </c>
    </row>
    <row r="11" spans="1:12">
      <c r="A11" s="84">
        <v>10</v>
      </c>
      <c r="B11" s="83" t="s">
        <v>9</v>
      </c>
      <c r="C11" s="80">
        <v>43522</v>
      </c>
      <c r="D11" s="80">
        <v>44142</v>
      </c>
      <c r="E11" s="80">
        <v>44793</v>
      </c>
      <c r="F11" s="80"/>
      <c r="G11" s="80"/>
      <c r="H11" s="80"/>
      <c r="I11" s="88">
        <f t="shared" si="0"/>
        <v>2.9203621157115941E-2</v>
      </c>
      <c r="J11" s="81">
        <f t="shared" si="1"/>
        <v>1271</v>
      </c>
      <c r="K11" s="81">
        <f t="shared" si="2"/>
        <v>651</v>
      </c>
      <c r="L11" s="81">
        <f t="shared" si="3"/>
        <v>0</v>
      </c>
    </row>
    <row r="12" spans="1:12">
      <c r="A12" s="84">
        <v>11</v>
      </c>
      <c r="B12" s="83" t="s">
        <v>10</v>
      </c>
      <c r="C12" s="80">
        <v>669</v>
      </c>
      <c r="D12" s="80">
        <v>681</v>
      </c>
      <c r="E12" s="80">
        <v>695</v>
      </c>
      <c r="F12" s="80"/>
      <c r="G12" s="80"/>
      <c r="H12" s="80"/>
      <c r="I12" s="88">
        <f t="shared" si="0"/>
        <v>3.8863976083707022E-2</v>
      </c>
      <c r="J12" s="81">
        <f t="shared" si="1"/>
        <v>26</v>
      </c>
      <c r="K12" s="81">
        <f t="shared" si="2"/>
        <v>14</v>
      </c>
      <c r="L12" s="81">
        <f t="shared" si="3"/>
        <v>0</v>
      </c>
    </row>
    <row r="13" spans="1:12">
      <c r="A13" s="84">
        <v>12</v>
      </c>
      <c r="B13" s="83" t="s">
        <v>11</v>
      </c>
      <c r="C13" s="80">
        <v>68</v>
      </c>
      <c r="D13" s="80">
        <v>70</v>
      </c>
      <c r="E13" s="80">
        <v>74</v>
      </c>
      <c r="F13" s="80"/>
      <c r="G13" s="80"/>
      <c r="H13" s="80"/>
      <c r="I13" s="88">
        <f t="shared" si="0"/>
        <v>8.8235294117647065E-2</v>
      </c>
      <c r="J13" s="81">
        <f t="shared" si="1"/>
        <v>6</v>
      </c>
      <c r="K13" s="81">
        <f t="shared" si="2"/>
        <v>4</v>
      </c>
      <c r="L13" s="81">
        <f t="shared" si="3"/>
        <v>0</v>
      </c>
    </row>
    <row r="14" spans="1:12">
      <c r="A14" s="84">
        <v>13</v>
      </c>
      <c r="B14" s="83" t="s">
        <v>12</v>
      </c>
      <c r="C14" s="80">
        <v>16330</v>
      </c>
      <c r="D14" s="80">
        <v>16544</v>
      </c>
      <c r="E14" s="80">
        <v>16743</v>
      </c>
      <c r="F14" s="80"/>
      <c r="G14" s="80"/>
      <c r="H14" s="80"/>
      <c r="I14" s="88">
        <f t="shared" si="0"/>
        <v>2.5290875688916106E-2</v>
      </c>
      <c r="J14" s="81">
        <f t="shared" si="1"/>
        <v>413</v>
      </c>
      <c r="K14" s="81">
        <f t="shared" si="2"/>
        <v>199</v>
      </c>
      <c r="L14" s="81">
        <f t="shared" si="3"/>
        <v>0</v>
      </c>
    </row>
    <row r="15" spans="1:12">
      <c r="A15" s="84">
        <v>14</v>
      </c>
      <c r="B15" s="83" t="s">
        <v>13</v>
      </c>
      <c r="C15" s="80">
        <v>32979</v>
      </c>
      <c r="D15" s="80">
        <v>33876</v>
      </c>
      <c r="E15" s="80">
        <v>34566</v>
      </c>
      <c r="F15" s="80"/>
      <c r="G15" s="80"/>
      <c r="H15" s="80"/>
      <c r="I15" s="88">
        <f t="shared" si="0"/>
        <v>4.8121531883926136E-2</v>
      </c>
      <c r="J15" s="81">
        <f t="shared" si="1"/>
        <v>1587</v>
      </c>
      <c r="K15" s="81">
        <f t="shared" si="2"/>
        <v>690</v>
      </c>
      <c r="L15" s="81">
        <f t="shared" si="3"/>
        <v>0</v>
      </c>
    </row>
    <row r="16" spans="1:12">
      <c r="A16" s="84">
        <v>15</v>
      </c>
      <c r="B16" s="83" t="s">
        <v>14</v>
      </c>
      <c r="C16" s="80">
        <v>6269</v>
      </c>
      <c r="D16" s="80">
        <v>6367</v>
      </c>
      <c r="E16" s="80">
        <v>6457</v>
      </c>
      <c r="F16" s="80"/>
      <c r="G16" s="80"/>
      <c r="H16" s="80"/>
      <c r="I16" s="88">
        <f t="shared" si="0"/>
        <v>2.9988833944807784E-2</v>
      </c>
      <c r="J16" s="81">
        <f t="shared" si="1"/>
        <v>188</v>
      </c>
      <c r="K16" s="81">
        <f t="shared" si="2"/>
        <v>90</v>
      </c>
      <c r="L16" s="81">
        <f t="shared" si="3"/>
        <v>0</v>
      </c>
    </row>
    <row r="17" spans="1:12">
      <c r="A17" s="84">
        <v>16</v>
      </c>
      <c r="B17" s="83" t="s">
        <v>15</v>
      </c>
      <c r="C17" s="80">
        <v>10046</v>
      </c>
      <c r="D17" s="80">
        <v>10035</v>
      </c>
      <c r="E17" s="80">
        <v>10190</v>
      </c>
      <c r="F17" s="80"/>
      <c r="G17" s="80"/>
      <c r="H17" s="80"/>
      <c r="I17" s="88">
        <f t="shared" si="0"/>
        <v>1.4334063308779614E-2</v>
      </c>
      <c r="J17" s="81">
        <f t="shared" si="1"/>
        <v>144</v>
      </c>
      <c r="K17" s="81">
        <f t="shared" si="2"/>
        <v>155</v>
      </c>
      <c r="L17" s="81">
        <f t="shared" si="3"/>
        <v>0</v>
      </c>
    </row>
    <row r="18" spans="1:12">
      <c r="A18" s="84">
        <v>17</v>
      </c>
      <c r="B18" s="83" t="s">
        <v>16</v>
      </c>
      <c r="C18" s="80">
        <v>2707</v>
      </c>
      <c r="D18" s="80">
        <v>2874</v>
      </c>
      <c r="E18" s="80">
        <v>2919</v>
      </c>
      <c r="F18" s="80"/>
      <c r="G18" s="80"/>
      <c r="H18" s="80"/>
      <c r="I18" s="88">
        <f t="shared" si="0"/>
        <v>7.8315478389360912E-2</v>
      </c>
      <c r="J18" s="81">
        <f t="shared" si="1"/>
        <v>212</v>
      </c>
      <c r="K18" s="81">
        <f t="shared" si="2"/>
        <v>45</v>
      </c>
      <c r="L18" s="81">
        <f t="shared" si="3"/>
        <v>0</v>
      </c>
    </row>
    <row r="19" spans="1:12">
      <c r="A19" s="84">
        <v>18</v>
      </c>
      <c r="B19" s="83" t="s">
        <v>17</v>
      </c>
      <c r="C19" s="80">
        <v>7357</v>
      </c>
      <c r="D19" s="80">
        <v>7102</v>
      </c>
      <c r="E19" s="80">
        <v>7166</v>
      </c>
      <c r="F19" s="80"/>
      <c r="G19" s="80"/>
      <c r="H19" s="80"/>
      <c r="I19" s="88">
        <f t="shared" si="0"/>
        <v>-2.596166915862444E-2</v>
      </c>
      <c r="J19" s="81">
        <f t="shared" si="1"/>
        <v>-191</v>
      </c>
      <c r="K19" s="81">
        <f t="shared" si="2"/>
        <v>64</v>
      </c>
      <c r="L19" s="81">
        <f t="shared" si="3"/>
        <v>0</v>
      </c>
    </row>
    <row r="20" spans="1:12">
      <c r="A20" s="84">
        <v>19</v>
      </c>
      <c r="B20" s="83" t="s">
        <v>18</v>
      </c>
      <c r="C20" s="80">
        <v>242</v>
      </c>
      <c r="D20" s="80">
        <v>245</v>
      </c>
      <c r="E20" s="80">
        <v>249</v>
      </c>
      <c r="F20" s="80"/>
      <c r="G20" s="80"/>
      <c r="H20" s="80"/>
      <c r="I20" s="88">
        <f t="shared" si="0"/>
        <v>2.8925619834710745E-2</v>
      </c>
      <c r="J20" s="81">
        <f t="shared" si="1"/>
        <v>7</v>
      </c>
      <c r="K20" s="81">
        <f t="shared" si="2"/>
        <v>4</v>
      </c>
      <c r="L20" s="81">
        <f t="shared" si="3"/>
        <v>0</v>
      </c>
    </row>
    <row r="21" spans="1:12">
      <c r="A21" s="84">
        <v>20</v>
      </c>
      <c r="B21" s="83" t="s">
        <v>19</v>
      </c>
      <c r="C21" s="80">
        <v>4883</v>
      </c>
      <c r="D21" s="80">
        <v>5252</v>
      </c>
      <c r="E21" s="80">
        <v>5361</v>
      </c>
      <c r="F21" s="80"/>
      <c r="G21" s="80"/>
      <c r="H21" s="80"/>
      <c r="I21" s="88">
        <f t="shared" si="0"/>
        <v>9.7890640999385617E-2</v>
      </c>
      <c r="J21" s="81">
        <f t="shared" si="1"/>
        <v>478</v>
      </c>
      <c r="K21" s="81">
        <f t="shared" si="2"/>
        <v>109</v>
      </c>
      <c r="L21" s="81">
        <f t="shared" si="3"/>
        <v>0</v>
      </c>
    </row>
    <row r="22" spans="1:12">
      <c r="A22" s="84">
        <v>21</v>
      </c>
      <c r="B22" s="83" t="s">
        <v>20</v>
      </c>
      <c r="C22" s="80">
        <v>439</v>
      </c>
      <c r="D22" s="80">
        <v>538</v>
      </c>
      <c r="E22" s="80">
        <v>556</v>
      </c>
      <c r="F22" s="80"/>
      <c r="G22" s="80"/>
      <c r="H22" s="80"/>
      <c r="I22" s="88">
        <f t="shared" si="0"/>
        <v>0.26651480637813213</v>
      </c>
      <c r="J22" s="81">
        <f t="shared" si="1"/>
        <v>117</v>
      </c>
      <c r="K22" s="81">
        <f t="shared" si="2"/>
        <v>18</v>
      </c>
      <c r="L22" s="81">
        <f t="shared" si="3"/>
        <v>0</v>
      </c>
    </row>
    <row r="23" spans="1:12">
      <c r="A23" s="84">
        <v>22</v>
      </c>
      <c r="B23" s="83" t="s">
        <v>21</v>
      </c>
      <c r="C23" s="80">
        <v>13091</v>
      </c>
      <c r="D23" s="80">
        <v>13240</v>
      </c>
      <c r="E23" s="80">
        <v>13407</v>
      </c>
      <c r="F23" s="80"/>
      <c r="G23" s="80"/>
      <c r="H23" s="80"/>
      <c r="I23" s="88">
        <f t="shared" si="0"/>
        <v>2.4138721258880148E-2</v>
      </c>
      <c r="J23" s="81">
        <f t="shared" si="1"/>
        <v>316</v>
      </c>
      <c r="K23" s="81">
        <f t="shared" si="2"/>
        <v>167</v>
      </c>
      <c r="L23" s="81">
        <f t="shared" si="3"/>
        <v>0</v>
      </c>
    </row>
    <row r="24" spans="1:12">
      <c r="A24" s="84">
        <v>23</v>
      </c>
      <c r="B24" s="83" t="s">
        <v>22</v>
      </c>
      <c r="C24" s="80">
        <v>13614</v>
      </c>
      <c r="D24" s="80">
        <v>13345</v>
      </c>
      <c r="E24" s="80">
        <v>13588</v>
      </c>
      <c r="F24" s="80"/>
      <c r="G24" s="80"/>
      <c r="H24" s="80"/>
      <c r="I24" s="88">
        <f t="shared" si="0"/>
        <v>-1.909798736594682E-3</v>
      </c>
      <c r="J24" s="81">
        <f t="shared" si="1"/>
        <v>-26</v>
      </c>
      <c r="K24" s="81">
        <f t="shared" si="2"/>
        <v>243</v>
      </c>
      <c r="L24" s="81">
        <f t="shared" si="3"/>
        <v>0</v>
      </c>
    </row>
    <row r="25" spans="1:12">
      <c r="A25" s="84">
        <v>24</v>
      </c>
      <c r="B25" s="83" t="s">
        <v>23</v>
      </c>
      <c r="C25" s="80">
        <v>6447</v>
      </c>
      <c r="D25" s="80">
        <v>6434</v>
      </c>
      <c r="E25" s="80">
        <v>6545</v>
      </c>
      <c r="F25" s="80"/>
      <c r="G25" s="80"/>
      <c r="H25" s="80"/>
      <c r="I25" s="88">
        <f t="shared" si="0"/>
        <v>1.5200868621064061E-2</v>
      </c>
      <c r="J25" s="81">
        <f t="shared" si="1"/>
        <v>98</v>
      </c>
      <c r="K25" s="81">
        <f t="shared" si="2"/>
        <v>111</v>
      </c>
      <c r="L25" s="81">
        <f t="shared" si="3"/>
        <v>0</v>
      </c>
    </row>
    <row r="26" spans="1:12">
      <c r="A26" s="84">
        <v>25</v>
      </c>
      <c r="B26" s="83" t="s">
        <v>24</v>
      </c>
      <c r="C26" s="80">
        <v>34427</v>
      </c>
      <c r="D26" s="80">
        <v>34687</v>
      </c>
      <c r="E26" s="80">
        <v>35080</v>
      </c>
      <c r="F26" s="80"/>
      <c r="G26" s="80"/>
      <c r="H26" s="80"/>
      <c r="I26" s="88">
        <f t="shared" si="0"/>
        <v>1.8967670723559996E-2</v>
      </c>
      <c r="J26" s="81">
        <f t="shared" si="1"/>
        <v>653</v>
      </c>
      <c r="K26" s="81">
        <f t="shared" si="2"/>
        <v>393</v>
      </c>
      <c r="L26" s="81">
        <f t="shared" si="3"/>
        <v>0</v>
      </c>
    </row>
    <row r="27" spans="1:12">
      <c r="A27" s="84">
        <v>26</v>
      </c>
      <c r="B27" s="83" t="s">
        <v>25</v>
      </c>
      <c r="C27" s="80">
        <v>1827</v>
      </c>
      <c r="D27" s="80">
        <v>1983</v>
      </c>
      <c r="E27" s="80">
        <v>2000</v>
      </c>
      <c r="F27" s="80"/>
      <c r="G27" s="80"/>
      <c r="H27" s="80"/>
      <c r="I27" s="88">
        <f t="shared" si="0"/>
        <v>9.4690749863163656E-2</v>
      </c>
      <c r="J27" s="81">
        <f t="shared" si="1"/>
        <v>173</v>
      </c>
      <c r="K27" s="81">
        <f t="shared" si="2"/>
        <v>17</v>
      </c>
      <c r="L27" s="81">
        <f t="shared" si="3"/>
        <v>0</v>
      </c>
    </row>
    <row r="28" spans="1:12">
      <c r="A28" s="84">
        <v>27</v>
      </c>
      <c r="B28" s="83" t="s">
        <v>26</v>
      </c>
      <c r="C28" s="80">
        <v>6246</v>
      </c>
      <c r="D28" s="80">
        <v>6494</v>
      </c>
      <c r="E28" s="80">
        <v>6576</v>
      </c>
      <c r="F28" s="80"/>
      <c r="G28" s="80"/>
      <c r="H28" s="80"/>
      <c r="I28" s="88">
        <f t="shared" si="0"/>
        <v>5.2833813640730067E-2</v>
      </c>
      <c r="J28" s="81">
        <f t="shared" si="1"/>
        <v>330</v>
      </c>
      <c r="K28" s="81">
        <f t="shared" si="2"/>
        <v>82</v>
      </c>
      <c r="L28" s="81">
        <f t="shared" si="3"/>
        <v>0</v>
      </c>
    </row>
    <row r="29" spans="1:12">
      <c r="A29" s="84">
        <v>28</v>
      </c>
      <c r="B29" s="83" t="s">
        <v>27</v>
      </c>
      <c r="C29" s="80">
        <v>11873</v>
      </c>
      <c r="D29" s="80">
        <v>12570</v>
      </c>
      <c r="E29" s="80">
        <v>12761</v>
      </c>
      <c r="F29" s="80"/>
      <c r="G29" s="80"/>
      <c r="H29" s="80"/>
      <c r="I29" s="88">
        <f t="shared" si="0"/>
        <v>7.4791543838962346E-2</v>
      </c>
      <c r="J29" s="81">
        <f t="shared" si="1"/>
        <v>888</v>
      </c>
      <c r="K29" s="81">
        <f t="shared" si="2"/>
        <v>191</v>
      </c>
      <c r="L29" s="81">
        <f t="shared" si="3"/>
        <v>0</v>
      </c>
    </row>
    <row r="30" spans="1:12">
      <c r="A30" s="84">
        <v>29</v>
      </c>
      <c r="B30" s="83" t="s">
        <v>28</v>
      </c>
      <c r="C30" s="80">
        <v>3628</v>
      </c>
      <c r="D30" s="80">
        <v>3852</v>
      </c>
      <c r="E30" s="80">
        <v>3909</v>
      </c>
      <c r="F30" s="80"/>
      <c r="G30" s="80"/>
      <c r="H30" s="80"/>
      <c r="I30" s="88">
        <f t="shared" si="0"/>
        <v>7.7453142227122379E-2</v>
      </c>
      <c r="J30" s="81">
        <f t="shared" si="1"/>
        <v>281</v>
      </c>
      <c r="K30" s="81">
        <f t="shared" si="2"/>
        <v>57</v>
      </c>
      <c r="L30" s="81">
        <f t="shared" si="3"/>
        <v>0</v>
      </c>
    </row>
    <row r="31" spans="1:12">
      <c r="A31" s="84">
        <v>30</v>
      </c>
      <c r="B31" s="83" t="s">
        <v>29</v>
      </c>
      <c r="C31" s="80">
        <v>1130</v>
      </c>
      <c r="D31" s="80">
        <v>1229</v>
      </c>
      <c r="E31" s="80">
        <v>1256</v>
      </c>
      <c r="F31" s="80"/>
      <c r="G31" s="80"/>
      <c r="H31" s="80"/>
      <c r="I31" s="88">
        <f t="shared" si="0"/>
        <v>0.11150442477876106</v>
      </c>
      <c r="J31" s="81">
        <f t="shared" si="1"/>
        <v>126</v>
      </c>
      <c r="K31" s="81">
        <f t="shared" si="2"/>
        <v>27</v>
      </c>
      <c r="L31" s="81">
        <f t="shared" si="3"/>
        <v>0</v>
      </c>
    </row>
    <row r="32" spans="1:12">
      <c r="A32" s="84">
        <v>31</v>
      </c>
      <c r="B32" s="83" t="s">
        <v>30</v>
      </c>
      <c r="C32" s="80">
        <v>21190</v>
      </c>
      <c r="D32" s="80">
        <v>21504</v>
      </c>
      <c r="E32" s="80">
        <v>21885</v>
      </c>
      <c r="F32" s="80"/>
      <c r="G32" s="80"/>
      <c r="H32" s="80"/>
      <c r="I32" s="88">
        <f t="shared" si="0"/>
        <v>3.2798489853704579E-2</v>
      </c>
      <c r="J32" s="81">
        <f t="shared" si="1"/>
        <v>695</v>
      </c>
      <c r="K32" s="81">
        <f t="shared" si="2"/>
        <v>381</v>
      </c>
      <c r="L32" s="81">
        <f t="shared" si="3"/>
        <v>0</v>
      </c>
    </row>
    <row r="33" spans="1:12">
      <c r="A33" s="84">
        <v>32</v>
      </c>
      <c r="B33" s="83" t="s">
        <v>31</v>
      </c>
      <c r="C33" s="80">
        <v>7057</v>
      </c>
      <c r="D33" s="80">
        <v>7431</v>
      </c>
      <c r="E33" s="80">
        <v>7619</v>
      </c>
      <c r="F33" s="80"/>
      <c r="G33" s="80"/>
      <c r="H33" s="80"/>
      <c r="I33" s="88">
        <f t="shared" si="0"/>
        <v>7.9637239620235223E-2</v>
      </c>
      <c r="J33" s="81">
        <f t="shared" si="1"/>
        <v>562</v>
      </c>
      <c r="K33" s="81">
        <f t="shared" si="2"/>
        <v>188</v>
      </c>
      <c r="L33" s="81">
        <f t="shared" si="3"/>
        <v>0</v>
      </c>
    </row>
    <row r="34" spans="1:12">
      <c r="A34" s="84">
        <v>33</v>
      </c>
      <c r="B34" s="83" t="s">
        <v>32</v>
      </c>
      <c r="C34" s="80">
        <v>18691</v>
      </c>
      <c r="D34" s="80">
        <v>18831</v>
      </c>
      <c r="E34" s="80">
        <v>19012</v>
      </c>
      <c r="F34" s="80"/>
      <c r="G34" s="80"/>
      <c r="H34" s="80"/>
      <c r="I34" s="88">
        <f t="shared" si="0"/>
        <v>1.7174040982290941E-2</v>
      </c>
      <c r="J34" s="81">
        <f t="shared" si="1"/>
        <v>321</v>
      </c>
      <c r="K34" s="81">
        <f t="shared" si="2"/>
        <v>181</v>
      </c>
      <c r="L34" s="81">
        <f t="shared" si="3"/>
        <v>0</v>
      </c>
    </row>
    <row r="35" spans="1:12">
      <c r="A35" s="84">
        <v>35</v>
      </c>
      <c r="B35" s="83" t="s">
        <v>33</v>
      </c>
      <c r="C35" s="80">
        <v>12752</v>
      </c>
      <c r="D35" s="80">
        <v>10986</v>
      </c>
      <c r="E35" s="80">
        <v>10866</v>
      </c>
      <c r="F35" s="80"/>
      <c r="G35" s="80"/>
      <c r="H35" s="80"/>
      <c r="I35" s="88">
        <f t="shared" si="0"/>
        <v>-0.14789836888331243</v>
      </c>
      <c r="J35" s="81">
        <f t="shared" si="1"/>
        <v>-1886</v>
      </c>
      <c r="K35" s="81">
        <f t="shared" si="2"/>
        <v>-120</v>
      </c>
      <c r="L35" s="81">
        <f t="shared" si="3"/>
        <v>0</v>
      </c>
    </row>
    <row r="36" spans="1:12">
      <c r="A36" s="84">
        <v>36</v>
      </c>
      <c r="B36" s="83" t="s">
        <v>34</v>
      </c>
      <c r="C36" s="80">
        <v>777</v>
      </c>
      <c r="D36" s="80">
        <v>710</v>
      </c>
      <c r="E36" s="80">
        <v>763</v>
      </c>
      <c r="F36" s="80"/>
      <c r="G36" s="80"/>
      <c r="H36" s="80"/>
      <c r="I36" s="88">
        <f t="shared" si="0"/>
        <v>-1.8018018018018018E-2</v>
      </c>
      <c r="J36" s="81">
        <f t="shared" si="1"/>
        <v>-14</v>
      </c>
      <c r="K36" s="81">
        <f t="shared" si="2"/>
        <v>53</v>
      </c>
      <c r="L36" s="81">
        <f t="shared" si="3"/>
        <v>0</v>
      </c>
    </row>
    <row r="37" spans="1:12">
      <c r="A37" s="84">
        <v>37</v>
      </c>
      <c r="B37" s="83" t="s">
        <v>35</v>
      </c>
      <c r="C37" s="80">
        <v>501</v>
      </c>
      <c r="D37" s="80">
        <v>469</v>
      </c>
      <c r="E37" s="80">
        <v>506</v>
      </c>
      <c r="F37" s="80"/>
      <c r="G37" s="80"/>
      <c r="H37" s="80"/>
      <c r="I37" s="88">
        <f t="shared" si="0"/>
        <v>9.9800399201596807E-3</v>
      </c>
      <c r="J37" s="81">
        <f t="shared" si="1"/>
        <v>5</v>
      </c>
      <c r="K37" s="81">
        <f t="shared" si="2"/>
        <v>37</v>
      </c>
      <c r="L37" s="81">
        <f t="shared" si="3"/>
        <v>0</v>
      </c>
    </row>
    <row r="38" spans="1:12">
      <c r="A38" s="84">
        <v>38</v>
      </c>
      <c r="B38" s="83" t="s">
        <v>36</v>
      </c>
      <c r="C38" s="80">
        <v>3768</v>
      </c>
      <c r="D38" s="80">
        <v>3819</v>
      </c>
      <c r="E38" s="80">
        <v>3877</v>
      </c>
      <c r="F38" s="80"/>
      <c r="G38" s="80"/>
      <c r="H38" s="80"/>
      <c r="I38" s="88">
        <f t="shared" si="0"/>
        <v>2.8927813163481954E-2</v>
      </c>
      <c r="J38" s="81">
        <f t="shared" si="1"/>
        <v>109</v>
      </c>
      <c r="K38" s="81">
        <f t="shared" si="2"/>
        <v>58</v>
      </c>
      <c r="L38" s="81">
        <f t="shared" si="3"/>
        <v>0</v>
      </c>
    </row>
    <row r="39" spans="1:12">
      <c r="A39" s="84">
        <v>39</v>
      </c>
      <c r="B39" s="83" t="s">
        <v>37</v>
      </c>
      <c r="C39" s="80">
        <v>103</v>
      </c>
      <c r="D39" s="80">
        <v>90</v>
      </c>
      <c r="E39" s="80">
        <v>93</v>
      </c>
      <c r="F39" s="80"/>
      <c r="G39" s="80"/>
      <c r="H39" s="80"/>
      <c r="I39" s="88">
        <f t="shared" si="0"/>
        <v>-9.7087378640776698E-2</v>
      </c>
      <c r="J39" s="81">
        <f t="shared" si="1"/>
        <v>-10</v>
      </c>
      <c r="K39" s="81">
        <f t="shared" si="2"/>
        <v>3</v>
      </c>
      <c r="L39" s="81">
        <f t="shared" si="3"/>
        <v>0</v>
      </c>
    </row>
    <row r="40" spans="1:12">
      <c r="A40" s="84">
        <v>41</v>
      </c>
      <c r="B40" s="83" t="s">
        <v>38</v>
      </c>
      <c r="C40" s="80">
        <v>93912</v>
      </c>
      <c r="D40" s="80">
        <v>86293</v>
      </c>
      <c r="E40" s="80">
        <v>93191</v>
      </c>
      <c r="F40" s="80"/>
      <c r="G40" s="80"/>
      <c r="H40" s="80"/>
      <c r="I40" s="88">
        <f t="shared" si="0"/>
        <v>-7.6774001192605841E-3</v>
      </c>
      <c r="J40" s="81">
        <f t="shared" si="1"/>
        <v>-721</v>
      </c>
      <c r="K40" s="81">
        <f t="shared" si="2"/>
        <v>6898</v>
      </c>
      <c r="L40" s="81">
        <f t="shared" si="3"/>
        <v>0</v>
      </c>
    </row>
    <row r="41" spans="1:12">
      <c r="A41" s="84">
        <v>42</v>
      </c>
      <c r="B41" s="83" t="s">
        <v>39</v>
      </c>
      <c r="C41" s="80">
        <v>11854</v>
      </c>
      <c r="D41" s="80">
        <v>10558</v>
      </c>
      <c r="E41" s="80">
        <v>11295</v>
      </c>
      <c r="F41" s="80"/>
      <c r="G41" s="80"/>
      <c r="H41" s="80"/>
      <c r="I41" s="88">
        <f t="shared" si="0"/>
        <v>-4.7157077779652438E-2</v>
      </c>
      <c r="J41" s="81">
        <f t="shared" si="1"/>
        <v>-559</v>
      </c>
      <c r="K41" s="81">
        <f t="shared" si="2"/>
        <v>737</v>
      </c>
      <c r="L41" s="81">
        <f t="shared" si="3"/>
        <v>0</v>
      </c>
    </row>
    <row r="42" spans="1:12">
      <c r="A42" s="84">
        <v>43</v>
      </c>
      <c r="B42" s="83" t="s">
        <v>40</v>
      </c>
      <c r="C42" s="80">
        <v>53139</v>
      </c>
      <c r="D42" s="80">
        <v>51871</v>
      </c>
      <c r="E42" s="80">
        <v>53491</v>
      </c>
      <c r="F42" s="80"/>
      <c r="G42" s="80"/>
      <c r="H42" s="80"/>
      <c r="I42" s="88">
        <f t="shared" si="0"/>
        <v>6.6241366980936784E-3</v>
      </c>
      <c r="J42" s="81">
        <f t="shared" si="1"/>
        <v>352</v>
      </c>
      <c r="K42" s="81">
        <f t="shared" si="2"/>
        <v>1620</v>
      </c>
      <c r="L42" s="81">
        <f t="shared" si="3"/>
        <v>0</v>
      </c>
    </row>
    <row r="43" spans="1:12">
      <c r="A43" s="84">
        <v>45</v>
      </c>
      <c r="B43" s="83" t="s">
        <v>41</v>
      </c>
      <c r="C43" s="80">
        <v>56084</v>
      </c>
      <c r="D43" s="80">
        <v>60104</v>
      </c>
      <c r="E43" s="80">
        <v>61200</v>
      </c>
      <c r="F43" s="80"/>
      <c r="G43" s="80"/>
      <c r="H43" s="80"/>
      <c r="I43" s="88">
        <f t="shared" si="0"/>
        <v>9.1220312388560015E-2</v>
      </c>
      <c r="J43" s="81">
        <f t="shared" si="1"/>
        <v>5116</v>
      </c>
      <c r="K43" s="81">
        <f t="shared" si="2"/>
        <v>1096</v>
      </c>
      <c r="L43" s="81">
        <f t="shared" si="3"/>
        <v>0</v>
      </c>
    </row>
    <row r="44" spans="1:12">
      <c r="A44" s="84">
        <v>46</v>
      </c>
      <c r="B44" s="83" t="s">
        <v>42</v>
      </c>
      <c r="C44" s="80">
        <v>140433</v>
      </c>
      <c r="D44" s="80">
        <v>143713</v>
      </c>
      <c r="E44" s="80">
        <v>145950</v>
      </c>
      <c r="F44" s="80"/>
      <c r="G44" s="80"/>
      <c r="H44" s="80"/>
      <c r="I44" s="88">
        <f t="shared" si="0"/>
        <v>3.9285637991070474E-2</v>
      </c>
      <c r="J44" s="81">
        <f t="shared" si="1"/>
        <v>5517</v>
      </c>
      <c r="K44" s="81">
        <f t="shared" si="2"/>
        <v>2237</v>
      </c>
      <c r="L44" s="81">
        <f t="shared" si="3"/>
        <v>0</v>
      </c>
    </row>
    <row r="45" spans="1:12">
      <c r="A45" s="84">
        <v>47</v>
      </c>
      <c r="B45" s="83" t="s">
        <v>43</v>
      </c>
      <c r="C45" s="80">
        <v>321828</v>
      </c>
      <c r="D45" s="80">
        <v>326698</v>
      </c>
      <c r="E45" s="80">
        <v>331982</v>
      </c>
      <c r="F45" s="80"/>
      <c r="G45" s="80"/>
      <c r="H45" s="80"/>
      <c r="I45" s="88">
        <f t="shared" si="0"/>
        <v>3.1551014827796216E-2</v>
      </c>
      <c r="J45" s="81">
        <f t="shared" si="1"/>
        <v>10154</v>
      </c>
      <c r="K45" s="81">
        <f t="shared" si="2"/>
        <v>5284</v>
      </c>
      <c r="L45" s="81">
        <f t="shared" si="3"/>
        <v>0</v>
      </c>
    </row>
    <row r="46" spans="1:12">
      <c r="A46" s="84">
        <v>49</v>
      </c>
      <c r="B46" s="83" t="s">
        <v>44</v>
      </c>
      <c r="C46" s="80">
        <v>130692</v>
      </c>
      <c r="D46" s="80">
        <v>135583</v>
      </c>
      <c r="E46" s="80">
        <v>138175</v>
      </c>
      <c r="F46" s="80"/>
      <c r="G46" s="80"/>
      <c r="H46" s="80"/>
      <c r="I46" s="88">
        <f t="shared" si="0"/>
        <v>5.7256756343157959E-2</v>
      </c>
      <c r="J46" s="81">
        <f t="shared" si="1"/>
        <v>7483</v>
      </c>
      <c r="K46" s="81">
        <f t="shared" si="2"/>
        <v>2592</v>
      </c>
      <c r="L46" s="81">
        <f t="shared" si="3"/>
        <v>0</v>
      </c>
    </row>
    <row r="47" spans="1:12">
      <c r="A47" s="84">
        <v>50</v>
      </c>
      <c r="B47" s="83" t="s">
        <v>45</v>
      </c>
      <c r="C47" s="80">
        <v>3225</v>
      </c>
      <c r="D47" s="80">
        <v>2781</v>
      </c>
      <c r="E47" s="80">
        <v>3046</v>
      </c>
      <c r="F47" s="80"/>
      <c r="G47" s="80"/>
      <c r="H47" s="80"/>
      <c r="I47" s="88">
        <f t="shared" si="0"/>
        <v>-5.5503875968992249E-2</v>
      </c>
      <c r="J47" s="81">
        <f t="shared" si="1"/>
        <v>-179</v>
      </c>
      <c r="K47" s="81">
        <f t="shared" si="2"/>
        <v>265</v>
      </c>
      <c r="L47" s="81">
        <f t="shared" si="3"/>
        <v>0</v>
      </c>
    </row>
    <row r="48" spans="1:12">
      <c r="A48" s="84">
        <v>51</v>
      </c>
      <c r="B48" s="83" t="s">
        <v>46</v>
      </c>
      <c r="C48" s="80">
        <v>289</v>
      </c>
      <c r="D48" s="80">
        <v>305</v>
      </c>
      <c r="E48" s="80">
        <v>303</v>
      </c>
      <c r="F48" s="80"/>
      <c r="G48" s="80"/>
      <c r="H48" s="80"/>
      <c r="I48" s="88">
        <f t="shared" si="0"/>
        <v>4.8442906574394463E-2</v>
      </c>
      <c r="J48" s="81">
        <f t="shared" si="1"/>
        <v>14</v>
      </c>
      <c r="K48" s="81">
        <f t="shared" si="2"/>
        <v>-2</v>
      </c>
      <c r="L48" s="81">
        <f t="shared" si="3"/>
        <v>0</v>
      </c>
    </row>
    <row r="49" spans="1:12">
      <c r="A49" s="84">
        <v>52</v>
      </c>
      <c r="B49" s="83" t="s">
        <v>47</v>
      </c>
      <c r="C49" s="80">
        <v>18535</v>
      </c>
      <c r="D49" s="80">
        <v>18520</v>
      </c>
      <c r="E49" s="80">
        <v>18754</v>
      </c>
      <c r="F49" s="80"/>
      <c r="G49" s="80"/>
      <c r="H49" s="80"/>
      <c r="I49" s="88">
        <f t="shared" si="0"/>
        <v>1.1815484219045051E-2</v>
      </c>
      <c r="J49" s="81">
        <f t="shared" si="1"/>
        <v>219</v>
      </c>
      <c r="K49" s="81">
        <f t="shared" si="2"/>
        <v>234</v>
      </c>
      <c r="L49" s="81">
        <f t="shared" si="3"/>
        <v>0</v>
      </c>
    </row>
    <row r="50" spans="1:12">
      <c r="A50" s="84">
        <v>53</v>
      </c>
      <c r="B50" s="83" t="s">
        <v>48</v>
      </c>
      <c r="C50" s="80">
        <v>3059</v>
      </c>
      <c r="D50" s="80">
        <v>3504</v>
      </c>
      <c r="E50" s="80">
        <v>3686</v>
      </c>
      <c r="F50" s="80"/>
      <c r="G50" s="80"/>
      <c r="H50" s="80"/>
      <c r="I50" s="88">
        <f t="shared" si="0"/>
        <v>0.20496894409937888</v>
      </c>
      <c r="J50" s="81">
        <f t="shared" si="1"/>
        <v>627</v>
      </c>
      <c r="K50" s="81">
        <f t="shared" si="2"/>
        <v>182</v>
      </c>
      <c r="L50" s="81">
        <f t="shared" si="3"/>
        <v>0</v>
      </c>
    </row>
    <row r="51" spans="1:12">
      <c r="A51" s="84">
        <v>55</v>
      </c>
      <c r="B51" s="83" t="s">
        <v>49</v>
      </c>
      <c r="C51" s="80">
        <v>19966</v>
      </c>
      <c r="D51" s="80">
        <v>18860</v>
      </c>
      <c r="E51" s="80">
        <v>19715</v>
      </c>
      <c r="F51" s="80"/>
      <c r="G51" s="80"/>
      <c r="H51" s="80"/>
      <c r="I51" s="88">
        <f t="shared" si="0"/>
        <v>-1.2571371331263147E-2</v>
      </c>
      <c r="J51" s="81">
        <f t="shared" si="1"/>
        <v>-251</v>
      </c>
      <c r="K51" s="81">
        <f t="shared" si="2"/>
        <v>855</v>
      </c>
      <c r="L51" s="81">
        <f t="shared" si="3"/>
        <v>0</v>
      </c>
    </row>
    <row r="52" spans="1:12">
      <c r="A52" s="84">
        <v>56</v>
      </c>
      <c r="B52" s="83" t="s">
        <v>50</v>
      </c>
      <c r="C52" s="80">
        <v>120233</v>
      </c>
      <c r="D52" s="80">
        <v>117683</v>
      </c>
      <c r="E52" s="80">
        <v>121651</v>
      </c>
      <c r="F52" s="80"/>
      <c r="G52" s="80"/>
      <c r="H52" s="80"/>
      <c r="I52" s="88">
        <f t="shared" si="0"/>
        <v>1.1793767102209876E-2</v>
      </c>
      <c r="J52" s="81">
        <f t="shared" si="1"/>
        <v>1418</v>
      </c>
      <c r="K52" s="81">
        <f t="shared" si="2"/>
        <v>3968</v>
      </c>
      <c r="L52" s="81">
        <f t="shared" si="3"/>
        <v>0</v>
      </c>
    </row>
    <row r="53" spans="1:12">
      <c r="A53" s="84">
        <v>58</v>
      </c>
      <c r="B53" s="83" t="s">
        <v>51</v>
      </c>
      <c r="C53" s="80">
        <v>2718</v>
      </c>
      <c r="D53" s="80">
        <v>2707</v>
      </c>
      <c r="E53" s="80">
        <v>2728</v>
      </c>
      <c r="F53" s="80"/>
      <c r="G53" s="80"/>
      <c r="H53" s="80"/>
      <c r="I53" s="88">
        <f t="shared" si="0"/>
        <v>3.6791758646063282E-3</v>
      </c>
      <c r="J53" s="81">
        <f t="shared" si="1"/>
        <v>10</v>
      </c>
      <c r="K53" s="81">
        <f t="shared" si="2"/>
        <v>21</v>
      </c>
      <c r="L53" s="81">
        <f t="shared" si="3"/>
        <v>0</v>
      </c>
    </row>
    <row r="54" spans="1:12">
      <c r="A54" s="84">
        <v>59</v>
      </c>
      <c r="B54" s="83" t="s">
        <v>52</v>
      </c>
      <c r="C54" s="80">
        <v>2097</v>
      </c>
      <c r="D54" s="80">
        <v>2113</v>
      </c>
      <c r="E54" s="80">
        <v>2160</v>
      </c>
      <c r="F54" s="80"/>
      <c r="G54" s="80"/>
      <c r="H54" s="80"/>
      <c r="I54" s="88">
        <f t="shared" si="0"/>
        <v>3.0042918454935622E-2</v>
      </c>
      <c r="J54" s="81">
        <f t="shared" si="1"/>
        <v>63</v>
      </c>
      <c r="K54" s="81">
        <f t="shared" si="2"/>
        <v>47</v>
      </c>
      <c r="L54" s="81">
        <f t="shared" si="3"/>
        <v>0</v>
      </c>
    </row>
    <row r="55" spans="1:12">
      <c r="A55" s="84">
        <v>60</v>
      </c>
      <c r="B55" s="83" t="s">
        <v>53</v>
      </c>
      <c r="C55" s="80">
        <v>732</v>
      </c>
      <c r="D55" s="80">
        <v>698</v>
      </c>
      <c r="E55" s="80">
        <v>698</v>
      </c>
      <c r="F55" s="80"/>
      <c r="G55" s="80"/>
      <c r="H55" s="80"/>
      <c r="I55" s="88">
        <f t="shared" si="0"/>
        <v>-4.6448087431693992E-2</v>
      </c>
      <c r="J55" s="81">
        <f t="shared" si="1"/>
        <v>-34</v>
      </c>
      <c r="K55" s="81">
        <f t="shared" si="2"/>
        <v>0</v>
      </c>
      <c r="L55" s="81">
        <f t="shared" si="3"/>
        <v>0</v>
      </c>
    </row>
    <row r="56" spans="1:12">
      <c r="A56" s="84">
        <v>61</v>
      </c>
      <c r="B56" s="83" t="s">
        <v>54</v>
      </c>
      <c r="C56" s="80">
        <v>2967</v>
      </c>
      <c r="D56" s="80">
        <v>2919</v>
      </c>
      <c r="E56" s="80">
        <v>2941</v>
      </c>
      <c r="F56" s="80"/>
      <c r="G56" s="80"/>
      <c r="H56" s="80"/>
      <c r="I56" s="88">
        <f t="shared" si="0"/>
        <v>-8.7630603302999658E-3</v>
      </c>
      <c r="J56" s="81">
        <f t="shared" si="1"/>
        <v>-26</v>
      </c>
      <c r="K56" s="81">
        <f t="shared" si="2"/>
        <v>22</v>
      </c>
      <c r="L56" s="81">
        <f t="shared" si="3"/>
        <v>0</v>
      </c>
    </row>
    <row r="57" spans="1:12">
      <c r="A57" s="84">
        <v>62</v>
      </c>
      <c r="B57" s="83" t="s">
        <v>55</v>
      </c>
      <c r="C57" s="80">
        <v>9858</v>
      </c>
      <c r="D57" s="80">
        <v>10908</v>
      </c>
      <c r="E57" s="80">
        <v>11149</v>
      </c>
      <c r="F57" s="80"/>
      <c r="G57" s="80"/>
      <c r="H57" s="80"/>
      <c r="I57" s="88">
        <f t="shared" si="0"/>
        <v>0.13095962669912761</v>
      </c>
      <c r="J57" s="81">
        <f t="shared" si="1"/>
        <v>1291</v>
      </c>
      <c r="K57" s="81">
        <f t="shared" si="2"/>
        <v>241</v>
      </c>
      <c r="L57" s="81">
        <f t="shared" si="3"/>
        <v>0</v>
      </c>
    </row>
    <row r="58" spans="1:12">
      <c r="A58" s="84">
        <v>63</v>
      </c>
      <c r="B58" s="83" t="s">
        <v>56</v>
      </c>
      <c r="C58" s="80">
        <v>1826</v>
      </c>
      <c r="D58" s="80">
        <v>1909</v>
      </c>
      <c r="E58" s="80">
        <v>1918</v>
      </c>
      <c r="F58" s="80"/>
      <c r="G58" s="80"/>
      <c r="H58" s="80"/>
      <c r="I58" s="88">
        <f t="shared" si="0"/>
        <v>5.0383351588170866E-2</v>
      </c>
      <c r="J58" s="81">
        <f t="shared" si="1"/>
        <v>92</v>
      </c>
      <c r="K58" s="81">
        <f t="shared" si="2"/>
        <v>9</v>
      </c>
      <c r="L58" s="81">
        <f t="shared" si="3"/>
        <v>0</v>
      </c>
    </row>
    <row r="59" spans="1:12">
      <c r="A59" s="84">
        <v>64</v>
      </c>
      <c r="B59" s="83" t="s">
        <v>57</v>
      </c>
      <c r="C59" s="80">
        <v>7065</v>
      </c>
      <c r="D59" s="80">
        <v>6990</v>
      </c>
      <c r="E59" s="80">
        <v>6995</v>
      </c>
      <c r="F59" s="80"/>
      <c r="G59" s="80"/>
      <c r="H59" s="80"/>
      <c r="I59" s="88">
        <f t="shared" si="0"/>
        <v>-9.9079971691436661E-3</v>
      </c>
      <c r="J59" s="81">
        <f t="shared" si="1"/>
        <v>-70</v>
      </c>
      <c r="K59" s="81">
        <f t="shared" si="2"/>
        <v>5</v>
      </c>
      <c r="L59" s="81">
        <f t="shared" si="3"/>
        <v>0</v>
      </c>
    </row>
    <row r="60" spans="1:12">
      <c r="A60" s="84">
        <v>65</v>
      </c>
      <c r="B60" s="83" t="s">
        <v>58</v>
      </c>
      <c r="C60" s="80">
        <v>3541</v>
      </c>
      <c r="D60" s="80">
        <v>3466</v>
      </c>
      <c r="E60" s="80">
        <v>3473</v>
      </c>
      <c r="F60" s="80"/>
      <c r="G60" s="80"/>
      <c r="H60" s="80"/>
      <c r="I60" s="88">
        <f t="shared" si="0"/>
        <v>-1.9203614798079638E-2</v>
      </c>
      <c r="J60" s="81">
        <f t="shared" si="1"/>
        <v>-68</v>
      </c>
      <c r="K60" s="81">
        <f t="shared" si="2"/>
        <v>7</v>
      </c>
      <c r="L60" s="81">
        <f t="shared" si="3"/>
        <v>0</v>
      </c>
    </row>
    <row r="61" spans="1:12">
      <c r="A61" s="84">
        <v>66</v>
      </c>
      <c r="B61" s="83" t="s">
        <v>59</v>
      </c>
      <c r="C61" s="80">
        <v>12231</v>
      </c>
      <c r="D61" s="80">
        <v>12533</v>
      </c>
      <c r="E61" s="80">
        <v>12667</v>
      </c>
      <c r="F61" s="80"/>
      <c r="G61" s="80"/>
      <c r="H61" s="80"/>
      <c r="I61" s="88">
        <f t="shared" si="0"/>
        <v>3.5647126154852424E-2</v>
      </c>
      <c r="J61" s="81">
        <f t="shared" si="1"/>
        <v>436</v>
      </c>
      <c r="K61" s="81">
        <f t="shared" si="2"/>
        <v>134</v>
      </c>
      <c r="L61" s="81">
        <f t="shared" si="3"/>
        <v>0</v>
      </c>
    </row>
    <row r="62" spans="1:12">
      <c r="A62" s="84">
        <v>68</v>
      </c>
      <c r="B62" s="83" t="s">
        <v>60</v>
      </c>
      <c r="C62" s="80">
        <v>62821</v>
      </c>
      <c r="D62" s="80">
        <v>67881</v>
      </c>
      <c r="E62" s="80">
        <v>68402</v>
      </c>
      <c r="F62" s="80"/>
      <c r="G62" s="80"/>
      <c r="H62" s="80"/>
      <c r="I62" s="88">
        <f t="shared" si="0"/>
        <v>8.8839719202177619E-2</v>
      </c>
      <c r="J62" s="81">
        <f t="shared" si="1"/>
        <v>5581</v>
      </c>
      <c r="K62" s="81">
        <f t="shared" si="2"/>
        <v>521</v>
      </c>
      <c r="L62" s="81">
        <f t="shared" si="3"/>
        <v>0</v>
      </c>
    </row>
    <row r="63" spans="1:12">
      <c r="A63" s="84">
        <v>69</v>
      </c>
      <c r="B63" s="83" t="s">
        <v>61</v>
      </c>
      <c r="C63" s="80">
        <v>51567</v>
      </c>
      <c r="D63" s="80">
        <v>52391</v>
      </c>
      <c r="E63" s="80">
        <v>52939</v>
      </c>
      <c r="F63" s="80"/>
      <c r="G63" s="80"/>
      <c r="H63" s="80"/>
      <c r="I63" s="88">
        <f t="shared" si="0"/>
        <v>2.6606162856090135E-2</v>
      </c>
      <c r="J63" s="81">
        <f t="shared" si="1"/>
        <v>1372</v>
      </c>
      <c r="K63" s="81">
        <f t="shared" si="2"/>
        <v>548</v>
      </c>
      <c r="L63" s="81">
        <f t="shared" si="3"/>
        <v>0</v>
      </c>
    </row>
    <row r="64" spans="1:12">
      <c r="A64" s="84">
        <v>70</v>
      </c>
      <c r="B64" s="83" t="s">
        <v>62</v>
      </c>
      <c r="C64" s="80">
        <v>19322</v>
      </c>
      <c r="D64" s="80">
        <v>18620</v>
      </c>
      <c r="E64" s="80">
        <v>18786</v>
      </c>
      <c r="F64" s="80"/>
      <c r="G64" s="80"/>
      <c r="H64" s="80"/>
      <c r="I64" s="88">
        <f t="shared" si="0"/>
        <v>-2.7740399544560604E-2</v>
      </c>
      <c r="J64" s="81">
        <f t="shared" si="1"/>
        <v>-536</v>
      </c>
      <c r="K64" s="81">
        <f t="shared" si="2"/>
        <v>166</v>
      </c>
      <c r="L64" s="81">
        <f t="shared" si="3"/>
        <v>0</v>
      </c>
    </row>
    <row r="65" spans="1:12">
      <c r="A65" s="84">
        <v>71</v>
      </c>
      <c r="B65" s="83" t="s">
        <v>63</v>
      </c>
      <c r="C65" s="80">
        <v>24351</v>
      </c>
      <c r="D65" s="80">
        <v>23830</v>
      </c>
      <c r="E65" s="80">
        <v>24428</v>
      </c>
      <c r="F65" s="80"/>
      <c r="G65" s="80"/>
      <c r="H65" s="80"/>
      <c r="I65" s="88">
        <f t="shared" si="0"/>
        <v>3.1620877992690239E-3</v>
      </c>
      <c r="J65" s="81">
        <f t="shared" si="1"/>
        <v>77</v>
      </c>
      <c r="K65" s="81">
        <f t="shared" si="2"/>
        <v>598</v>
      </c>
      <c r="L65" s="81">
        <f t="shared" si="3"/>
        <v>0</v>
      </c>
    </row>
    <row r="66" spans="1:12">
      <c r="A66" s="84">
        <v>72</v>
      </c>
      <c r="B66" s="83" t="s">
        <v>64</v>
      </c>
      <c r="C66" s="80">
        <v>934</v>
      </c>
      <c r="D66" s="80">
        <v>967</v>
      </c>
      <c r="E66" s="80">
        <v>987</v>
      </c>
      <c r="F66" s="80"/>
      <c r="G66" s="80"/>
      <c r="H66" s="80"/>
      <c r="I66" s="88">
        <f t="shared" si="0"/>
        <v>5.6745182012847964E-2</v>
      </c>
      <c r="J66" s="81">
        <f t="shared" si="1"/>
        <v>53</v>
      </c>
      <c r="K66" s="81">
        <f t="shared" si="2"/>
        <v>20</v>
      </c>
      <c r="L66" s="81">
        <f t="shared" si="3"/>
        <v>0</v>
      </c>
    </row>
    <row r="67" spans="1:12">
      <c r="A67" s="84">
        <v>73</v>
      </c>
      <c r="B67" s="83" t="s">
        <v>65</v>
      </c>
      <c r="C67" s="80">
        <v>7088</v>
      </c>
      <c r="D67" s="80">
        <v>6914</v>
      </c>
      <c r="E67" s="80">
        <v>7042</v>
      </c>
      <c r="F67" s="80"/>
      <c r="G67" s="80"/>
      <c r="H67" s="80"/>
      <c r="I67" s="88">
        <f t="shared" si="0"/>
        <v>-6.4898419864559817E-3</v>
      </c>
      <c r="J67" s="81">
        <f t="shared" si="1"/>
        <v>-46</v>
      </c>
      <c r="K67" s="81">
        <f t="shared" si="2"/>
        <v>128</v>
      </c>
      <c r="L67" s="81">
        <f t="shared" si="3"/>
        <v>0</v>
      </c>
    </row>
    <row r="68" spans="1:12">
      <c r="A68" s="84">
        <v>74</v>
      </c>
      <c r="B68" s="83" t="s">
        <v>66</v>
      </c>
      <c r="C68" s="80">
        <v>9061</v>
      </c>
      <c r="D68" s="80">
        <v>8720</v>
      </c>
      <c r="E68" s="80">
        <v>8868</v>
      </c>
      <c r="F68" s="80"/>
      <c r="G68" s="80"/>
      <c r="H68" s="80"/>
      <c r="I68" s="88">
        <f t="shared" ref="I68:I92" si="4">(E68-C68)/C68</f>
        <v>-2.1300077254166206E-2</v>
      </c>
      <c r="J68" s="81">
        <f t="shared" ref="J68:J92" si="5">E68-C68</f>
        <v>-193</v>
      </c>
      <c r="K68" s="81">
        <f t="shared" ref="K68:K92" si="6">E68-D68</f>
        <v>148</v>
      </c>
      <c r="L68" s="81">
        <f t="shared" ref="L68:L92" si="7">H68-G68</f>
        <v>0</v>
      </c>
    </row>
    <row r="69" spans="1:12">
      <c r="A69" s="84">
        <v>75</v>
      </c>
      <c r="B69" s="83" t="s">
        <v>67</v>
      </c>
      <c r="C69" s="80">
        <v>2788</v>
      </c>
      <c r="D69" s="80">
        <v>3032</v>
      </c>
      <c r="E69" s="80">
        <v>3097</v>
      </c>
      <c r="F69" s="80"/>
      <c r="G69" s="80"/>
      <c r="H69" s="80"/>
      <c r="I69" s="88">
        <f t="shared" si="4"/>
        <v>0.11083213773314203</v>
      </c>
      <c r="J69" s="81">
        <f t="shared" si="5"/>
        <v>309</v>
      </c>
      <c r="K69" s="81">
        <f t="shared" si="6"/>
        <v>65</v>
      </c>
      <c r="L69" s="81">
        <f t="shared" si="7"/>
        <v>0</v>
      </c>
    </row>
    <row r="70" spans="1:12">
      <c r="A70" s="84">
        <v>77</v>
      </c>
      <c r="B70" s="83" t="s">
        <v>68</v>
      </c>
      <c r="C70" s="80">
        <v>5722</v>
      </c>
      <c r="D70" s="80">
        <v>5725</v>
      </c>
      <c r="E70" s="80">
        <v>5840</v>
      </c>
      <c r="F70" s="80"/>
      <c r="G70" s="80"/>
      <c r="H70" s="80"/>
      <c r="I70" s="88">
        <f t="shared" si="4"/>
        <v>2.0622160083886752E-2</v>
      </c>
      <c r="J70" s="81">
        <f t="shared" si="5"/>
        <v>118</v>
      </c>
      <c r="K70" s="81">
        <f t="shared" si="6"/>
        <v>115</v>
      </c>
      <c r="L70" s="81">
        <f t="shared" si="7"/>
        <v>0</v>
      </c>
    </row>
    <row r="71" spans="1:12">
      <c r="A71" s="84">
        <v>78</v>
      </c>
      <c r="B71" s="83" t="s">
        <v>69</v>
      </c>
      <c r="C71" s="80">
        <v>2133</v>
      </c>
      <c r="D71" s="80">
        <v>2127</v>
      </c>
      <c r="E71" s="80">
        <v>2143</v>
      </c>
      <c r="F71" s="80"/>
      <c r="G71" s="80"/>
      <c r="H71" s="80"/>
      <c r="I71" s="88">
        <f t="shared" si="4"/>
        <v>4.6882325363338025E-3</v>
      </c>
      <c r="J71" s="81">
        <f t="shared" si="5"/>
        <v>10</v>
      </c>
      <c r="K71" s="81">
        <f t="shared" si="6"/>
        <v>16</v>
      </c>
      <c r="L71" s="81">
        <f t="shared" si="7"/>
        <v>0</v>
      </c>
    </row>
    <row r="72" spans="1:12">
      <c r="A72" s="84">
        <v>79</v>
      </c>
      <c r="B72" s="83" t="s">
        <v>70</v>
      </c>
      <c r="C72" s="80">
        <v>8852</v>
      </c>
      <c r="D72" s="80">
        <v>8608</v>
      </c>
      <c r="E72" s="80">
        <v>8733</v>
      </c>
      <c r="F72" s="80"/>
      <c r="G72" s="80"/>
      <c r="H72" s="80"/>
      <c r="I72" s="88">
        <f t="shared" si="4"/>
        <v>-1.3443289652056033E-2</v>
      </c>
      <c r="J72" s="81">
        <f t="shared" si="5"/>
        <v>-119</v>
      </c>
      <c r="K72" s="81">
        <f t="shared" si="6"/>
        <v>125</v>
      </c>
      <c r="L72" s="81">
        <f t="shared" si="7"/>
        <v>0</v>
      </c>
    </row>
    <row r="73" spans="1:12">
      <c r="A73" s="84">
        <v>80</v>
      </c>
      <c r="B73" s="83" t="s">
        <v>71</v>
      </c>
      <c r="C73" s="80">
        <v>22259</v>
      </c>
      <c r="D73" s="80">
        <v>22164</v>
      </c>
      <c r="E73" s="80">
        <v>22272</v>
      </c>
      <c r="F73" s="80"/>
      <c r="G73" s="80"/>
      <c r="H73" s="80"/>
      <c r="I73" s="88">
        <f t="shared" si="4"/>
        <v>5.8403342468215107E-4</v>
      </c>
      <c r="J73" s="81">
        <f t="shared" si="5"/>
        <v>13</v>
      </c>
      <c r="K73" s="81">
        <f t="shared" si="6"/>
        <v>108</v>
      </c>
      <c r="L73" s="81">
        <f t="shared" si="7"/>
        <v>0</v>
      </c>
    </row>
    <row r="74" spans="1:12">
      <c r="A74" s="84">
        <v>81</v>
      </c>
      <c r="B74" s="83" t="s">
        <v>72</v>
      </c>
      <c r="C74" s="80">
        <v>47139</v>
      </c>
      <c r="D74" s="80">
        <v>40639</v>
      </c>
      <c r="E74" s="80">
        <v>40889</v>
      </c>
      <c r="F74" s="80"/>
      <c r="G74" s="80"/>
      <c r="H74" s="80"/>
      <c r="I74" s="88">
        <f t="shared" si="4"/>
        <v>-0.13258660557075883</v>
      </c>
      <c r="J74" s="81">
        <f t="shared" si="5"/>
        <v>-6250</v>
      </c>
      <c r="K74" s="81">
        <f t="shared" si="6"/>
        <v>250</v>
      </c>
      <c r="L74" s="81">
        <f t="shared" si="7"/>
        <v>0</v>
      </c>
    </row>
    <row r="75" spans="1:12">
      <c r="A75" s="84">
        <v>82</v>
      </c>
      <c r="B75" s="83" t="s">
        <v>73</v>
      </c>
      <c r="C75" s="80">
        <v>46721</v>
      </c>
      <c r="D75" s="80">
        <v>43604</v>
      </c>
      <c r="E75" s="80">
        <v>43873</v>
      </c>
      <c r="F75" s="80"/>
      <c r="G75" s="80"/>
      <c r="H75" s="80"/>
      <c r="I75" s="88">
        <f t="shared" si="4"/>
        <v>-6.0957599366451919E-2</v>
      </c>
      <c r="J75" s="81">
        <f t="shared" si="5"/>
        <v>-2848</v>
      </c>
      <c r="K75" s="81">
        <f t="shared" si="6"/>
        <v>269</v>
      </c>
      <c r="L75" s="81">
        <f t="shared" si="7"/>
        <v>0</v>
      </c>
    </row>
    <row r="76" spans="1:12">
      <c r="A76" s="84">
        <v>84</v>
      </c>
      <c r="B76" s="83" t="s">
        <v>74</v>
      </c>
      <c r="C76" s="80">
        <v>4587</v>
      </c>
      <c r="D76" s="80">
        <v>4721</v>
      </c>
      <c r="E76" s="80">
        <v>4878</v>
      </c>
      <c r="F76" s="80"/>
      <c r="G76" s="80"/>
      <c r="H76" s="80"/>
      <c r="I76" s="88">
        <f t="shared" si="4"/>
        <v>6.3440156965336822E-2</v>
      </c>
      <c r="J76" s="81">
        <f t="shared" si="5"/>
        <v>291</v>
      </c>
      <c r="K76" s="81">
        <f t="shared" si="6"/>
        <v>157</v>
      </c>
      <c r="L76" s="81">
        <f t="shared" si="7"/>
        <v>0</v>
      </c>
    </row>
    <row r="77" spans="1:12">
      <c r="A77" s="84">
        <v>85</v>
      </c>
      <c r="B77" s="83" t="s">
        <v>75</v>
      </c>
      <c r="C77" s="80">
        <v>34074</v>
      </c>
      <c r="D77" s="80">
        <v>37063</v>
      </c>
      <c r="E77" s="80">
        <v>36778</v>
      </c>
      <c r="F77" s="80"/>
      <c r="G77" s="80"/>
      <c r="H77" s="80"/>
      <c r="I77" s="88">
        <f t="shared" si="4"/>
        <v>7.9356694253683163E-2</v>
      </c>
      <c r="J77" s="81">
        <f t="shared" si="5"/>
        <v>2704</v>
      </c>
      <c r="K77" s="81">
        <f t="shared" si="6"/>
        <v>-285</v>
      </c>
      <c r="L77" s="81">
        <f t="shared" si="7"/>
        <v>0</v>
      </c>
    </row>
    <row r="78" spans="1:12">
      <c r="A78" s="84">
        <v>86</v>
      </c>
      <c r="B78" s="83" t="s">
        <v>76</v>
      </c>
      <c r="C78" s="80">
        <v>27401</v>
      </c>
      <c r="D78" s="80">
        <v>29176</v>
      </c>
      <c r="E78" s="80">
        <v>29656</v>
      </c>
      <c r="F78" s="80"/>
      <c r="G78" s="80"/>
      <c r="H78" s="80"/>
      <c r="I78" s="88">
        <f t="shared" si="4"/>
        <v>8.2296266559614611E-2</v>
      </c>
      <c r="J78" s="81">
        <f t="shared" si="5"/>
        <v>2255</v>
      </c>
      <c r="K78" s="81">
        <f t="shared" si="6"/>
        <v>480</v>
      </c>
      <c r="L78" s="81">
        <f t="shared" si="7"/>
        <v>0</v>
      </c>
    </row>
    <row r="79" spans="1:12">
      <c r="A79" s="84">
        <v>87</v>
      </c>
      <c r="B79" s="83" t="s">
        <v>77</v>
      </c>
      <c r="C79" s="80">
        <v>1652</v>
      </c>
      <c r="D79" s="80">
        <v>1832</v>
      </c>
      <c r="E79" s="80">
        <v>1842</v>
      </c>
      <c r="F79" s="80"/>
      <c r="G79" s="80"/>
      <c r="H79" s="80"/>
      <c r="I79" s="88">
        <f t="shared" si="4"/>
        <v>0.11501210653753027</v>
      </c>
      <c r="J79" s="81">
        <f t="shared" si="5"/>
        <v>190</v>
      </c>
      <c r="K79" s="81">
        <f t="shared" si="6"/>
        <v>10</v>
      </c>
      <c r="L79" s="81">
        <f t="shared" si="7"/>
        <v>0</v>
      </c>
    </row>
    <row r="80" spans="1:12">
      <c r="A80" s="84">
        <v>88</v>
      </c>
      <c r="B80" s="83" t="s">
        <v>78</v>
      </c>
      <c r="C80" s="80">
        <v>5259</v>
      </c>
      <c r="D80" s="80">
        <v>5476</v>
      </c>
      <c r="E80" s="80">
        <v>5519</v>
      </c>
      <c r="F80" s="80"/>
      <c r="G80" s="80"/>
      <c r="H80" s="80"/>
      <c r="I80" s="88">
        <f t="shared" si="4"/>
        <v>4.9439056854915384E-2</v>
      </c>
      <c r="J80" s="81">
        <f t="shared" si="5"/>
        <v>260</v>
      </c>
      <c r="K80" s="81">
        <f t="shared" si="6"/>
        <v>43</v>
      </c>
      <c r="L80" s="81">
        <f t="shared" si="7"/>
        <v>0</v>
      </c>
    </row>
    <row r="81" spans="1:12">
      <c r="A81" s="84">
        <v>90</v>
      </c>
      <c r="B81" s="83" t="s">
        <v>79</v>
      </c>
      <c r="C81" s="80">
        <v>1436</v>
      </c>
      <c r="D81" s="80">
        <v>1385</v>
      </c>
      <c r="E81" s="80">
        <v>1405</v>
      </c>
      <c r="F81" s="80"/>
      <c r="G81" s="80"/>
      <c r="H81" s="80"/>
      <c r="I81" s="88">
        <f t="shared" si="4"/>
        <v>-2.1587743732590529E-2</v>
      </c>
      <c r="J81" s="81">
        <f t="shared" si="5"/>
        <v>-31</v>
      </c>
      <c r="K81" s="81">
        <f t="shared" si="6"/>
        <v>20</v>
      </c>
      <c r="L81" s="81">
        <f t="shared" si="7"/>
        <v>0</v>
      </c>
    </row>
    <row r="82" spans="1:12">
      <c r="A82" s="84">
        <v>91</v>
      </c>
      <c r="B82" s="83" t="s">
        <v>80</v>
      </c>
      <c r="C82" s="80">
        <v>559</v>
      </c>
      <c r="D82" s="80">
        <v>829</v>
      </c>
      <c r="E82" s="80">
        <v>856</v>
      </c>
      <c r="F82" s="80"/>
      <c r="G82" s="80"/>
      <c r="H82" s="80"/>
      <c r="I82" s="88">
        <f t="shared" si="4"/>
        <v>0.53130590339892669</v>
      </c>
      <c r="J82" s="81">
        <f t="shared" si="5"/>
        <v>297</v>
      </c>
      <c r="K82" s="81">
        <f t="shared" si="6"/>
        <v>27</v>
      </c>
      <c r="L82" s="81">
        <f t="shared" si="7"/>
        <v>0</v>
      </c>
    </row>
    <row r="83" spans="1:12">
      <c r="A83" s="84">
        <v>92</v>
      </c>
      <c r="B83" s="83" t="s">
        <v>81</v>
      </c>
      <c r="C83" s="80">
        <v>2870</v>
      </c>
      <c r="D83" s="80">
        <v>2486</v>
      </c>
      <c r="E83" s="80">
        <v>2531</v>
      </c>
      <c r="F83" s="80"/>
      <c r="G83" s="80"/>
      <c r="H83" s="80"/>
      <c r="I83" s="88">
        <f t="shared" si="4"/>
        <v>-0.11811846689895471</v>
      </c>
      <c r="J83" s="81">
        <f t="shared" si="5"/>
        <v>-339</v>
      </c>
      <c r="K83" s="81">
        <f t="shared" si="6"/>
        <v>45</v>
      </c>
      <c r="L83" s="81">
        <f t="shared" si="7"/>
        <v>0</v>
      </c>
    </row>
    <row r="84" spans="1:12">
      <c r="A84" s="84">
        <v>93</v>
      </c>
      <c r="B84" s="83" t="s">
        <v>82</v>
      </c>
      <c r="C84" s="80">
        <v>9190</v>
      </c>
      <c r="D84" s="80">
        <v>8873</v>
      </c>
      <c r="E84" s="80">
        <v>9095</v>
      </c>
      <c r="F84" s="80"/>
      <c r="G84" s="80"/>
      <c r="H84" s="80"/>
      <c r="I84" s="88">
        <f t="shared" si="4"/>
        <v>-1.0337323177366704E-2</v>
      </c>
      <c r="J84" s="81">
        <f t="shared" si="5"/>
        <v>-95</v>
      </c>
      <c r="K84" s="81">
        <f t="shared" si="6"/>
        <v>222</v>
      </c>
      <c r="L84" s="81">
        <f t="shared" si="7"/>
        <v>0</v>
      </c>
    </row>
    <row r="85" spans="1:12">
      <c r="A85" s="84">
        <v>94</v>
      </c>
      <c r="B85" s="83" t="s">
        <v>83</v>
      </c>
      <c r="C85" s="80">
        <v>11237</v>
      </c>
      <c r="D85" s="80">
        <v>11437</v>
      </c>
      <c r="E85" s="80">
        <v>11385</v>
      </c>
      <c r="F85" s="80"/>
      <c r="G85" s="80"/>
      <c r="H85" s="80"/>
      <c r="I85" s="88">
        <f t="shared" si="4"/>
        <v>1.3170775117914034E-2</v>
      </c>
      <c r="J85" s="81">
        <f t="shared" si="5"/>
        <v>148</v>
      </c>
      <c r="K85" s="81">
        <f t="shared" si="6"/>
        <v>-52</v>
      </c>
      <c r="L85" s="81">
        <f t="shared" si="7"/>
        <v>0</v>
      </c>
    </row>
    <row r="86" spans="1:12">
      <c r="A86" s="84">
        <v>95</v>
      </c>
      <c r="B86" s="83" t="s">
        <v>84</v>
      </c>
      <c r="C86" s="80">
        <v>11604</v>
      </c>
      <c r="D86" s="80">
        <v>11720</v>
      </c>
      <c r="E86" s="80">
        <v>11919</v>
      </c>
      <c r="F86" s="80"/>
      <c r="G86" s="80"/>
      <c r="H86" s="80"/>
      <c r="I86" s="88">
        <f t="shared" si="4"/>
        <v>2.7145811789038264E-2</v>
      </c>
      <c r="J86" s="81">
        <f t="shared" si="5"/>
        <v>315</v>
      </c>
      <c r="K86" s="81">
        <f t="shared" si="6"/>
        <v>199</v>
      </c>
      <c r="L86" s="81">
        <f t="shared" si="7"/>
        <v>0</v>
      </c>
    </row>
    <row r="87" spans="1:12">
      <c r="A87" s="84">
        <v>96</v>
      </c>
      <c r="B87" s="83" t="s">
        <v>85</v>
      </c>
      <c r="C87" s="80">
        <v>33019</v>
      </c>
      <c r="D87" s="80">
        <v>32865</v>
      </c>
      <c r="E87" s="80">
        <v>33935</v>
      </c>
      <c r="F87" s="80"/>
      <c r="G87" s="80"/>
      <c r="H87" s="80"/>
      <c r="I87" s="88">
        <f t="shared" si="4"/>
        <v>2.7741603319301009E-2</v>
      </c>
      <c r="J87" s="81">
        <f t="shared" si="5"/>
        <v>916</v>
      </c>
      <c r="K87" s="81">
        <f t="shared" si="6"/>
        <v>1070</v>
      </c>
      <c r="L87" s="81">
        <f t="shared" si="7"/>
        <v>0</v>
      </c>
    </row>
    <row r="88" spans="1:12">
      <c r="A88" s="84">
        <v>97</v>
      </c>
      <c r="B88" s="83" t="s">
        <v>86</v>
      </c>
      <c r="C88" s="80">
        <v>10622</v>
      </c>
      <c r="D88" s="80">
        <v>6577</v>
      </c>
      <c r="E88" s="80">
        <v>6478</v>
      </c>
      <c r="F88" s="80"/>
      <c r="G88" s="80"/>
      <c r="H88" s="80"/>
      <c r="I88" s="88">
        <f t="shared" si="4"/>
        <v>-0.39013368480512145</v>
      </c>
      <c r="J88" s="81">
        <f t="shared" si="5"/>
        <v>-4144</v>
      </c>
      <c r="K88" s="81">
        <f t="shared" si="6"/>
        <v>-99</v>
      </c>
      <c r="L88" s="81">
        <f t="shared" si="7"/>
        <v>0</v>
      </c>
    </row>
    <row r="89" spans="1:12">
      <c r="A89" s="84">
        <v>98</v>
      </c>
      <c r="B89" s="83" t="s">
        <v>87</v>
      </c>
      <c r="C89" s="80">
        <v>352</v>
      </c>
      <c r="D89" s="80">
        <v>290</v>
      </c>
      <c r="E89" s="80">
        <v>282</v>
      </c>
      <c r="F89" s="80"/>
      <c r="G89" s="80"/>
      <c r="H89" s="80"/>
      <c r="I89" s="88">
        <f t="shared" si="4"/>
        <v>-0.19886363636363635</v>
      </c>
      <c r="J89" s="81">
        <f t="shared" si="5"/>
        <v>-70</v>
      </c>
      <c r="K89" s="81">
        <f t="shared" si="6"/>
        <v>-8</v>
      </c>
      <c r="L89" s="81">
        <f t="shared" si="7"/>
        <v>0</v>
      </c>
    </row>
    <row r="90" spans="1:12">
      <c r="A90" s="84">
        <v>99</v>
      </c>
      <c r="B90" s="83" t="s">
        <v>88</v>
      </c>
      <c r="C90" s="80">
        <v>435</v>
      </c>
      <c r="D90" s="80">
        <v>443</v>
      </c>
      <c r="E90" s="80">
        <v>443</v>
      </c>
      <c r="F90" s="80"/>
      <c r="G90" s="80"/>
      <c r="H90" s="80"/>
      <c r="I90" s="88">
        <f t="shared" si="4"/>
        <v>1.8390804597701149E-2</v>
      </c>
      <c r="J90" s="81">
        <f t="shared" si="5"/>
        <v>8</v>
      </c>
      <c r="K90" s="81">
        <f t="shared" si="6"/>
        <v>0</v>
      </c>
      <c r="L90" s="81">
        <f t="shared" si="7"/>
        <v>0</v>
      </c>
    </row>
    <row r="91" spans="1:12" s="154" customFormat="1">
      <c r="A91" s="84"/>
      <c r="B91" s="83" t="s">
        <v>285</v>
      </c>
      <c r="C91" s="80">
        <v>46611</v>
      </c>
      <c r="D91" s="80">
        <v>51299</v>
      </c>
      <c r="E91" s="80">
        <v>51451</v>
      </c>
      <c r="F91" s="80"/>
      <c r="G91" s="80"/>
      <c r="H91" s="80"/>
      <c r="I91" s="88">
        <f>(E91-C91)/C91</f>
        <v>0.10383814979296732</v>
      </c>
      <c r="J91" s="81">
        <f>E91-C91</f>
        <v>4840</v>
      </c>
      <c r="K91" s="81">
        <f>E91-D91</f>
        <v>152</v>
      </c>
      <c r="L91" s="81">
        <f>H91-G91</f>
        <v>0</v>
      </c>
    </row>
    <row r="92" spans="1:12" s="113" customFormat="1" ht="14.45" customHeight="1">
      <c r="A92" s="190" t="s">
        <v>89</v>
      </c>
      <c r="B92" s="190"/>
      <c r="C92" s="115">
        <v>1839238</v>
      </c>
      <c r="D92" s="115">
        <v>1845740</v>
      </c>
      <c r="E92" s="115">
        <v>1882413</v>
      </c>
      <c r="F92" s="115"/>
      <c r="G92" s="115"/>
      <c r="H92" s="115"/>
      <c r="I92" s="110">
        <f t="shared" si="4"/>
        <v>2.3474395374606223E-2</v>
      </c>
      <c r="J92" s="116">
        <f t="shared" si="5"/>
        <v>43175</v>
      </c>
      <c r="K92" s="116">
        <f t="shared" si="6"/>
        <v>36673</v>
      </c>
      <c r="L92" s="81">
        <f t="shared" si="7"/>
        <v>0</v>
      </c>
    </row>
    <row r="93" spans="1:12">
      <c r="A93" s="6"/>
      <c r="B93" s="6"/>
      <c r="D93" s="148">
        <v>0</v>
      </c>
    </row>
    <row r="94" spans="1:12">
      <c r="E94" s="162"/>
      <c r="F94" s="162"/>
    </row>
    <row r="95" spans="1:12">
      <c r="E95" s="162"/>
      <c r="F95" s="162"/>
    </row>
    <row r="97" spans="3:8">
      <c r="C97" s="166"/>
      <c r="D97" s="166"/>
      <c r="E97" s="166"/>
      <c r="F97" s="166"/>
      <c r="G97" s="166"/>
      <c r="H97" s="166"/>
    </row>
  </sheetData>
  <mergeCells count="3">
    <mergeCell ref="A92:B92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87"/>
  <sheetViews>
    <sheetView topLeftCell="K1" zoomScale="87" zoomScaleNormal="87" workbookViewId="0">
      <selection activeCell="S10" sqref="S10"/>
    </sheetView>
  </sheetViews>
  <sheetFormatPr defaultRowHeight="15"/>
  <cols>
    <col min="2" max="2" width="19.140625" customWidth="1"/>
    <col min="3" max="3" width="13.140625" style="151" customWidth="1"/>
    <col min="4" max="4" width="13.140625" style="150" customWidth="1"/>
    <col min="5" max="5" width="13.140625" style="152" customWidth="1"/>
    <col min="6" max="8" width="13.140625" style="154" customWidth="1"/>
    <col min="9" max="9" width="34.85546875" customWidth="1"/>
    <col min="10" max="10" width="34.5703125" customWidth="1"/>
    <col min="11" max="11" width="31" customWidth="1"/>
    <col min="12" max="12" width="31" style="154" customWidth="1"/>
  </cols>
  <sheetData>
    <row r="1" spans="1:12" s="154" customFormat="1" ht="15.75" thickBot="1">
      <c r="C1" s="185" t="s">
        <v>281</v>
      </c>
      <c r="D1" s="185"/>
      <c r="E1" s="186"/>
      <c r="F1" s="187" t="s">
        <v>280</v>
      </c>
      <c r="G1" s="185"/>
      <c r="H1" s="186"/>
    </row>
    <row r="2" spans="1:12" ht="43.5" customHeight="1">
      <c r="A2" s="90" t="s">
        <v>91</v>
      </c>
      <c r="B2" s="90" t="s">
        <v>174</v>
      </c>
      <c r="C2" s="91">
        <v>43617</v>
      </c>
      <c r="D2" s="91">
        <v>43952</v>
      </c>
      <c r="E2" s="91">
        <v>43983</v>
      </c>
      <c r="F2" s="91">
        <v>43617</v>
      </c>
      <c r="G2" s="91">
        <v>43952</v>
      </c>
      <c r="H2" s="91">
        <v>43983</v>
      </c>
      <c r="I2" s="90" t="s">
        <v>354</v>
      </c>
      <c r="J2" s="90" t="s">
        <v>355</v>
      </c>
      <c r="K2" s="1" t="s">
        <v>357</v>
      </c>
      <c r="L2" s="160" t="s">
        <v>356</v>
      </c>
    </row>
    <row r="3" spans="1:12">
      <c r="A3" s="73">
        <v>1</v>
      </c>
      <c r="B3" s="87" t="s">
        <v>92</v>
      </c>
      <c r="C3" s="24">
        <v>233050</v>
      </c>
      <c r="D3" s="24">
        <v>232584</v>
      </c>
      <c r="E3" s="24">
        <v>238719</v>
      </c>
      <c r="F3" s="24"/>
      <c r="G3" s="24"/>
      <c r="H3" s="24"/>
      <c r="I3" s="88">
        <f>(E3-C3)/C3</f>
        <v>2.4325252091825789E-2</v>
      </c>
      <c r="J3" s="24">
        <f>E3-C3</f>
        <v>5669</v>
      </c>
      <c r="K3" s="24">
        <f>E3-D3</f>
        <v>6135</v>
      </c>
      <c r="L3" s="24">
        <f>H3-G3</f>
        <v>0</v>
      </c>
    </row>
    <row r="4" spans="1:12">
      <c r="A4" s="73">
        <v>2</v>
      </c>
      <c r="B4" s="87" t="s">
        <v>93</v>
      </c>
      <c r="C4" s="24">
        <v>46924</v>
      </c>
      <c r="D4" s="24">
        <v>47735</v>
      </c>
      <c r="E4" s="24">
        <v>50363</v>
      </c>
      <c r="F4" s="24"/>
      <c r="G4" s="24"/>
      <c r="H4" s="24"/>
      <c r="I4" s="88">
        <f t="shared" ref="I4:I67" si="0">(E4-C4)/C4</f>
        <v>7.3288722189071689E-2</v>
      </c>
      <c r="J4" s="24">
        <f t="shared" ref="J4:J67" si="1">E4-C4</f>
        <v>3439</v>
      </c>
      <c r="K4" s="24">
        <f t="shared" ref="K4:K67" si="2">E4-D4</f>
        <v>2628</v>
      </c>
      <c r="L4" s="24">
        <f t="shared" ref="L4:L67" si="3">H4-G4</f>
        <v>0</v>
      </c>
    </row>
    <row r="5" spans="1:12">
      <c r="A5" s="73">
        <v>3</v>
      </c>
      <c r="B5" s="87" t="s">
        <v>94</v>
      </c>
      <c r="C5" s="24">
        <v>80960</v>
      </c>
      <c r="D5" s="24">
        <v>79745</v>
      </c>
      <c r="E5" s="24">
        <v>82250</v>
      </c>
      <c r="F5" s="24"/>
      <c r="G5" s="24"/>
      <c r="H5" s="24"/>
      <c r="I5" s="88">
        <f t="shared" si="0"/>
        <v>1.5933794466403164E-2</v>
      </c>
      <c r="J5" s="24">
        <f t="shared" si="1"/>
        <v>1290</v>
      </c>
      <c r="K5" s="24">
        <f t="shared" si="2"/>
        <v>2505</v>
      </c>
      <c r="L5" s="24">
        <f t="shared" si="3"/>
        <v>0</v>
      </c>
    </row>
    <row r="6" spans="1:12">
      <c r="A6" s="73">
        <v>4</v>
      </c>
      <c r="B6" s="87" t="s">
        <v>95</v>
      </c>
      <c r="C6" s="24">
        <v>23575</v>
      </c>
      <c r="D6" s="24">
        <v>23088</v>
      </c>
      <c r="E6" s="24">
        <v>24741</v>
      </c>
      <c r="F6" s="24"/>
      <c r="G6" s="24"/>
      <c r="H6" s="24"/>
      <c r="I6" s="88">
        <f t="shared" si="0"/>
        <v>4.9459172852598092E-2</v>
      </c>
      <c r="J6" s="24">
        <f t="shared" si="1"/>
        <v>1166</v>
      </c>
      <c r="K6" s="24">
        <f t="shared" si="2"/>
        <v>1653</v>
      </c>
      <c r="L6" s="24">
        <f t="shared" si="3"/>
        <v>0</v>
      </c>
    </row>
    <row r="7" spans="1:12">
      <c r="A7" s="73">
        <v>5</v>
      </c>
      <c r="B7" s="87" t="s">
        <v>96</v>
      </c>
      <c r="C7" s="24">
        <v>33575</v>
      </c>
      <c r="D7" s="24">
        <v>33757</v>
      </c>
      <c r="E7" s="24">
        <v>35243</v>
      </c>
      <c r="F7" s="24"/>
      <c r="G7" s="24"/>
      <c r="H7" s="24"/>
      <c r="I7" s="88">
        <f t="shared" si="0"/>
        <v>4.9679821295606851E-2</v>
      </c>
      <c r="J7" s="24">
        <f t="shared" si="1"/>
        <v>1668</v>
      </c>
      <c r="K7" s="24">
        <f t="shared" si="2"/>
        <v>1486</v>
      </c>
      <c r="L7" s="24">
        <f t="shared" si="3"/>
        <v>0</v>
      </c>
    </row>
    <row r="8" spans="1:12">
      <c r="A8" s="73">
        <v>6</v>
      </c>
      <c r="B8" s="87" t="s">
        <v>97</v>
      </c>
      <c r="C8" s="24">
        <v>864165</v>
      </c>
      <c r="D8" s="24">
        <v>844241</v>
      </c>
      <c r="E8" s="24">
        <v>870154</v>
      </c>
      <c r="F8" s="24"/>
      <c r="G8" s="24"/>
      <c r="H8" s="24"/>
      <c r="I8" s="88">
        <f t="shared" si="0"/>
        <v>6.9303894510886234E-3</v>
      </c>
      <c r="J8" s="24">
        <f t="shared" si="1"/>
        <v>5989</v>
      </c>
      <c r="K8" s="24">
        <f t="shared" si="2"/>
        <v>25913</v>
      </c>
      <c r="L8" s="24">
        <f t="shared" si="3"/>
        <v>0</v>
      </c>
    </row>
    <row r="9" spans="1:12">
      <c r="A9" s="73">
        <v>7</v>
      </c>
      <c r="B9" s="87" t="s">
        <v>98</v>
      </c>
      <c r="C9" s="24">
        <v>460037</v>
      </c>
      <c r="D9" s="24">
        <v>400119</v>
      </c>
      <c r="E9" s="24">
        <v>417858</v>
      </c>
      <c r="F9" s="24"/>
      <c r="G9" s="24"/>
      <c r="H9" s="24"/>
      <c r="I9" s="88">
        <f t="shared" si="0"/>
        <v>-9.1686103509065572E-2</v>
      </c>
      <c r="J9" s="24">
        <f t="shared" si="1"/>
        <v>-42179</v>
      </c>
      <c r="K9" s="24">
        <f t="shared" si="2"/>
        <v>17739</v>
      </c>
      <c r="L9" s="24">
        <f t="shared" si="3"/>
        <v>0</v>
      </c>
    </row>
    <row r="10" spans="1:12">
      <c r="A10" s="73">
        <v>8</v>
      </c>
      <c r="B10" s="87" t="s">
        <v>99</v>
      </c>
      <c r="C10" s="24">
        <v>22992</v>
      </c>
      <c r="D10" s="24">
        <v>21127</v>
      </c>
      <c r="E10" s="24">
        <v>21984</v>
      </c>
      <c r="F10" s="24"/>
      <c r="G10" s="24"/>
      <c r="H10" s="24"/>
      <c r="I10" s="88">
        <f t="shared" si="0"/>
        <v>-4.3841336116910233E-2</v>
      </c>
      <c r="J10" s="24">
        <f t="shared" si="1"/>
        <v>-1008</v>
      </c>
      <c r="K10" s="24">
        <f t="shared" si="2"/>
        <v>857</v>
      </c>
      <c r="L10" s="24">
        <f t="shared" si="3"/>
        <v>0</v>
      </c>
    </row>
    <row r="11" spans="1:12">
      <c r="A11" s="73">
        <v>9</v>
      </c>
      <c r="B11" s="87" t="s">
        <v>100</v>
      </c>
      <c r="C11" s="24">
        <v>139008</v>
      </c>
      <c r="D11" s="24">
        <v>131097</v>
      </c>
      <c r="E11" s="24">
        <v>136989</v>
      </c>
      <c r="F11" s="24"/>
      <c r="G11" s="24"/>
      <c r="H11" s="24"/>
      <c r="I11" s="88">
        <f t="shared" si="0"/>
        <v>-1.4524343922651934E-2</v>
      </c>
      <c r="J11" s="24">
        <f t="shared" si="1"/>
        <v>-2019</v>
      </c>
      <c r="K11" s="24">
        <f t="shared" si="2"/>
        <v>5892</v>
      </c>
      <c r="L11" s="24">
        <f t="shared" si="3"/>
        <v>0</v>
      </c>
    </row>
    <row r="12" spans="1:12">
      <c r="A12" s="73">
        <v>10</v>
      </c>
      <c r="B12" s="87" t="s">
        <v>101</v>
      </c>
      <c r="C12" s="24">
        <v>153725</v>
      </c>
      <c r="D12" s="24">
        <v>148152</v>
      </c>
      <c r="E12" s="24">
        <v>155593</v>
      </c>
      <c r="F12" s="24"/>
      <c r="G12" s="24"/>
      <c r="H12" s="24"/>
      <c r="I12" s="88">
        <f t="shared" si="0"/>
        <v>1.2151569360871686E-2</v>
      </c>
      <c r="J12" s="24">
        <f t="shared" si="1"/>
        <v>1868</v>
      </c>
      <c r="K12" s="24">
        <f t="shared" si="2"/>
        <v>7441</v>
      </c>
      <c r="L12" s="24">
        <f t="shared" si="3"/>
        <v>0</v>
      </c>
    </row>
    <row r="13" spans="1:12">
      <c r="A13" s="73">
        <v>11</v>
      </c>
      <c r="B13" s="87" t="s">
        <v>102</v>
      </c>
      <c r="C13" s="24">
        <v>28684</v>
      </c>
      <c r="D13" s="24">
        <v>29237</v>
      </c>
      <c r="E13" s="24">
        <v>30236</v>
      </c>
      <c r="F13" s="24"/>
      <c r="G13" s="24"/>
      <c r="H13" s="24"/>
      <c r="I13" s="88">
        <f t="shared" si="0"/>
        <v>5.4106819132617487E-2</v>
      </c>
      <c r="J13" s="24">
        <f t="shared" si="1"/>
        <v>1552</v>
      </c>
      <c r="K13" s="24">
        <f t="shared" si="2"/>
        <v>999</v>
      </c>
      <c r="L13" s="24">
        <f t="shared" si="3"/>
        <v>0</v>
      </c>
    </row>
    <row r="14" spans="1:12">
      <c r="A14" s="73">
        <v>12</v>
      </c>
      <c r="B14" s="87" t="s">
        <v>103</v>
      </c>
      <c r="C14" s="24">
        <v>23530</v>
      </c>
      <c r="D14" s="24">
        <v>20749</v>
      </c>
      <c r="E14" s="24">
        <v>22642</v>
      </c>
      <c r="F14" s="24"/>
      <c r="G14" s="24"/>
      <c r="H14" s="24"/>
      <c r="I14" s="88">
        <f t="shared" si="0"/>
        <v>-3.773905652358691E-2</v>
      </c>
      <c r="J14" s="24">
        <f t="shared" si="1"/>
        <v>-888</v>
      </c>
      <c r="K14" s="24">
        <f t="shared" si="2"/>
        <v>1893</v>
      </c>
      <c r="L14" s="24">
        <f t="shared" si="3"/>
        <v>0</v>
      </c>
    </row>
    <row r="15" spans="1:12">
      <c r="A15" s="73">
        <v>13</v>
      </c>
      <c r="B15" s="87" t="s">
        <v>104</v>
      </c>
      <c r="C15" s="24">
        <v>24123</v>
      </c>
      <c r="D15" s="24">
        <v>21790</v>
      </c>
      <c r="E15" s="24">
        <v>24978</v>
      </c>
      <c r="F15" s="24"/>
      <c r="G15" s="24"/>
      <c r="H15" s="24"/>
      <c r="I15" s="88">
        <f t="shared" si="0"/>
        <v>3.5443352816813829E-2</v>
      </c>
      <c r="J15" s="24">
        <f t="shared" si="1"/>
        <v>855</v>
      </c>
      <c r="K15" s="24">
        <f t="shared" si="2"/>
        <v>3188</v>
      </c>
      <c r="L15" s="24">
        <f t="shared" si="3"/>
        <v>0</v>
      </c>
    </row>
    <row r="16" spans="1:12">
      <c r="A16" s="73">
        <v>14</v>
      </c>
      <c r="B16" s="87" t="s">
        <v>105</v>
      </c>
      <c r="C16" s="24">
        <v>45049</v>
      </c>
      <c r="D16" s="24">
        <v>45400</v>
      </c>
      <c r="E16" s="24">
        <v>47313</v>
      </c>
      <c r="F16" s="24"/>
      <c r="G16" s="24"/>
      <c r="H16" s="24"/>
      <c r="I16" s="88">
        <f t="shared" si="0"/>
        <v>5.0256387489178447E-2</v>
      </c>
      <c r="J16" s="24">
        <f t="shared" si="1"/>
        <v>2264</v>
      </c>
      <c r="K16" s="24">
        <f t="shared" si="2"/>
        <v>1913</v>
      </c>
      <c r="L16" s="24">
        <f t="shared" si="3"/>
        <v>0</v>
      </c>
    </row>
    <row r="17" spans="1:12">
      <c r="A17" s="73">
        <v>15</v>
      </c>
      <c r="B17" s="87" t="s">
        <v>106</v>
      </c>
      <c r="C17" s="24">
        <v>31710</v>
      </c>
      <c r="D17" s="24">
        <v>29592</v>
      </c>
      <c r="E17" s="24">
        <v>30778</v>
      </c>
      <c r="F17" s="24"/>
      <c r="G17" s="24"/>
      <c r="H17" s="24"/>
      <c r="I17" s="88">
        <f t="shared" si="0"/>
        <v>-2.9391359192683698E-2</v>
      </c>
      <c r="J17" s="24">
        <f t="shared" si="1"/>
        <v>-932</v>
      </c>
      <c r="K17" s="24">
        <f t="shared" si="2"/>
        <v>1186</v>
      </c>
      <c r="L17" s="24">
        <f t="shared" si="3"/>
        <v>0</v>
      </c>
    </row>
    <row r="18" spans="1:12">
      <c r="A18" s="73">
        <v>16</v>
      </c>
      <c r="B18" s="87" t="s">
        <v>107</v>
      </c>
      <c r="C18" s="24">
        <v>499775</v>
      </c>
      <c r="D18" s="24">
        <v>502065</v>
      </c>
      <c r="E18" s="24">
        <v>516694</v>
      </c>
      <c r="F18" s="24"/>
      <c r="G18" s="24"/>
      <c r="H18" s="24"/>
      <c r="I18" s="88">
        <f t="shared" si="0"/>
        <v>3.3853233955279873E-2</v>
      </c>
      <c r="J18" s="24">
        <f t="shared" si="1"/>
        <v>16919</v>
      </c>
      <c r="K18" s="24">
        <f t="shared" si="2"/>
        <v>14629</v>
      </c>
      <c r="L18" s="24">
        <f t="shared" si="3"/>
        <v>0</v>
      </c>
    </row>
    <row r="19" spans="1:12">
      <c r="A19" s="73">
        <v>17</v>
      </c>
      <c r="B19" s="87" t="s">
        <v>108</v>
      </c>
      <c r="C19" s="24">
        <v>69381</v>
      </c>
      <c r="D19" s="24">
        <v>65869</v>
      </c>
      <c r="E19" s="24">
        <v>69191</v>
      </c>
      <c r="F19" s="24"/>
      <c r="G19" s="24"/>
      <c r="H19" s="24"/>
      <c r="I19" s="88">
        <f t="shared" si="0"/>
        <v>-2.7385018953315749E-3</v>
      </c>
      <c r="J19" s="24">
        <f t="shared" si="1"/>
        <v>-190</v>
      </c>
      <c r="K19" s="24">
        <f t="shared" si="2"/>
        <v>3322</v>
      </c>
      <c r="L19" s="24">
        <f t="shared" si="3"/>
        <v>0</v>
      </c>
    </row>
    <row r="20" spans="1:12">
      <c r="A20" s="73">
        <v>18</v>
      </c>
      <c r="B20" s="87" t="s">
        <v>109</v>
      </c>
      <c r="C20" s="24">
        <v>18830</v>
      </c>
      <c r="D20" s="24">
        <v>17546</v>
      </c>
      <c r="E20" s="24">
        <v>18533</v>
      </c>
      <c r="F20" s="24"/>
      <c r="G20" s="24"/>
      <c r="H20" s="24"/>
      <c r="I20" s="88">
        <f t="shared" si="0"/>
        <v>-1.5772703133297927E-2</v>
      </c>
      <c r="J20" s="24">
        <f t="shared" si="1"/>
        <v>-297</v>
      </c>
      <c r="K20" s="24">
        <f t="shared" si="2"/>
        <v>987</v>
      </c>
      <c r="L20" s="24">
        <f t="shared" si="3"/>
        <v>0</v>
      </c>
    </row>
    <row r="21" spans="1:12">
      <c r="A21" s="73">
        <v>19</v>
      </c>
      <c r="B21" s="87" t="s">
        <v>110</v>
      </c>
      <c r="C21" s="24">
        <v>51016</v>
      </c>
      <c r="D21" s="24">
        <v>49454</v>
      </c>
      <c r="E21" s="24">
        <v>51919</v>
      </c>
      <c r="F21" s="24"/>
      <c r="G21" s="24"/>
      <c r="H21" s="24"/>
      <c r="I21" s="88">
        <f t="shared" si="0"/>
        <v>1.7700329308452251E-2</v>
      </c>
      <c r="J21" s="24">
        <f t="shared" si="1"/>
        <v>903</v>
      </c>
      <c r="K21" s="24">
        <f t="shared" si="2"/>
        <v>2465</v>
      </c>
      <c r="L21" s="24">
        <f t="shared" si="3"/>
        <v>0</v>
      </c>
    </row>
    <row r="22" spans="1:12">
      <c r="A22" s="73">
        <v>20</v>
      </c>
      <c r="B22" s="87" t="s">
        <v>111</v>
      </c>
      <c r="C22" s="24">
        <v>154927</v>
      </c>
      <c r="D22" s="24">
        <v>155350</v>
      </c>
      <c r="E22" s="24">
        <v>160915</v>
      </c>
      <c r="F22" s="24"/>
      <c r="G22" s="24"/>
      <c r="H22" s="24"/>
      <c r="I22" s="88">
        <f t="shared" si="0"/>
        <v>3.8650461184945167E-2</v>
      </c>
      <c r="J22" s="24">
        <f t="shared" si="1"/>
        <v>5988</v>
      </c>
      <c r="K22" s="24">
        <f t="shared" si="2"/>
        <v>5565</v>
      </c>
      <c r="L22" s="24">
        <f t="shared" si="3"/>
        <v>0</v>
      </c>
    </row>
    <row r="23" spans="1:12">
      <c r="A23" s="73">
        <v>21</v>
      </c>
      <c r="B23" s="87" t="s">
        <v>112</v>
      </c>
      <c r="C23" s="24">
        <v>124767</v>
      </c>
      <c r="D23" s="24">
        <v>119966</v>
      </c>
      <c r="E23" s="24">
        <v>126277</v>
      </c>
      <c r="F23" s="24"/>
      <c r="G23" s="24"/>
      <c r="H23" s="24"/>
      <c r="I23" s="88">
        <f t="shared" si="0"/>
        <v>1.2102559170293428E-2</v>
      </c>
      <c r="J23" s="24">
        <f t="shared" si="1"/>
        <v>1510</v>
      </c>
      <c r="K23" s="24">
        <f t="shared" si="2"/>
        <v>6311</v>
      </c>
      <c r="L23" s="24">
        <f t="shared" si="3"/>
        <v>0</v>
      </c>
    </row>
    <row r="24" spans="1:12">
      <c r="A24" s="73">
        <v>22</v>
      </c>
      <c r="B24" s="87" t="s">
        <v>113</v>
      </c>
      <c r="C24" s="24">
        <v>51022</v>
      </c>
      <c r="D24" s="24">
        <v>49153</v>
      </c>
      <c r="E24" s="24">
        <v>50705</v>
      </c>
      <c r="F24" s="24"/>
      <c r="G24" s="24"/>
      <c r="H24" s="24"/>
      <c r="I24" s="88">
        <f t="shared" si="0"/>
        <v>-6.2130061542079885E-3</v>
      </c>
      <c r="J24" s="24">
        <f t="shared" si="1"/>
        <v>-317</v>
      </c>
      <c r="K24" s="24">
        <f t="shared" si="2"/>
        <v>1552</v>
      </c>
      <c r="L24" s="24">
        <f t="shared" si="3"/>
        <v>0</v>
      </c>
    </row>
    <row r="25" spans="1:12">
      <c r="A25" s="73">
        <v>23</v>
      </c>
      <c r="B25" s="87" t="s">
        <v>114</v>
      </c>
      <c r="C25" s="24">
        <v>58118</v>
      </c>
      <c r="D25" s="24">
        <v>55389</v>
      </c>
      <c r="E25" s="24">
        <v>58133</v>
      </c>
      <c r="F25" s="24"/>
      <c r="G25" s="24"/>
      <c r="H25" s="24"/>
      <c r="I25" s="88">
        <f t="shared" si="0"/>
        <v>2.5809559860972506E-4</v>
      </c>
      <c r="J25" s="24">
        <f t="shared" si="1"/>
        <v>15</v>
      </c>
      <c r="K25" s="24">
        <f t="shared" si="2"/>
        <v>2744</v>
      </c>
      <c r="L25" s="24">
        <f t="shared" si="3"/>
        <v>0</v>
      </c>
    </row>
    <row r="26" spans="1:12">
      <c r="A26" s="73">
        <v>24</v>
      </c>
      <c r="B26" s="87" t="s">
        <v>115</v>
      </c>
      <c r="C26" s="24">
        <v>26484</v>
      </c>
      <c r="D26" s="24">
        <v>25180</v>
      </c>
      <c r="E26" s="24">
        <v>26680</v>
      </c>
      <c r="F26" s="24"/>
      <c r="G26" s="24"/>
      <c r="H26" s="24"/>
      <c r="I26" s="88">
        <f t="shared" si="0"/>
        <v>7.4006947590998335E-3</v>
      </c>
      <c r="J26" s="24">
        <f t="shared" si="1"/>
        <v>196</v>
      </c>
      <c r="K26" s="24">
        <f t="shared" si="2"/>
        <v>1500</v>
      </c>
      <c r="L26" s="24">
        <f t="shared" si="3"/>
        <v>0</v>
      </c>
    </row>
    <row r="27" spans="1:12">
      <c r="A27" s="73">
        <v>25</v>
      </c>
      <c r="B27" s="87" t="s">
        <v>116</v>
      </c>
      <c r="C27" s="24">
        <v>70321</v>
      </c>
      <c r="D27" s="24">
        <v>65785</v>
      </c>
      <c r="E27" s="24">
        <v>70185</v>
      </c>
      <c r="F27" s="24"/>
      <c r="G27" s="24"/>
      <c r="H27" s="24"/>
      <c r="I27" s="88">
        <f t="shared" si="0"/>
        <v>-1.9339884245104591E-3</v>
      </c>
      <c r="J27" s="24">
        <f t="shared" si="1"/>
        <v>-136</v>
      </c>
      <c r="K27" s="24">
        <f t="shared" si="2"/>
        <v>4400</v>
      </c>
      <c r="L27" s="24">
        <f t="shared" si="3"/>
        <v>0</v>
      </c>
    </row>
    <row r="28" spans="1:12">
      <c r="A28" s="73">
        <v>26</v>
      </c>
      <c r="B28" s="87" t="s">
        <v>117</v>
      </c>
      <c r="C28" s="24">
        <v>116163</v>
      </c>
      <c r="D28" s="24">
        <v>115165</v>
      </c>
      <c r="E28" s="24">
        <v>118982</v>
      </c>
      <c r="F28" s="24"/>
      <c r="G28" s="24"/>
      <c r="H28" s="24"/>
      <c r="I28" s="88">
        <f t="shared" si="0"/>
        <v>2.4267623942219124E-2</v>
      </c>
      <c r="J28" s="24">
        <f t="shared" si="1"/>
        <v>2819</v>
      </c>
      <c r="K28" s="24">
        <f t="shared" si="2"/>
        <v>3817</v>
      </c>
      <c r="L28" s="24">
        <f t="shared" si="3"/>
        <v>0</v>
      </c>
    </row>
    <row r="29" spans="1:12">
      <c r="A29" s="73">
        <v>27</v>
      </c>
      <c r="B29" s="87" t="s">
        <v>118</v>
      </c>
      <c r="C29" s="24">
        <v>215703</v>
      </c>
      <c r="D29" s="24">
        <v>219496</v>
      </c>
      <c r="E29" s="24">
        <v>228373</v>
      </c>
      <c r="F29" s="24"/>
      <c r="G29" s="24"/>
      <c r="H29" s="24"/>
      <c r="I29" s="88">
        <f t="shared" si="0"/>
        <v>5.8738172394449777E-2</v>
      </c>
      <c r="J29" s="24">
        <f t="shared" si="1"/>
        <v>12670</v>
      </c>
      <c r="K29" s="24">
        <f t="shared" si="2"/>
        <v>8877</v>
      </c>
      <c r="L29" s="24">
        <f t="shared" si="3"/>
        <v>0</v>
      </c>
    </row>
    <row r="30" spans="1:12">
      <c r="A30" s="73">
        <v>28</v>
      </c>
      <c r="B30" s="87" t="s">
        <v>119</v>
      </c>
      <c r="C30" s="24">
        <v>47095</v>
      </c>
      <c r="D30" s="24">
        <v>46613</v>
      </c>
      <c r="E30" s="24">
        <v>48339</v>
      </c>
      <c r="F30" s="24"/>
      <c r="G30" s="24"/>
      <c r="H30" s="24"/>
      <c r="I30" s="88">
        <f t="shared" si="0"/>
        <v>2.6414693704214884E-2</v>
      </c>
      <c r="J30" s="24">
        <f t="shared" si="1"/>
        <v>1244</v>
      </c>
      <c r="K30" s="24">
        <f t="shared" si="2"/>
        <v>1726</v>
      </c>
      <c r="L30" s="24">
        <f t="shared" si="3"/>
        <v>0</v>
      </c>
    </row>
    <row r="31" spans="1:12">
      <c r="A31" s="73">
        <v>29</v>
      </c>
      <c r="B31" s="87" t="s">
        <v>120</v>
      </c>
      <c r="C31" s="24">
        <v>14956</v>
      </c>
      <c r="D31" s="24">
        <v>13811</v>
      </c>
      <c r="E31" s="24">
        <v>14266</v>
      </c>
      <c r="F31" s="24"/>
      <c r="G31" s="24"/>
      <c r="H31" s="24"/>
      <c r="I31" s="88">
        <f t="shared" si="0"/>
        <v>-4.6135330302219842E-2</v>
      </c>
      <c r="J31" s="24">
        <f t="shared" si="1"/>
        <v>-690</v>
      </c>
      <c r="K31" s="24">
        <f t="shared" si="2"/>
        <v>455</v>
      </c>
      <c r="L31" s="24">
        <f t="shared" si="3"/>
        <v>0</v>
      </c>
    </row>
    <row r="32" spans="1:12">
      <c r="A32" s="73">
        <v>30</v>
      </c>
      <c r="B32" s="87" t="s">
        <v>121</v>
      </c>
      <c r="C32" s="24">
        <v>14159</v>
      </c>
      <c r="D32" s="24">
        <v>12260</v>
      </c>
      <c r="E32" s="24">
        <v>13846</v>
      </c>
      <c r="F32" s="24"/>
      <c r="G32" s="24"/>
      <c r="H32" s="24"/>
      <c r="I32" s="88">
        <f t="shared" si="0"/>
        <v>-2.2106080937919343E-2</v>
      </c>
      <c r="J32" s="24">
        <f t="shared" si="1"/>
        <v>-313</v>
      </c>
      <c r="K32" s="24">
        <f t="shared" si="2"/>
        <v>1586</v>
      </c>
      <c r="L32" s="24">
        <f t="shared" si="3"/>
        <v>0</v>
      </c>
    </row>
    <row r="33" spans="1:12">
      <c r="A33" s="73">
        <v>31</v>
      </c>
      <c r="B33" s="87" t="s">
        <v>122</v>
      </c>
      <c r="C33" s="24">
        <v>134983</v>
      </c>
      <c r="D33" s="24">
        <v>134349</v>
      </c>
      <c r="E33" s="24">
        <v>137824</v>
      </c>
      <c r="F33" s="24"/>
      <c r="G33" s="24"/>
      <c r="H33" s="24"/>
      <c r="I33" s="88">
        <f t="shared" si="0"/>
        <v>2.104709481934762E-2</v>
      </c>
      <c r="J33" s="24">
        <f t="shared" si="1"/>
        <v>2841</v>
      </c>
      <c r="K33" s="24">
        <f t="shared" si="2"/>
        <v>3475</v>
      </c>
      <c r="L33" s="24">
        <f t="shared" si="3"/>
        <v>0</v>
      </c>
    </row>
    <row r="34" spans="1:12">
      <c r="A34" s="73">
        <v>32</v>
      </c>
      <c r="B34" s="87" t="s">
        <v>123</v>
      </c>
      <c r="C34" s="24">
        <v>50250</v>
      </c>
      <c r="D34" s="24">
        <v>49265</v>
      </c>
      <c r="E34" s="24">
        <v>51333</v>
      </c>
      <c r="F34" s="24"/>
      <c r="G34" s="24"/>
      <c r="H34" s="24"/>
      <c r="I34" s="88">
        <f t="shared" si="0"/>
        <v>2.155223880597015E-2</v>
      </c>
      <c r="J34" s="24">
        <f t="shared" si="1"/>
        <v>1083</v>
      </c>
      <c r="K34" s="24">
        <f t="shared" si="2"/>
        <v>2068</v>
      </c>
      <c r="L34" s="24">
        <f t="shared" si="3"/>
        <v>0</v>
      </c>
    </row>
    <row r="35" spans="1:12">
      <c r="A35" s="73">
        <v>33</v>
      </c>
      <c r="B35" s="87" t="s">
        <v>124</v>
      </c>
      <c r="C35" s="24">
        <v>211954</v>
      </c>
      <c r="D35" s="24">
        <v>208236</v>
      </c>
      <c r="E35" s="24">
        <v>216549</v>
      </c>
      <c r="F35" s="24"/>
      <c r="G35" s="24"/>
      <c r="H35" s="24"/>
      <c r="I35" s="88">
        <f t="shared" si="0"/>
        <v>2.167923228625079E-2</v>
      </c>
      <c r="J35" s="24">
        <f t="shared" si="1"/>
        <v>4595</v>
      </c>
      <c r="K35" s="24">
        <f t="shared" si="2"/>
        <v>8313</v>
      </c>
      <c r="L35" s="24">
        <f t="shared" si="3"/>
        <v>0</v>
      </c>
    </row>
    <row r="36" spans="1:12">
      <c r="A36" s="73">
        <v>34</v>
      </c>
      <c r="B36" s="87" t="s">
        <v>125</v>
      </c>
      <c r="C36" s="24">
        <v>3166346</v>
      </c>
      <c r="D36" s="24">
        <v>3145662</v>
      </c>
      <c r="E36" s="24">
        <v>3238645</v>
      </c>
      <c r="F36" s="24"/>
      <c r="G36" s="24"/>
      <c r="H36" s="24"/>
      <c r="I36" s="88">
        <f t="shared" si="0"/>
        <v>2.2833575357841498E-2</v>
      </c>
      <c r="J36" s="24">
        <f t="shared" si="1"/>
        <v>72299</v>
      </c>
      <c r="K36" s="24">
        <f t="shared" si="2"/>
        <v>92983</v>
      </c>
      <c r="L36" s="24">
        <f t="shared" si="3"/>
        <v>0</v>
      </c>
    </row>
    <row r="37" spans="1:12">
      <c r="A37" s="73">
        <v>35</v>
      </c>
      <c r="B37" s="87" t="s">
        <v>126</v>
      </c>
      <c r="C37" s="24">
        <v>732247</v>
      </c>
      <c r="D37" s="24">
        <v>713529</v>
      </c>
      <c r="E37" s="24">
        <v>740063</v>
      </c>
      <c r="F37" s="24"/>
      <c r="G37" s="24"/>
      <c r="H37" s="24"/>
      <c r="I37" s="88">
        <f t="shared" si="0"/>
        <v>1.0673993884577199E-2</v>
      </c>
      <c r="J37" s="24">
        <f t="shared" si="1"/>
        <v>7816</v>
      </c>
      <c r="K37" s="24">
        <f t="shared" si="2"/>
        <v>26534</v>
      </c>
      <c r="L37" s="24">
        <f t="shared" si="3"/>
        <v>0</v>
      </c>
    </row>
    <row r="38" spans="1:12">
      <c r="A38" s="73">
        <v>36</v>
      </c>
      <c r="B38" s="87" t="s">
        <v>127</v>
      </c>
      <c r="C38" s="24">
        <v>23618</v>
      </c>
      <c r="D38" s="24">
        <v>22343</v>
      </c>
      <c r="E38" s="24">
        <v>23276</v>
      </c>
      <c r="F38" s="24"/>
      <c r="G38" s="24"/>
      <c r="H38" s="24"/>
      <c r="I38" s="88">
        <f t="shared" si="0"/>
        <v>-1.4480480989076129E-2</v>
      </c>
      <c r="J38" s="24">
        <f t="shared" si="1"/>
        <v>-342</v>
      </c>
      <c r="K38" s="24">
        <f t="shared" si="2"/>
        <v>933</v>
      </c>
      <c r="L38" s="24">
        <f t="shared" si="3"/>
        <v>0</v>
      </c>
    </row>
    <row r="39" spans="1:12">
      <c r="A39" s="73">
        <v>37</v>
      </c>
      <c r="B39" s="87" t="s">
        <v>128</v>
      </c>
      <c r="C39" s="24">
        <v>43781</v>
      </c>
      <c r="D39" s="24">
        <v>43229</v>
      </c>
      <c r="E39" s="24">
        <v>45225</v>
      </c>
      <c r="F39" s="24"/>
      <c r="G39" s="24"/>
      <c r="H39" s="24"/>
      <c r="I39" s="88">
        <f t="shared" si="0"/>
        <v>3.2982343939151684E-2</v>
      </c>
      <c r="J39" s="24">
        <f t="shared" si="1"/>
        <v>1444</v>
      </c>
      <c r="K39" s="24">
        <f t="shared" si="2"/>
        <v>1996</v>
      </c>
      <c r="L39" s="24">
        <f t="shared" si="3"/>
        <v>0</v>
      </c>
    </row>
    <row r="40" spans="1:12">
      <c r="A40" s="73">
        <v>38</v>
      </c>
      <c r="B40" s="87" t="s">
        <v>129</v>
      </c>
      <c r="C40" s="24">
        <v>172479</v>
      </c>
      <c r="D40" s="24">
        <v>169379</v>
      </c>
      <c r="E40" s="24">
        <v>177735</v>
      </c>
      <c r="F40" s="24"/>
      <c r="G40" s="24"/>
      <c r="H40" s="24"/>
      <c r="I40" s="88">
        <f t="shared" si="0"/>
        <v>3.0473275007392206E-2</v>
      </c>
      <c r="J40" s="24">
        <f t="shared" si="1"/>
        <v>5256</v>
      </c>
      <c r="K40" s="24">
        <f t="shared" si="2"/>
        <v>8356</v>
      </c>
      <c r="L40" s="24">
        <f t="shared" si="3"/>
        <v>0</v>
      </c>
    </row>
    <row r="41" spans="1:12">
      <c r="A41" s="73">
        <v>39</v>
      </c>
      <c r="B41" s="87" t="s">
        <v>130</v>
      </c>
      <c r="C41" s="24">
        <v>48434</v>
      </c>
      <c r="D41" s="24">
        <v>49246</v>
      </c>
      <c r="E41" s="24">
        <v>50470</v>
      </c>
      <c r="F41" s="24"/>
      <c r="G41" s="24"/>
      <c r="H41" s="24"/>
      <c r="I41" s="88">
        <f t="shared" si="0"/>
        <v>4.2036585869430564E-2</v>
      </c>
      <c r="J41" s="24">
        <f t="shared" si="1"/>
        <v>2036</v>
      </c>
      <c r="K41" s="24">
        <f t="shared" si="2"/>
        <v>1224</v>
      </c>
      <c r="L41" s="24">
        <f t="shared" si="3"/>
        <v>0</v>
      </c>
    </row>
    <row r="42" spans="1:12">
      <c r="A42" s="73">
        <v>40</v>
      </c>
      <c r="B42" s="87" t="s">
        <v>131</v>
      </c>
      <c r="C42" s="24">
        <v>19728</v>
      </c>
      <c r="D42" s="24">
        <v>19345</v>
      </c>
      <c r="E42" s="24">
        <v>20001</v>
      </c>
      <c r="F42" s="24"/>
      <c r="G42" s="24"/>
      <c r="H42" s="24"/>
      <c r="I42" s="88">
        <f t="shared" si="0"/>
        <v>1.3838199513381996E-2</v>
      </c>
      <c r="J42" s="24">
        <f t="shared" si="1"/>
        <v>273</v>
      </c>
      <c r="K42" s="24">
        <f t="shared" si="2"/>
        <v>656</v>
      </c>
      <c r="L42" s="24">
        <f t="shared" si="3"/>
        <v>0</v>
      </c>
    </row>
    <row r="43" spans="1:12">
      <c r="A43" s="73">
        <v>41</v>
      </c>
      <c r="B43" s="87" t="s">
        <v>132</v>
      </c>
      <c r="C43" s="24">
        <v>347505</v>
      </c>
      <c r="D43" s="24">
        <v>348500</v>
      </c>
      <c r="E43" s="24">
        <v>360520</v>
      </c>
      <c r="F43" s="24"/>
      <c r="G43" s="24"/>
      <c r="H43" s="24"/>
      <c r="I43" s="88">
        <f t="shared" si="0"/>
        <v>3.745269852232342E-2</v>
      </c>
      <c r="J43" s="24">
        <f t="shared" si="1"/>
        <v>13015</v>
      </c>
      <c r="K43" s="24">
        <f t="shared" si="2"/>
        <v>12020</v>
      </c>
      <c r="L43" s="24">
        <f t="shared" si="3"/>
        <v>0</v>
      </c>
    </row>
    <row r="44" spans="1:12">
      <c r="A44" s="73">
        <v>42</v>
      </c>
      <c r="B44" s="87" t="s">
        <v>133</v>
      </c>
      <c r="C44" s="24">
        <v>251651</v>
      </c>
      <c r="D44" s="24">
        <v>255730</v>
      </c>
      <c r="E44" s="24">
        <v>265807</v>
      </c>
      <c r="F44" s="24"/>
      <c r="G44" s="24"/>
      <c r="H44" s="24"/>
      <c r="I44" s="88">
        <f t="shared" si="0"/>
        <v>5.625250843429988E-2</v>
      </c>
      <c r="J44" s="24">
        <f t="shared" si="1"/>
        <v>14156</v>
      </c>
      <c r="K44" s="24">
        <f t="shared" si="2"/>
        <v>10077</v>
      </c>
      <c r="L44" s="24">
        <f t="shared" si="3"/>
        <v>0</v>
      </c>
    </row>
    <row r="45" spans="1:12">
      <c r="A45" s="73">
        <v>43</v>
      </c>
      <c r="B45" s="87" t="s">
        <v>134</v>
      </c>
      <c r="C45" s="24">
        <v>61152</v>
      </c>
      <c r="D45" s="24">
        <v>59565</v>
      </c>
      <c r="E45" s="24">
        <v>62076</v>
      </c>
      <c r="F45" s="24"/>
      <c r="G45" s="24"/>
      <c r="H45" s="24"/>
      <c r="I45" s="88">
        <f t="shared" si="0"/>
        <v>1.510989010989011E-2</v>
      </c>
      <c r="J45" s="24">
        <f t="shared" si="1"/>
        <v>924</v>
      </c>
      <c r="K45" s="24">
        <f t="shared" si="2"/>
        <v>2511</v>
      </c>
      <c r="L45" s="24">
        <f t="shared" si="3"/>
        <v>0</v>
      </c>
    </row>
    <row r="46" spans="1:12">
      <c r="A46" s="73">
        <v>44</v>
      </c>
      <c r="B46" s="87" t="s">
        <v>135</v>
      </c>
      <c r="C46" s="24">
        <v>76562</v>
      </c>
      <c r="D46" s="24">
        <v>78375</v>
      </c>
      <c r="E46" s="24">
        <v>81864</v>
      </c>
      <c r="F46" s="24"/>
      <c r="G46" s="24"/>
      <c r="H46" s="24"/>
      <c r="I46" s="88">
        <f t="shared" si="0"/>
        <v>6.9251064496747727E-2</v>
      </c>
      <c r="J46" s="24">
        <f t="shared" si="1"/>
        <v>5302</v>
      </c>
      <c r="K46" s="24">
        <f t="shared" si="2"/>
        <v>3489</v>
      </c>
      <c r="L46" s="24">
        <f t="shared" si="3"/>
        <v>0</v>
      </c>
    </row>
    <row r="47" spans="1:12">
      <c r="A47" s="73">
        <v>45</v>
      </c>
      <c r="B47" s="87" t="s">
        <v>136</v>
      </c>
      <c r="C47" s="24">
        <v>164578</v>
      </c>
      <c r="D47" s="24">
        <v>163189</v>
      </c>
      <c r="E47" s="24">
        <v>169060</v>
      </c>
      <c r="F47" s="24"/>
      <c r="G47" s="24"/>
      <c r="H47" s="24"/>
      <c r="I47" s="88">
        <f t="shared" si="0"/>
        <v>2.7233287559698137E-2</v>
      </c>
      <c r="J47" s="24">
        <f t="shared" si="1"/>
        <v>4482</v>
      </c>
      <c r="K47" s="24">
        <f t="shared" si="2"/>
        <v>5871</v>
      </c>
      <c r="L47" s="24">
        <f t="shared" si="3"/>
        <v>0</v>
      </c>
    </row>
    <row r="48" spans="1:12">
      <c r="A48" s="73">
        <v>46</v>
      </c>
      <c r="B48" s="87" t="s">
        <v>137</v>
      </c>
      <c r="C48" s="24">
        <v>102955</v>
      </c>
      <c r="D48" s="24">
        <v>104237</v>
      </c>
      <c r="E48" s="24">
        <v>108436</v>
      </c>
      <c r="F48" s="24"/>
      <c r="G48" s="24"/>
      <c r="H48" s="24"/>
      <c r="I48" s="88">
        <f t="shared" si="0"/>
        <v>5.3236851051430237E-2</v>
      </c>
      <c r="J48" s="24">
        <f t="shared" si="1"/>
        <v>5481</v>
      </c>
      <c r="K48" s="24">
        <f t="shared" si="2"/>
        <v>4199</v>
      </c>
      <c r="L48" s="24">
        <f t="shared" si="3"/>
        <v>0</v>
      </c>
    </row>
    <row r="49" spans="1:12">
      <c r="A49" s="73">
        <v>47</v>
      </c>
      <c r="B49" s="87" t="s">
        <v>138</v>
      </c>
      <c r="C49" s="24">
        <v>65475</v>
      </c>
      <c r="D49" s="24">
        <v>68699</v>
      </c>
      <c r="E49" s="24">
        <v>71259</v>
      </c>
      <c r="F49" s="24"/>
      <c r="G49" s="24"/>
      <c r="H49" s="24"/>
      <c r="I49" s="88">
        <f t="shared" si="0"/>
        <v>8.8339060710194733E-2</v>
      </c>
      <c r="J49" s="24">
        <f t="shared" si="1"/>
        <v>5784</v>
      </c>
      <c r="K49" s="24">
        <f t="shared" si="2"/>
        <v>2560</v>
      </c>
      <c r="L49" s="24">
        <f t="shared" si="3"/>
        <v>0</v>
      </c>
    </row>
    <row r="50" spans="1:12">
      <c r="A50" s="73">
        <v>48</v>
      </c>
      <c r="B50" s="87" t="s">
        <v>139</v>
      </c>
      <c r="C50" s="24">
        <v>215116</v>
      </c>
      <c r="D50" s="24">
        <v>165807</v>
      </c>
      <c r="E50" s="24">
        <v>183581</v>
      </c>
      <c r="F50" s="24"/>
      <c r="G50" s="24"/>
      <c r="H50" s="24"/>
      <c r="I50" s="88">
        <f t="shared" si="0"/>
        <v>-0.14659532531285446</v>
      </c>
      <c r="J50" s="24">
        <f t="shared" si="1"/>
        <v>-31535</v>
      </c>
      <c r="K50" s="24">
        <f t="shared" si="2"/>
        <v>17774</v>
      </c>
      <c r="L50" s="24">
        <f t="shared" si="3"/>
        <v>0</v>
      </c>
    </row>
    <row r="51" spans="1:12">
      <c r="A51" s="73">
        <v>49</v>
      </c>
      <c r="B51" s="87" t="s">
        <v>140</v>
      </c>
      <c r="C51" s="24">
        <v>20779</v>
      </c>
      <c r="D51" s="24">
        <v>19674</v>
      </c>
      <c r="E51" s="24">
        <v>21737</v>
      </c>
      <c r="F51" s="24"/>
      <c r="G51" s="24"/>
      <c r="H51" s="24"/>
      <c r="I51" s="88">
        <f t="shared" si="0"/>
        <v>4.6104239857548489E-2</v>
      </c>
      <c r="J51" s="24">
        <f t="shared" si="1"/>
        <v>958</v>
      </c>
      <c r="K51" s="24">
        <f t="shared" si="2"/>
        <v>2063</v>
      </c>
      <c r="L51" s="24">
        <f t="shared" si="3"/>
        <v>0</v>
      </c>
    </row>
    <row r="52" spans="1:12">
      <c r="A52" s="73">
        <v>50</v>
      </c>
      <c r="B52" s="87" t="s">
        <v>141</v>
      </c>
      <c r="C52" s="24">
        <v>39665</v>
      </c>
      <c r="D52" s="24">
        <v>37335</v>
      </c>
      <c r="E52" s="24">
        <v>38974</v>
      </c>
      <c r="F52" s="24"/>
      <c r="G52" s="24"/>
      <c r="H52" s="24"/>
      <c r="I52" s="88">
        <f t="shared" si="0"/>
        <v>-1.7420900037816715E-2</v>
      </c>
      <c r="J52" s="24">
        <f t="shared" si="1"/>
        <v>-691</v>
      </c>
      <c r="K52" s="24">
        <f t="shared" si="2"/>
        <v>1639</v>
      </c>
      <c r="L52" s="24">
        <f t="shared" si="3"/>
        <v>0</v>
      </c>
    </row>
    <row r="53" spans="1:12">
      <c r="A53" s="73">
        <v>51</v>
      </c>
      <c r="B53" s="87" t="s">
        <v>142</v>
      </c>
      <c r="C53" s="24">
        <v>33731</v>
      </c>
      <c r="D53" s="24">
        <v>33428</v>
      </c>
      <c r="E53" s="24">
        <v>35566</v>
      </c>
      <c r="F53" s="24"/>
      <c r="G53" s="24"/>
      <c r="H53" s="24"/>
      <c r="I53" s="88">
        <f t="shared" si="0"/>
        <v>5.4400996116332159E-2</v>
      </c>
      <c r="J53" s="24">
        <f t="shared" si="1"/>
        <v>1835</v>
      </c>
      <c r="K53" s="24">
        <f t="shared" si="2"/>
        <v>2138</v>
      </c>
      <c r="L53" s="24">
        <f t="shared" si="3"/>
        <v>0</v>
      </c>
    </row>
    <row r="54" spans="1:12">
      <c r="A54" s="73">
        <v>52</v>
      </c>
      <c r="B54" s="87" t="s">
        <v>143</v>
      </c>
      <c r="C54" s="24">
        <v>71204</v>
      </c>
      <c r="D54" s="24">
        <v>69973</v>
      </c>
      <c r="E54" s="24">
        <v>73204</v>
      </c>
      <c r="F54" s="24"/>
      <c r="G54" s="24"/>
      <c r="H54" s="24"/>
      <c r="I54" s="88">
        <f t="shared" si="0"/>
        <v>2.8088309645525531E-2</v>
      </c>
      <c r="J54" s="24">
        <f t="shared" si="1"/>
        <v>2000</v>
      </c>
      <c r="K54" s="24">
        <f t="shared" si="2"/>
        <v>3231</v>
      </c>
      <c r="L54" s="24">
        <f t="shared" si="3"/>
        <v>0</v>
      </c>
    </row>
    <row r="55" spans="1:12">
      <c r="A55" s="73">
        <v>53</v>
      </c>
      <c r="B55" s="87" t="s">
        <v>144</v>
      </c>
      <c r="C55" s="24">
        <v>48359</v>
      </c>
      <c r="D55" s="24">
        <v>47054</v>
      </c>
      <c r="E55" s="24">
        <v>48490</v>
      </c>
      <c r="F55" s="24"/>
      <c r="G55" s="24"/>
      <c r="H55" s="24"/>
      <c r="I55" s="88">
        <f t="shared" si="0"/>
        <v>2.7089063049277281E-3</v>
      </c>
      <c r="J55" s="24">
        <f t="shared" si="1"/>
        <v>131</v>
      </c>
      <c r="K55" s="24">
        <f t="shared" si="2"/>
        <v>1436</v>
      </c>
      <c r="L55" s="24">
        <f t="shared" si="3"/>
        <v>0</v>
      </c>
    </row>
    <row r="56" spans="1:12">
      <c r="A56" s="73">
        <v>54</v>
      </c>
      <c r="B56" s="87" t="s">
        <v>145</v>
      </c>
      <c r="C56" s="24">
        <v>129658</v>
      </c>
      <c r="D56" s="24">
        <v>129220</v>
      </c>
      <c r="E56" s="24">
        <v>133307</v>
      </c>
      <c r="F56" s="24"/>
      <c r="G56" s="24"/>
      <c r="H56" s="24"/>
      <c r="I56" s="88">
        <f t="shared" si="0"/>
        <v>2.8143269215937312E-2</v>
      </c>
      <c r="J56" s="24">
        <f t="shared" si="1"/>
        <v>3649</v>
      </c>
      <c r="K56" s="24">
        <f t="shared" si="2"/>
        <v>4087</v>
      </c>
      <c r="L56" s="24">
        <f t="shared" si="3"/>
        <v>0</v>
      </c>
    </row>
    <row r="57" spans="1:12">
      <c r="A57" s="73">
        <v>55</v>
      </c>
      <c r="B57" s="87" t="s">
        <v>146</v>
      </c>
      <c r="C57" s="24">
        <v>142683</v>
      </c>
      <c r="D57" s="24">
        <v>141122</v>
      </c>
      <c r="E57" s="24">
        <v>146489</v>
      </c>
      <c r="F57" s="24"/>
      <c r="G57" s="24"/>
      <c r="H57" s="24"/>
      <c r="I57" s="88">
        <f t="shared" si="0"/>
        <v>2.667451623529082E-2</v>
      </c>
      <c r="J57" s="24">
        <f t="shared" si="1"/>
        <v>3806</v>
      </c>
      <c r="K57" s="24">
        <f t="shared" si="2"/>
        <v>5367</v>
      </c>
      <c r="L57" s="24">
        <f t="shared" si="3"/>
        <v>0</v>
      </c>
    </row>
    <row r="58" spans="1:12">
      <c r="A58" s="73">
        <v>56</v>
      </c>
      <c r="B58" s="87" t="s">
        <v>147</v>
      </c>
      <c r="C58" s="24">
        <v>21562</v>
      </c>
      <c r="D58" s="24">
        <v>20315</v>
      </c>
      <c r="E58" s="24">
        <v>21379</v>
      </c>
      <c r="F58" s="24"/>
      <c r="G58" s="24"/>
      <c r="H58" s="24"/>
      <c r="I58" s="88">
        <f t="shared" si="0"/>
        <v>-8.4871533252945004E-3</v>
      </c>
      <c r="J58" s="24">
        <f t="shared" si="1"/>
        <v>-183</v>
      </c>
      <c r="K58" s="24">
        <f t="shared" si="2"/>
        <v>1064</v>
      </c>
      <c r="L58" s="24">
        <f t="shared" si="3"/>
        <v>0</v>
      </c>
    </row>
    <row r="59" spans="1:12">
      <c r="A59" s="73">
        <v>57</v>
      </c>
      <c r="B59" s="87" t="s">
        <v>148</v>
      </c>
      <c r="C59" s="24">
        <v>23078</v>
      </c>
      <c r="D59" s="24">
        <v>22414</v>
      </c>
      <c r="E59" s="24">
        <v>23438</v>
      </c>
      <c r="F59" s="24"/>
      <c r="G59" s="24"/>
      <c r="H59" s="24"/>
      <c r="I59" s="88">
        <f t="shared" si="0"/>
        <v>1.5599272033971748E-2</v>
      </c>
      <c r="J59" s="24">
        <f t="shared" si="1"/>
        <v>360</v>
      </c>
      <c r="K59" s="24">
        <f t="shared" si="2"/>
        <v>1024</v>
      </c>
      <c r="L59" s="24">
        <f t="shared" si="3"/>
        <v>0</v>
      </c>
    </row>
    <row r="60" spans="1:12">
      <c r="A60" s="73">
        <v>58</v>
      </c>
      <c r="B60" s="87" t="s">
        <v>149</v>
      </c>
      <c r="C60" s="24">
        <v>63208</v>
      </c>
      <c r="D60" s="24">
        <v>58738</v>
      </c>
      <c r="E60" s="24">
        <v>62852</v>
      </c>
      <c r="F60" s="24"/>
      <c r="G60" s="24"/>
      <c r="H60" s="24"/>
      <c r="I60" s="88">
        <f t="shared" si="0"/>
        <v>-5.6321984558916592E-3</v>
      </c>
      <c r="J60" s="24">
        <f t="shared" si="1"/>
        <v>-356</v>
      </c>
      <c r="K60" s="24">
        <f t="shared" si="2"/>
        <v>4114</v>
      </c>
      <c r="L60" s="24">
        <f t="shared" si="3"/>
        <v>0</v>
      </c>
    </row>
    <row r="61" spans="1:12">
      <c r="A61" s="73">
        <v>59</v>
      </c>
      <c r="B61" s="87" t="s">
        <v>150</v>
      </c>
      <c r="C61" s="24">
        <v>184619</v>
      </c>
      <c r="D61" s="24">
        <v>183880</v>
      </c>
      <c r="E61" s="24">
        <v>189621</v>
      </c>
      <c r="F61" s="24"/>
      <c r="G61" s="24"/>
      <c r="H61" s="24"/>
      <c r="I61" s="88">
        <f t="shared" si="0"/>
        <v>2.7093636082960042E-2</v>
      </c>
      <c r="J61" s="24">
        <f t="shared" si="1"/>
        <v>5002</v>
      </c>
      <c r="K61" s="24">
        <f t="shared" si="2"/>
        <v>5741</v>
      </c>
      <c r="L61" s="24">
        <f t="shared" si="3"/>
        <v>0</v>
      </c>
    </row>
    <row r="62" spans="1:12">
      <c r="A62" s="73">
        <v>60</v>
      </c>
      <c r="B62" s="87" t="s">
        <v>151</v>
      </c>
      <c r="C62" s="24">
        <v>48152</v>
      </c>
      <c r="D62" s="24">
        <v>46477</v>
      </c>
      <c r="E62" s="24">
        <v>48458</v>
      </c>
      <c r="F62" s="24"/>
      <c r="G62" s="24"/>
      <c r="H62" s="24"/>
      <c r="I62" s="88">
        <f t="shared" si="0"/>
        <v>6.3548762252865921E-3</v>
      </c>
      <c r="J62" s="24">
        <f t="shared" si="1"/>
        <v>306</v>
      </c>
      <c r="K62" s="24">
        <f t="shared" si="2"/>
        <v>1981</v>
      </c>
      <c r="L62" s="24">
        <f t="shared" si="3"/>
        <v>0</v>
      </c>
    </row>
    <row r="63" spans="1:12">
      <c r="A63" s="73">
        <v>61</v>
      </c>
      <c r="B63" s="87" t="s">
        <v>152</v>
      </c>
      <c r="C63" s="24">
        <v>105007</v>
      </c>
      <c r="D63" s="24">
        <v>99388</v>
      </c>
      <c r="E63" s="24">
        <v>103447</v>
      </c>
      <c r="F63" s="24"/>
      <c r="G63" s="24"/>
      <c r="H63" s="24"/>
      <c r="I63" s="88">
        <f t="shared" si="0"/>
        <v>-1.4856152446979725E-2</v>
      </c>
      <c r="J63" s="24">
        <f t="shared" si="1"/>
        <v>-1560</v>
      </c>
      <c r="K63" s="24">
        <f t="shared" si="2"/>
        <v>4059</v>
      </c>
      <c r="L63" s="24">
        <f t="shared" si="3"/>
        <v>0</v>
      </c>
    </row>
    <row r="64" spans="1:12">
      <c r="A64" s="73">
        <v>62</v>
      </c>
      <c r="B64" s="87" t="s">
        <v>153</v>
      </c>
      <c r="C64" s="24">
        <v>8740</v>
      </c>
      <c r="D64" s="24">
        <v>7831</v>
      </c>
      <c r="E64" s="24">
        <v>8643</v>
      </c>
      <c r="F64" s="24"/>
      <c r="G64" s="24"/>
      <c r="H64" s="24"/>
      <c r="I64" s="88">
        <f t="shared" si="0"/>
        <v>-1.1098398169336384E-2</v>
      </c>
      <c r="J64" s="24">
        <f t="shared" si="1"/>
        <v>-97</v>
      </c>
      <c r="K64" s="24">
        <f t="shared" si="2"/>
        <v>812</v>
      </c>
      <c r="L64" s="24">
        <f t="shared" si="3"/>
        <v>0</v>
      </c>
    </row>
    <row r="65" spans="1:12">
      <c r="A65" s="73">
        <v>63</v>
      </c>
      <c r="B65" s="87" t="s">
        <v>154</v>
      </c>
      <c r="C65" s="24">
        <v>99993</v>
      </c>
      <c r="D65" s="24">
        <v>100173</v>
      </c>
      <c r="E65" s="24">
        <v>101969</v>
      </c>
      <c r="F65" s="24"/>
      <c r="G65" s="24"/>
      <c r="H65" s="24"/>
      <c r="I65" s="88">
        <f t="shared" si="0"/>
        <v>1.9761383296830779E-2</v>
      </c>
      <c r="J65" s="24">
        <f t="shared" si="1"/>
        <v>1976</v>
      </c>
      <c r="K65" s="24">
        <f t="shared" si="2"/>
        <v>1796</v>
      </c>
      <c r="L65" s="24">
        <f t="shared" si="3"/>
        <v>0</v>
      </c>
    </row>
    <row r="66" spans="1:12">
      <c r="A66" s="73">
        <v>64</v>
      </c>
      <c r="B66" s="87" t="s">
        <v>155</v>
      </c>
      <c r="C66" s="24">
        <v>48416</v>
      </c>
      <c r="D66" s="24">
        <v>49443</v>
      </c>
      <c r="E66" s="24">
        <v>50866</v>
      </c>
      <c r="F66" s="24"/>
      <c r="G66" s="24"/>
      <c r="H66" s="24"/>
      <c r="I66" s="88">
        <f t="shared" si="0"/>
        <v>5.0603106411103764E-2</v>
      </c>
      <c r="J66" s="24">
        <f t="shared" si="1"/>
        <v>2450</v>
      </c>
      <c r="K66" s="24">
        <f t="shared" si="2"/>
        <v>1423</v>
      </c>
      <c r="L66" s="24">
        <f t="shared" si="3"/>
        <v>0</v>
      </c>
    </row>
    <row r="67" spans="1:12">
      <c r="A67" s="73">
        <v>65</v>
      </c>
      <c r="B67" s="87" t="s">
        <v>156</v>
      </c>
      <c r="C67" s="24">
        <v>70218</v>
      </c>
      <c r="D67" s="24">
        <v>67238</v>
      </c>
      <c r="E67" s="24">
        <v>70677</v>
      </c>
      <c r="F67" s="24"/>
      <c r="G67" s="24"/>
      <c r="H67" s="24"/>
      <c r="I67" s="88">
        <f t="shared" si="0"/>
        <v>6.5367854396308636E-3</v>
      </c>
      <c r="J67" s="24">
        <f t="shared" si="1"/>
        <v>459</v>
      </c>
      <c r="K67" s="24">
        <f t="shared" si="2"/>
        <v>3439</v>
      </c>
      <c r="L67" s="24">
        <f t="shared" si="3"/>
        <v>0</v>
      </c>
    </row>
    <row r="68" spans="1:12">
      <c r="A68" s="73">
        <v>66</v>
      </c>
      <c r="B68" s="87" t="s">
        <v>157</v>
      </c>
      <c r="C68" s="24">
        <v>35224</v>
      </c>
      <c r="D68" s="24">
        <v>32990</v>
      </c>
      <c r="E68" s="24">
        <v>34876</v>
      </c>
      <c r="F68" s="24"/>
      <c r="G68" s="24"/>
      <c r="H68" s="24"/>
      <c r="I68" s="88">
        <f t="shared" ref="I68:I84" si="4">(E68-C68)/C68</f>
        <v>-9.879627526686351E-3</v>
      </c>
      <c r="J68" s="24">
        <f t="shared" ref="J68:J84" si="5">E68-C68</f>
        <v>-348</v>
      </c>
      <c r="K68" s="24">
        <f t="shared" ref="K68:K84" si="6">E68-D68</f>
        <v>1886</v>
      </c>
      <c r="L68" s="24">
        <f t="shared" ref="L68:L84" si="7">H68-G68</f>
        <v>0</v>
      </c>
    </row>
    <row r="69" spans="1:12">
      <c r="A69" s="73">
        <v>67</v>
      </c>
      <c r="B69" s="87" t="s">
        <v>158</v>
      </c>
      <c r="C69" s="24">
        <v>63075</v>
      </c>
      <c r="D69" s="24">
        <v>61646</v>
      </c>
      <c r="E69" s="24">
        <v>63360</v>
      </c>
      <c r="F69" s="24"/>
      <c r="G69" s="24"/>
      <c r="H69" s="24"/>
      <c r="I69" s="88">
        <f t="shared" si="4"/>
        <v>4.5184304399524377E-3</v>
      </c>
      <c r="J69" s="24">
        <f t="shared" si="5"/>
        <v>285</v>
      </c>
      <c r="K69" s="24">
        <f t="shared" si="6"/>
        <v>1714</v>
      </c>
      <c r="L69" s="24">
        <f t="shared" si="7"/>
        <v>0</v>
      </c>
    </row>
    <row r="70" spans="1:12">
      <c r="A70" s="73">
        <v>68</v>
      </c>
      <c r="B70" s="87" t="s">
        <v>159</v>
      </c>
      <c r="C70" s="24">
        <v>42249</v>
      </c>
      <c r="D70" s="24">
        <v>40893</v>
      </c>
      <c r="E70" s="24">
        <v>42852</v>
      </c>
      <c r="F70" s="24"/>
      <c r="G70" s="24"/>
      <c r="H70" s="24"/>
      <c r="I70" s="88">
        <f t="shared" si="4"/>
        <v>1.4272527160406164E-2</v>
      </c>
      <c r="J70" s="24">
        <f t="shared" si="5"/>
        <v>603</v>
      </c>
      <c r="K70" s="24">
        <f t="shared" si="6"/>
        <v>1959</v>
      </c>
      <c r="L70" s="24">
        <f t="shared" si="7"/>
        <v>0</v>
      </c>
    </row>
    <row r="71" spans="1:12">
      <c r="A71" s="73">
        <v>69</v>
      </c>
      <c r="B71" s="87" t="s">
        <v>160</v>
      </c>
      <c r="C71" s="24">
        <v>9017</v>
      </c>
      <c r="D71" s="24">
        <v>7506</v>
      </c>
      <c r="E71" s="24">
        <v>8234</v>
      </c>
      <c r="F71" s="24"/>
      <c r="G71" s="24"/>
      <c r="H71" s="24"/>
      <c r="I71" s="88">
        <f t="shared" si="4"/>
        <v>-8.6835976488854383E-2</v>
      </c>
      <c r="J71" s="24">
        <f t="shared" si="5"/>
        <v>-783</v>
      </c>
      <c r="K71" s="24">
        <f t="shared" si="6"/>
        <v>728</v>
      </c>
      <c r="L71" s="24">
        <f t="shared" si="7"/>
        <v>0</v>
      </c>
    </row>
    <row r="72" spans="1:12">
      <c r="A72" s="73">
        <v>70</v>
      </c>
      <c r="B72" s="87" t="s">
        <v>161</v>
      </c>
      <c r="C72" s="24">
        <v>27706</v>
      </c>
      <c r="D72" s="24">
        <v>27599</v>
      </c>
      <c r="E72" s="24">
        <v>29380</v>
      </c>
      <c r="F72" s="24"/>
      <c r="G72" s="24"/>
      <c r="H72" s="24"/>
      <c r="I72" s="88">
        <f t="shared" si="4"/>
        <v>6.042012560456219E-2</v>
      </c>
      <c r="J72" s="24">
        <f t="shared" si="5"/>
        <v>1674</v>
      </c>
      <c r="K72" s="24">
        <f t="shared" si="6"/>
        <v>1781</v>
      </c>
      <c r="L72" s="24">
        <f t="shared" si="7"/>
        <v>0</v>
      </c>
    </row>
    <row r="73" spans="1:12">
      <c r="A73" s="73">
        <v>71</v>
      </c>
      <c r="B73" s="87" t="s">
        <v>162</v>
      </c>
      <c r="C73" s="24">
        <v>27604</v>
      </c>
      <c r="D73" s="24">
        <v>26867</v>
      </c>
      <c r="E73" s="24">
        <v>27982</v>
      </c>
      <c r="F73" s="24"/>
      <c r="G73" s="24"/>
      <c r="H73" s="24"/>
      <c r="I73" s="88">
        <f t="shared" si="4"/>
        <v>1.3693667584408056E-2</v>
      </c>
      <c r="J73" s="24">
        <f t="shared" si="5"/>
        <v>378</v>
      </c>
      <c r="K73" s="24">
        <f t="shared" si="6"/>
        <v>1115</v>
      </c>
      <c r="L73" s="24">
        <f t="shared" si="7"/>
        <v>0</v>
      </c>
    </row>
    <row r="74" spans="1:12">
      <c r="A74" s="73">
        <v>72</v>
      </c>
      <c r="B74" s="87" t="s">
        <v>163</v>
      </c>
      <c r="C74" s="24">
        <v>50328</v>
      </c>
      <c r="D74" s="24">
        <v>54194</v>
      </c>
      <c r="E74" s="24">
        <v>57320</v>
      </c>
      <c r="F74" s="24"/>
      <c r="G74" s="24"/>
      <c r="H74" s="24"/>
      <c r="I74" s="88">
        <f t="shared" si="4"/>
        <v>0.13892862819901447</v>
      </c>
      <c r="J74" s="24">
        <f t="shared" si="5"/>
        <v>6992</v>
      </c>
      <c r="K74" s="24">
        <f t="shared" si="6"/>
        <v>3126</v>
      </c>
      <c r="L74" s="24">
        <f t="shared" si="7"/>
        <v>0</v>
      </c>
    </row>
    <row r="75" spans="1:12">
      <c r="A75" s="73">
        <v>73</v>
      </c>
      <c r="B75" s="87" t="s">
        <v>164</v>
      </c>
      <c r="C75" s="24">
        <v>33535</v>
      </c>
      <c r="D75" s="24">
        <v>31430</v>
      </c>
      <c r="E75" s="24">
        <v>32928</v>
      </c>
      <c r="F75" s="24"/>
      <c r="G75" s="24"/>
      <c r="H75" s="24"/>
      <c r="I75" s="88">
        <f t="shared" si="4"/>
        <v>-1.8100492023259283E-2</v>
      </c>
      <c r="J75" s="24">
        <f t="shared" si="5"/>
        <v>-607</v>
      </c>
      <c r="K75" s="24">
        <f t="shared" si="6"/>
        <v>1498</v>
      </c>
      <c r="L75" s="24">
        <f t="shared" si="7"/>
        <v>0</v>
      </c>
    </row>
    <row r="76" spans="1:12">
      <c r="A76" s="73">
        <v>74</v>
      </c>
      <c r="B76" s="87" t="s">
        <v>165</v>
      </c>
      <c r="C76" s="24">
        <v>22640</v>
      </c>
      <c r="D76" s="24">
        <v>22328</v>
      </c>
      <c r="E76" s="24">
        <v>22577</v>
      </c>
      <c r="F76" s="24"/>
      <c r="G76" s="24"/>
      <c r="H76" s="24"/>
      <c r="I76" s="88">
        <f t="shared" si="4"/>
        <v>-2.7826855123674913E-3</v>
      </c>
      <c r="J76" s="24">
        <f t="shared" si="5"/>
        <v>-63</v>
      </c>
      <c r="K76" s="24">
        <f t="shared" si="6"/>
        <v>249</v>
      </c>
      <c r="L76" s="24">
        <f t="shared" si="7"/>
        <v>0</v>
      </c>
    </row>
    <row r="77" spans="1:12">
      <c r="A77" s="73">
        <v>75</v>
      </c>
      <c r="B77" s="87" t="s">
        <v>166</v>
      </c>
      <c r="C77" s="24">
        <v>9368</v>
      </c>
      <c r="D77" s="24">
        <v>7685</v>
      </c>
      <c r="E77" s="24">
        <v>8574</v>
      </c>
      <c r="F77" s="24"/>
      <c r="G77" s="24"/>
      <c r="H77" s="24"/>
      <c r="I77" s="88">
        <f t="shared" si="4"/>
        <v>-8.4756618274978657E-2</v>
      </c>
      <c r="J77" s="24">
        <f t="shared" si="5"/>
        <v>-794</v>
      </c>
      <c r="K77" s="24">
        <f t="shared" si="6"/>
        <v>889</v>
      </c>
      <c r="L77" s="24">
        <f t="shared" si="7"/>
        <v>0</v>
      </c>
    </row>
    <row r="78" spans="1:12">
      <c r="A78" s="73">
        <v>76</v>
      </c>
      <c r="B78" s="87" t="s">
        <v>167</v>
      </c>
      <c r="C78" s="24">
        <v>15833</v>
      </c>
      <c r="D78" s="24">
        <v>15434</v>
      </c>
      <c r="E78" s="24">
        <v>16365</v>
      </c>
      <c r="F78" s="24"/>
      <c r="G78" s="24"/>
      <c r="H78" s="24"/>
      <c r="I78" s="88">
        <f t="shared" si="4"/>
        <v>3.3600707383313333E-2</v>
      </c>
      <c r="J78" s="24">
        <f t="shared" si="5"/>
        <v>532</v>
      </c>
      <c r="K78" s="24">
        <f t="shared" si="6"/>
        <v>931</v>
      </c>
      <c r="L78" s="24">
        <f t="shared" si="7"/>
        <v>0</v>
      </c>
    </row>
    <row r="79" spans="1:12">
      <c r="A79" s="73">
        <v>77</v>
      </c>
      <c r="B79" s="87" t="s">
        <v>168</v>
      </c>
      <c r="C79" s="24">
        <v>39085</v>
      </c>
      <c r="D79" s="24">
        <v>37399</v>
      </c>
      <c r="E79" s="24">
        <v>38631</v>
      </c>
      <c r="F79" s="24"/>
      <c r="G79" s="24"/>
      <c r="H79" s="24"/>
      <c r="I79" s="88">
        <f t="shared" si="4"/>
        <v>-1.1615709351413586E-2</v>
      </c>
      <c r="J79" s="24">
        <f t="shared" si="5"/>
        <v>-454</v>
      </c>
      <c r="K79" s="24">
        <f t="shared" si="6"/>
        <v>1232</v>
      </c>
      <c r="L79" s="24">
        <f t="shared" si="7"/>
        <v>0</v>
      </c>
    </row>
    <row r="80" spans="1:12">
      <c r="A80" s="73">
        <v>78</v>
      </c>
      <c r="B80" s="87" t="s">
        <v>169</v>
      </c>
      <c r="C80" s="24">
        <v>28338</v>
      </c>
      <c r="D80" s="24">
        <v>28143</v>
      </c>
      <c r="E80" s="24">
        <v>28867</v>
      </c>
      <c r="F80" s="24"/>
      <c r="G80" s="24"/>
      <c r="H80" s="24"/>
      <c r="I80" s="88">
        <f t="shared" si="4"/>
        <v>1.8667513585997601E-2</v>
      </c>
      <c r="J80" s="24">
        <f t="shared" si="5"/>
        <v>529</v>
      </c>
      <c r="K80" s="24">
        <f t="shared" si="6"/>
        <v>724</v>
      </c>
      <c r="L80" s="24">
        <f t="shared" si="7"/>
        <v>0</v>
      </c>
    </row>
    <row r="81" spans="1:12">
      <c r="A81" s="73">
        <v>79</v>
      </c>
      <c r="B81" s="87" t="s">
        <v>170</v>
      </c>
      <c r="C81" s="24">
        <v>13690</v>
      </c>
      <c r="D81" s="24">
        <v>13416</v>
      </c>
      <c r="E81" s="24">
        <v>13295</v>
      </c>
      <c r="F81" s="24"/>
      <c r="G81" s="24"/>
      <c r="H81" s="24"/>
      <c r="I81" s="88">
        <f t="shared" si="4"/>
        <v>-2.8853177501826151E-2</v>
      </c>
      <c r="J81" s="24">
        <f t="shared" si="5"/>
        <v>-395</v>
      </c>
      <c r="K81" s="24">
        <f t="shared" si="6"/>
        <v>-121</v>
      </c>
      <c r="L81" s="24">
        <f t="shared" si="7"/>
        <v>0</v>
      </c>
    </row>
    <row r="82" spans="1:12">
      <c r="A82" s="73">
        <v>80</v>
      </c>
      <c r="B82" s="87" t="s">
        <v>171</v>
      </c>
      <c r="C82" s="24">
        <v>40739</v>
      </c>
      <c r="D82" s="24">
        <v>40021</v>
      </c>
      <c r="E82" s="24">
        <v>41540</v>
      </c>
      <c r="F82" s="24"/>
      <c r="G82" s="24"/>
      <c r="H82" s="24"/>
      <c r="I82" s="88">
        <f t="shared" si="4"/>
        <v>1.9661749183828764E-2</v>
      </c>
      <c r="J82" s="24">
        <f t="shared" si="5"/>
        <v>801</v>
      </c>
      <c r="K82" s="24">
        <f t="shared" si="6"/>
        <v>1519</v>
      </c>
      <c r="L82" s="24">
        <f t="shared" si="7"/>
        <v>0</v>
      </c>
    </row>
    <row r="83" spans="1:12">
      <c r="A83" s="73">
        <v>81</v>
      </c>
      <c r="B83" s="87" t="s">
        <v>172</v>
      </c>
      <c r="C83" s="24">
        <v>54853</v>
      </c>
      <c r="D83" s="24">
        <v>55390</v>
      </c>
      <c r="E83" s="24">
        <v>56740</v>
      </c>
      <c r="F83" s="24"/>
      <c r="G83" s="24"/>
      <c r="H83" s="24"/>
      <c r="I83" s="88">
        <f t="shared" si="4"/>
        <v>3.4401035494868101E-2</v>
      </c>
      <c r="J83" s="24">
        <f t="shared" si="5"/>
        <v>1887</v>
      </c>
      <c r="K83" s="24">
        <f t="shared" si="6"/>
        <v>1350</v>
      </c>
      <c r="L83" s="24">
        <f t="shared" si="7"/>
        <v>0</v>
      </c>
    </row>
    <row r="84" spans="1:12" s="113" customFormat="1">
      <c r="A84" s="188" t="s">
        <v>173</v>
      </c>
      <c r="B84" s="188"/>
      <c r="C84" s="117">
        <v>11304994</v>
      </c>
      <c r="D84" s="117">
        <v>11056844</v>
      </c>
      <c r="E84" s="117">
        <v>11469241</v>
      </c>
      <c r="F84" s="117"/>
      <c r="G84" s="117"/>
      <c r="H84" s="117"/>
      <c r="I84" s="110">
        <f t="shared" si="4"/>
        <v>1.4528711824172574E-2</v>
      </c>
      <c r="J84" s="118">
        <f t="shared" si="5"/>
        <v>164247</v>
      </c>
      <c r="K84" s="118">
        <f t="shared" si="6"/>
        <v>412397</v>
      </c>
      <c r="L84" s="24">
        <f t="shared" si="7"/>
        <v>0</v>
      </c>
    </row>
    <row r="86" spans="1:12">
      <c r="E86" s="156"/>
      <c r="F86" s="156"/>
    </row>
    <row r="87" spans="1:12">
      <c r="E87" s="156"/>
      <c r="F87" s="156"/>
      <c r="G87" s="156"/>
      <c r="H87" s="156"/>
    </row>
  </sheetData>
  <mergeCells count="3">
    <mergeCell ref="A84:B84"/>
    <mergeCell ref="C1:E1"/>
    <mergeCell ref="F1:H1"/>
  </mergeCells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94"/>
  <sheetViews>
    <sheetView tabSelected="1" zoomScale="82" zoomScaleNormal="82" workbookViewId="0">
      <selection activeCell="F12" sqref="F12"/>
    </sheetView>
  </sheetViews>
  <sheetFormatPr defaultRowHeight="15"/>
  <cols>
    <col min="2" max="2" width="39.5703125" customWidth="1"/>
    <col min="3" max="3" width="19.42578125" style="154" customWidth="1"/>
    <col min="4" max="4" width="19.42578125" style="152" customWidth="1"/>
    <col min="5" max="5" width="19.42578125" style="153" customWidth="1"/>
    <col min="6" max="8" width="19.42578125" style="154" customWidth="1"/>
    <col min="9" max="9" width="24.85546875" customWidth="1"/>
    <col min="10" max="10" width="29.140625" customWidth="1"/>
    <col min="11" max="11" width="23.42578125" customWidth="1"/>
    <col min="12" max="12" width="23.42578125" style="154" customWidth="1"/>
  </cols>
  <sheetData>
    <row r="1" spans="1:12" s="154" customFormat="1" ht="15.75" thickBot="1">
      <c r="C1" s="185" t="s">
        <v>281</v>
      </c>
      <c r="D1" s="185"/>
      <c r="E1" s="186"/>
      <c r="F1" s="187" t="s">
        <v>280</v>
      </c>
      <c r="G1" s="185"/>
      <c r="H1" s="186"/>
    </row>
    <row r="2" spans="1:12" ht="62.1" customHeight="1">
      <c r="A2" s="93" t="s">
        <v>1</v>
      </c>
      <c r="B2" s="92" t="s">
        <v>90</v>
      </c>
      <c r="C2" s="91">
        <v>43617</v>
      </c>
      <c r="D2" s="91">
        <v>43952</v>
      </c>
      <c r="E2" s="91">
        <v>43983</v>
      </c>
      <c r="F2" s="91">
        <v>43617</v>
      </c>
      <c r="G2" s="91">
        <v>43952</v>
      </c>
      <c r="H2" s="91">
        <v>43983</v>
      </c>
      <c r="I2" s="90" t="s">
        <v>350</v>
      </c>
      <c r="J2" s="90" t="s">
        <v>351</v>
      </c>
      <c r="K2" s="1" t="s">
        <v>352</v>
      </c>
      <c r="L2" s="160" t="s">
        <v>353</v>
      </c>
    </row>
    <row r="3" spans="1:12">
      <c r="A3" s="82">
        <v>1</v>
      </c>
      <c r="B3" s="83" t="s">
        <v>2</v>
      </c>
      <c r="C3" s="24">
        <v>98912</v>
      </c>
      <c r="D3" s="24">
        <v>99581</v>
      </c>
      <c r="E3" s="24">
        <v>102291</v>
      </c>
      <c r="F3" s="24"/>
      <c r="G3" s="24"/>
      <c r="H3" s="24"/>
      <c r="I3" s="88">
        <f>(E3-C3)/C3</f>
        <v>3.4161679068262701E-2</v>
      </c>
      <c r="J3" s="24">
        <f>E3-C3</f>
        <v>3379</v>
      </c>
      <c r="K3" s="24">
        <f>E3-D3</f>
        <v>2710</v>
      </c>
      <c r="L3" s="24">
        <f>H3-G3</f>
        <v>0</v>
      </c>
    </row>
    <row r="4" spans="1:12">
      <c r="A4" s="82">
        <v>2</v>
      </c>
      <c r="B4" s="83" t="s">
        <v>3</v>
      </c>
      <c r="C4" s="24">
        <v>37478</v>
      </c>
      <c r="D4" s="24">
        <v>29697</v>
      </c>
      <c r="E4" s="24">
        <v>31126</v>
      </c>
      <c r="F4" s="24"/>
      <c r="G4" s="24"/>
      <c r="H4" s="24"/>
      <c r="I4" s="88">
        <f t="shared" ref="I4:I67" si="0">(E4-C4)/C4</f>
        <v>-0.16948609851112653</v>
      </c>
      <c r="J4" s="24">
        <f t="shared" ref="J4:J67" si="1">E4-C4</f>
        <v>-6352</v>
      </c>
      <c r="K4" s="24">
        <f t="shared" ref="K4:K67" si="2">E4-D4</f>
        <v>1429</v>
      </c>
      <c r="L4" s="24">
        <f t="shared" ref="L4:L67" si="3">H4-G4</f>
        <v>0</v>
      </c>
    </row>
    <row r="5" spans="1:12">
      <c r="A5" s="82">
        <v>3</v>
      </c>
      <c r="B5" s="83" t="s">
        <v>4</v>
      </c>
      <c r="C5" s="24">
        <v>7893</v>
      </c>
      <c r="D5" s="24">
        <v>8707</v>
      </c>
      <c r="E5" s="24">
        <v>8807</v>
      </c>
      <c r="F5" s="24"/>
      <c r="G5" s="24"/>
      <c r="H5" s="24"/>
      <c r="I5" s="88">
        <f t="shared" si="0"/>
        <v>0.11579880907132903</v>
      </c>
      <c r="J5" s="24">
        <f t="shared" si="1"/>
        <v>914</v>
      </c>
      <c r="K5" s="24">
        <f t="shared" si="2"/>
        <v>100</v>
      </c>
      <c r="L5" s="24">
        <f t="shared" si="3"/>
        <v>0</v>
      </c>
    </row>
    <row r="6" spans="1:12">
      <c r="A6" s="82">
        <v>5</v>
      </c>
      <c r="B6" s="83" t="s">
        <v>5</v>
      </c>
      <c r="C6" s="24">
        <v>11785</v>
      </c>
      <c r="D6" s="24">
        <v>11006</v>
      </c>
      <c r="E6" s="24">
        <v>11884</v>
      </c>
      <c r="F6" s="24"/>
      <c r="G6" s="24"/>
      <c r="H6" s="24"/>
      <c r="I6" s="88">
        <f t="shared" si="0"/>
        <v>8.4005091217649562E-3</v>
      </c>
      <c r="J6" s="24">
        <f t="shared" si="1"/>
        <v>99</v>
      </c>
      <c r="K6" s="24">
        <f t="shared" si="2"/>
        <v>878</v>
      </c>
      <c r="L6" s="24">
        <f t="shared" si="3"/>
        <v>0</v>
      </c>
    </row>
    <row r="7" spans="1:12">
      <c r="A7" s="82">
        <v>6</v>
      </c>
      <c r="B7" s="83" t="s">
        <v>6</v>
      </c>
      <c r="C7" s="24">
        <v>1174</v>
      </c>
      <c r="D7" s="24">
        <v>1047</v>
      </c>
      <c r="E7" s="24">
        <v>1052</v>
      </c>
      <c r="F7" s="24"/>
      <c r="G7" s="24"/>
      <c r="H7" s="24"/>
      <c r="I7" s="88">
        <f t="shared" si="0"/>
        <v>-0.10391822827938671</v>
      </c>
      <c r="J7" s="24">
        <f t="shared" si="1"/>
        <v>-122</v>
      </c>
      <c r="K7" s="24">
        <f t="shared" si="2"/>
        <v>5</v>
      </c>
      <c r="L7" s="24">
        <f t="shared" si="3"/>
        <v>0</v>
      </c>
    </row>
    <row r="8" spans="1:12">
      <c r="A8" s="82">
        <v>7</v>
      </c>
      <c r="B8" s="83" t="s">
        <v>7</v>
      </c>
      <c r="C8" s="24">
        <v>16756</v>
      </c>
      <c r="D8" s="24">
        <v>14634</v>
      </c>
      <c r="E8" s="24">
        <v>15417</v>
      </c>
      <c r="F8" s="24"/>
      <c r="G8" s="24"/>
      <c r="H8" s="24"/>
      <c r="I8" s="88">
        <f t="shared" si="0"/>
        <v>-7.9911673430412986E-2</v>
      </c>
      <c r="J8" s="24">
        <f t="shared" si="1"/>
        <v>-1339</v>
      </c>
      <c r="K8" s="24">
        <f t="shared" si="2"/>
        <v>783</v>
      </c>
      <c r="L8" s="24">
        <f t="shared" si="3"/>
        <v>0</v>
      </c>
    </row>
    <row r="9" spans="1:12">
      <c r="A9" s="82">
        <v>8</v>
      </c>
      <c r="B9" s="83" t="s">
        <v>330</v>
      </c>
      <c r="C9" s="24">
        <v>56011</v>
      </c>
      <c r="D9" s="24">
        <v>49516</v>
      </c>
      <c r="E9" s="24">
        <v>54287</v>
      </c>
      <c r="F9" s="24"/>
      <c r="G9" s="24"/>
      <c r="H9" s="24"/>
      <c r="I9" s="88">
        <f t="shared" si="0"/>
        <v>-3.0779668279445109E-2</v>
      </c>
      <c r="J9" s="24">
        <f t="shared" si="1"/>
        <v>-1724</v>
      </c>
      <c r="K9" s="24">
        <f t="shared" si="2"/>
        <v>4771</v>
      </c>
      <c r="L9" s="24">
        <f t="shared" si="3"/>
        <v>0</v>
      </c>
    </row>
    <row r="10" spans="1:12">
      <c r="A10" s="82">
        <v>9</v>
      </c>
      <c r="B10" s="83" t="s">
        <v>8</v>
      </c>
      <c r="C10" s="24">
        <v>7899</v>
      </c>
      <c r="D10" s="24">
        <v>7258</v>
      </c>
      <c r="E10" s="24">
        <v>7955</v>
      </c>
      <c r="F10" s="24"/>
      <c r="G10" s="24"/>
      <c r="H10" s="24"/>
      <c r="I10" s="88">
        <f t="shared" si="0"/>
        <v>7.0895050006329913E-3</v>
      </c>
      <c r="J10" s="24">
        <f t="shared" si="1"/>
        <v>56</v>
      </c>
      <c r="K10" s="24">
        <f t="shared" si="2"/>
        <v>697</v>
      </c>
      <c r="L10" s="24">
        <f t="shared" si="3"/>
        <v>0</v>
      </c>
    </row>
    <row r="11" spans="1:12">
      <c r="A11" s="84">
        <v>10</v>
      </c>
      <c r="B11" s="83" t="s">
        <v>9</v>
      </c>
      <c r="C11" s="24">
        <v>335310</v>
      </c>
      <c r="D11" s="24">
        <v>343704</v>
      </c>
      <c r="E11" s="24">
        <v>350346</v>
      </c>
      <c r="F11" s="24"/>
      <c r="G11" s="24"/>
      <c r="H11" s="24"/>
      <c r="I11" s="88">
        <f t="shared" si="0"/>
        <v>4.4842086427485016E-2</v>
      </c>
      <c r="J11" s="24">
        <f t="shared" si="1"/>
        <v>15036</v>
      </c>
      <c r="K11" s="24">
        <f t="shared" si="2"/>
        <v>6642</v>
      </c>
      <c r="L11" s="24">
        <f t="shared" si="3"/>
        <v>0</v>
      </c>
    </row>
    <row r="12" spans="1:12">
      <c r="A12" s="84">
        <v>11</v>
      </c>
      <c r="B12" s="83" t="s">
        <v>10</v>
      </c>
      <c r="C12" s="24">
        <v>14657</v>
      </c>
      <c r="D12" s="24">
        <v>14504</v>
      </c>
      <c r="E12" s="24">
        <v>14985</v>
      </c>
      <c r="F12" s="24"/>
      <c r="G12" s="24"/>
      <c r="H12" s="24"/>
      <c r="I12" s="88">
        <f t="shared" si="0"/>
        <v>2.2378385754247117E-2</v>
      </c>
      <c r="J12" s="24">
        <f t="shared" si="1"/>
        <v>328</v>
      </c>
      <c r="K12" s="24">
        <f t="shared" si="2"/>
        <v>481</v>
      </c>
      <c r="L12" s="24">
        <f t="shared" si="3"/>
        <v>0</v>
      </c>
    </row>
    <row r="13" spans="1:12">
      <c r="A13" s="84">
        <v>12</v>
      </c>
      <c r="B13" s="83" t="s">
        <v>11</v>
      </c>
      <c r="C13" s="24">
        <v>1188</v>
      </c>
      <c r="D13" s="24">
        <v>1640</v>
      </c>
      <c r="E13" s="24">
        <v>1731</v>
      </c>
      <c r="F13" s="24"/>
      <c r="G13" s="24"/>
      <c r="H13" s="24"/>
      <c r="I13" s="88">
        <f t="shared" si="0"/>
        <v>0.45707070707070707</v>
      </c>
      <c r="J13" s="24">
        <f t="shared" si="1"/>
        <v>543</v>
      </c>
      <c r="K13" s="24">
        <f t="shared" si="2"/>
        <v>91</v>
      </c>
      <c r="L13" s="24">
        <f t="shared" si="3"/>
        <v>0</v>
      </c>
    </row>
    <row r="14" spans="1:12">
      <c r="A14" s="84">
        <v>13</v>
      </c>
      <c r="B14" s="83" t="s">
        <v>12</v>
      </c>
      <c r="C14" s="24">
        <v>259934</v>
      </c>
      <c r="D14" s="24">
        <v>265318</v>
      </c>
      <c r="E14" s="24">
        <v>269593</v>
      </c>
      <c r="F14" s="24"/>
      <c r="G14" s="24"/>
      <c r="H14" s="24"/>
      <c r="I14" s="88">
        <f t="shared" si="0"/>
        <v>3.7159432779090076E-2</v>
      </c>
      <c r="J14" s="24">
        <f t="shared" si="1"/>
        <v>9659</v>
      </c>
      <c r="K14" s="24">
        <f t="shared" si="2"/>
        <v>4275</v>
      </c>
      <c r="L14" s="24">
        <f t="shared" si="3"/>
        <v>0</v>
      </c>
    </row>
    <row r="15" spans="1:12">
      <c r="A15" s="84">
        <v>14</v>
      </c>
      <c r="B15" s="83" t="s">
        <v>13</v>
      </c>
      <c r="C15" s="24">
        <v>418669</v>
      </c>
      <c r="D15" s="24">
        <v>438970</v>
      </c>
      <c r="E15" s="24">
        <v>455125</v>
      </c>
      <c r="F15" s="24"/>
      <c r="G15" s="24"/>
      <c r="H15" s="24"/>
      <c r="I15" s="88">
        <f t="shared" si="0"/>
        <v>8.7075947825131547E-2</v>
      </c>
      <c r="J15" s="24">
        <f t="shared" si="1"/>
        <v>36456</v>
      </c>
      <c r="K15" s="24">
        <f t="shared" si="2"/>
        <v>16155</v>
      </c>
      <c r="L15" s="24">
        <f t="shared" si="3"/>
        <v>0</v>
      </c>
    </row>
    <row r="16" spans="1:12">
      <c r="A16" s="84">
        <v>15</v>
      </c>
      <c r="B16" s="83" t="s">
        <v>14</v>
      </c>
      <c r="C16" s="24">
        <v>52099</v>
      </c>
      <c r="D16" s="24">
        <v>54461</v>
      </c>
      <c r="E16" s="24">
        <v>55933</v>
      </c>
      <c r="F16" s="24"/>
      <c r="G16" s="24"/>
      <c r="H16" s="24"/>
      <c r="I16" s="88">
        <f t="shared" si="0"/>
        <v>7.3590663928290376E-2</v>
      </c>
      <c r="J16" s="24">
        <f t="shared" si="1"/>
        <v>3834</v>
      </c>
      <c r="K16" s="24">
        <f t="shared" si="2"/>
        <v>1472</v>
      </c>
      <c r="L16" s="24">
        <f t="shared" si="3"/>
        <v>0</v>
      </c>
    </row>
    <row r="17" spans="1:12">
      <c r="A17" s="84">
        <v>16</v>
      </c>
      <c r="B17" s="83" t="s">
        <v>15</v>
      </c>
      <c r="C17" s="24">
        <v>49667</v>
      </c>
      <c r="D17" s="24">
        <v>50783</v>
      </c>
      <c r="E17" s="24">
        <v>52725</v>
      </c>
      <c r="F17" s="24"/>
      <c r="G17" s="24"/>
      <c r="H17" s="24"/>
      <c r="I17" s="88">
        <f t="shared" si="0"/>
        <v>6.15700565768015E-2</v>
      </c>
      <c r="J17" s="24">
        <f t="shared" si="1"/>
        <v>3058</v>
      </c>
      <c r="K17" s="24">
        <f t="shared" si="2"/>
        <v>1942</v>
      </c>
      <c r="L17" s="24">
        <f t="shared" si="3"/>
        <v>0</v>
      </c>
    </row>
    <row r="18" spans="1:12">
      <c r="A18" s="84">
        <v>17</v>
      </c>
      <c r="B18" s="83" t="s">
        <v>16</v>
      </c>
      <c r="C18" s="24">
        <v>44499</v>
      </c>
      <c r="D18" s="24">
        <v>48073</v>
      </c>
      <c r="E18" s="24">
        <v>48305</v>
      </c>
      <c r="F18" s="24"/>
      <c r="G18" s="24"/>
      <c r="H18" s="24"/>
      <c r="I18" s="88">
        <f t="shared" si="0"/>
        <v>8.553001191038001E-2</v>
      </c>
      <c r="J18" s="24">
        <f t="shared" si="1"/>
        <v>3806</v>
      </c>
      <c r="K18" s="24">
        <f t="shared" si="2"/>
        <v>232</v>
      </c>
      <c r="L18" s="24">
        <f t="shared" si="3"/>
        <v>0</v>
      </c>
    </row>
    <row r="19" spans="1:12">
      <c r="A19" s="84">
        <v>18</v>
      </c>
      <c r="B19" s="83" t="s">
        <v>17</v>
      </c>
      <c r="C19" s="24">
        <v>44125</v>
      </c>
      <c r="D19" s="24">
        <v>43517</v>
      </c>
      <c r="E19" s="24">
        <v>44191</v>
      </c>
      <c r="F19" s="24"/>
      <c r="G19" s="24"/>
      <c r="H19" s="24"/>
      <c r="I19" s="88">
        <f t="shared" si="0"/>
        <v>1.4957507082152975E-3</v>
      </c>
      <c r="J19" s="24">
        <f t="shared" si="1"/>
        <v>66</v>
      </c>
      <c r="K19" s="24">
        <f t="shared" si="2"/>
        <v>674</v>
      </c>
      <c r="L19" s="24">
        <f t="shared" si="3"/>
        <v>0</v>
      </c>
    </row>
    <row r="20" spans="1:12">
      <c r="A20" s="84">
        <v>19</v>
      </c>
      <c r="B20" s="83" t="s">
        <v>18</v>
      </c>
      <c r="C20" s="24">
        <v>2844</v>
      </c>
      <c r="D20" s="24">
        <v>2881</v>
      </c>
      <c r="E20" s="24">
        <v>2987</v>
      </c>
      <c r="F20" s="24"/>
      <c r="G20" s="24"/>
      <c r="H20" s="24"/>
      <c r="I20" s="88">
        <f t="shared" si="0"/>
        <v>5.0281293952180027E-2</v>
      </c>
      <c r="J20" s="24">
        <f t="shared" si="1"/>
        <v>143</v>
      </c>
      <c r="K20" s="24">
        <f t="shared" si="2"/>
        <v>106</v>
      </c>
      <c r="L20" s="24">
        <f t="shared" si="3"/>
        <v>0</v>
      </c>
    </row>
    <row r="21" spans="1:12">
      <c r="A21" s="84">
        <v>20</v>
      </c>
      <c r="B21" s="83" t="s">
        <v>19</v>
      </c>
      <c r="C21" s="24">
        <v>60843</v>
      </c>
      <c r="D21" s="24">
        <v>66381</v>
      </c>
      <c r="E21" s="24">
        <v>68369</v>
      </c>
      <c r="F21" s="24"/>
      <c r="G21" s="24"/>
      <c r="H21" s="24"/>
      <c r="I21" s="88">
        <f t="shared" si="0"/>
        <v>0.12369541278372204</v>
      </c>
      <c r="J21" s="24">
        <f t="shared" si="1"/>
        <v>7526</v>
      </c>
      <c r="K21" s="24">
        <f t="shared" si="2"/>
        <v>1988</v>
      </c>
      <c r="L21" s="24">
        <f t="shared" si="3"/>
        <v>0</v>
      </c>
    </row>
    <row r="22" spans="1:12">
      <c r="A22" s="84">
        <v>21</v>
      </c>
      <c r="B22" s="83" t="s">
        <v>20</v>
      </c>
      <c r="C22" s="24">
        <v>11667</v>
      </c>
      <c r="D22" s="24">
        <v>13873</v>
      </c>
      <c r="E22" s="24">
        <v>13886</v>
      </c>
      <c r="F22" s="24"/>
      <c r="G22" s="24"/>
      <c r="H22" s="24"/>
      <c r="I22" s="88">
        <f t="shared" si="0"/>
        <v>0.19019456586954658</v>
      </c>
      <c r="J22" s="24">
        <f t="shared" si="1"/>
        <v>2219</v>
      </c>
      <c r="K22" s="24">
        <f t="shared" si="2"/>
        <v>13</v>
      </c>
      <c r="L22" s="24">
        <f t="shared" si="3"/>
        <v>0</v>
      </c>
    </row>
    <row r="23" spans="1:12">
      <c r="A23" s="84">
        <v>22</v>
      </c>
      <c r="B23" s="83" t="s">
        <v>21</v>
      </c>
      <c r="C23" s="24">
        <v>151614</v>
      </c>
      <c r="D23" s="24">
        <v>156115</v>
      </c>
      <c r="E23" s="24">
        <v>161770</v>
      </c>
      <c r="F23" s="24"/>
      <c r="G23" s="24"/>
      <c r="H23" s="24"/>
      <c r="I23" s="88">
        <f t="shared" si="0"/>
        <v>6.698589839988392E-2</v>
      </c>
      <c r="J23" s="24">
        <f t="shared" si="1"/>
        <v>10156</v>
      </c>
      <c r="K23" s="24">
        <f t="shared" si="2"/>
        <v>5655</v>
      </c>
      <c r="L23" s="24">
        <f t="shared" si="3"/>
        <v>0</v>
      </c>
    </row>
    <row r="24" spans="1:12">
      <c r="A24" s="84">
        <v>23</v>
      </c>
      <c r="B24" s="83" t="s">
        <v>22</v>
      </c>
      <c r="C24" s="24">
        <v>154762</v>
      </c>
      <c r="D24" s="24">
        <v>148777</v>
      </c>
      <c r="E24" s="24">
        <v>156631</v>
      </c>
      <c r="F24" s="24"/>
      <c r="G24" s="24"/>
      <c r="H24" s="24"/>
      <c r="I24" s="88">
        <f t="shared" si="0"/>
        <v>1.2076607952856644E-2</v>
      </c>
      <c r="J24" s="24">
        <f t="shared" si="1"/>
        <v>1869</v>
      </c>
      <c r="K24" s="24">
        <f t="shared" si="2"/>
        <v>7854</v>
      </c>
      <c r="L24" s="24">
        <f t="shared" si="3"/>
        <v>0</v>
      </c>
    </row>
    <row r="25" spans="1:12">
      <c r="A25" s="84">
        <v>24</v>
      </c>
      <c r="B25" s="83" t="s">
        <v>23</v>
      </c>
      <c r="C25" s="24">
        <v>77821</v>
      </c>
      <c r="D25" s="24">
        <v>82077</v>
      </c>
      <c r="E25" s="24">
        <v>84589</v>
      </c>
      <c r="F25" s="24"/>
      <c r="G25" s="24"/>
      <c r="H25" s="24"/>
      <c r="I25" s="88">
        <f t="shared" si="0"/>
        <v>8.696881304532196E-2</v>
      </c>
      <c r="J25" s="24">
        <f t="shared" si="1"/>
        <v>6768</v>
      </c>
      <c r="K25" s="24">
        <f t="shared" si="2"/>
        <v>2512</v>
      </c>
      <c r="L25" s="24">
        <f t="shared" si="3"/>
        <v>0</v>
      </c>
    </row>
    <row r="26" spans="1:12">
      <c r="A26" s="84">
        <v>25</v>
      </c>
      <c r="B26" s="83" t="s">
        <v>24</v>
      </c>
      <c r="C26" s="24">
        <v>286061</v>
      </c>
      <c r="D26" s="24">
        <v>288540</v>
      </c>
      <c r="E26" s="24">
        <v>297945</v>
      </c>
      <c r="F26" s="24"/>
      <c r="G26" s="24"/>
      <c r="H26" s="24"/>
      <c r="I26" s="88">
        <f t="shared" si="0"/>
        <v>4.1543586857348609E-2</v>
      </c>
      <c r="J26" s="24">
        <f t="shared" si="1"/>
        <v>11884</v>
      </c>
      <c r="K26" s="24">
        <f t="shared" si="2"/>
        <v>9405</v>
      </c>
      <c r="L26" s="24">
        <f t="shared" si="3"/>
        <v>0</v>
      </c>
    </row>
    <row r="27" spans="1:12">
      <c r="A27" s="84">
        <v>26</v>
      </c>
      <c r="B27" s="83" t="s">
        <v>25</v>
      </c>
      <c r="C27" s="24">
        <v>20220</v>
      </c>
      <c r="D27" s="24">
        <v>22300</v>
      </c>
      <c r="E27" s="24">
        <v>22842</v>
      </c>
      <c r="F27" s="24"/>
      <c r="G27" s="24"/>
      <c r="H27" s="24"/>
      <c r="I27" s="88">
        <f t="shared" si="0"/>
        <v>0.12967359050445104</v>
      </c>
      <c r="J27" s="24">
        <f t="shared" si="1"/>
        <v>2622</v>
      </c>
      <c r="K27" s="24">
        <f t="shared" si="2"/>
        <v>542</v>
      </c>
      <c r="L27" s="24">
        <f t="shared" si="3"/>
        <v>0</v>
      </c>
    </row>
    <row r="28" spans="1:12">
      <c r="A28" s="84">
        <v>27</v>
      </c>
      <c r="B28" s="83" t="s">
        <v>26</v>
      </c>
      <c r="C28" s="24">
        <v>77481</v>
      </c>
      <c r="D28" s="24">
        <v>81267</v>
      </c>
      <c r="E28" s="24">
        <v>82529</v>
      </c>
      <c r="F28" s="24"/>
      <c r="G28" s="24"/>
      <c r="H28" s="24"/>
      <c r="I28" s="88">
        <f t="shared" si="0"/>
        <v>6.5151456486106277E-2</v>
      </c>
      <c r="J28" s="24">
        <f t="shared" si="1"/>
        <v>5048</v>
      </c>
      <c r="K28" s="24">
        <f t="shared" si="2"/>
        <v>1262</v>
      </c>
      <c r="L28" s="24">
        <f t="shared" si="3"/>
        <v>0</v>
      </c>
    </row>
    <row r="29" spans="1:12">
      <c r="A29" s="84">
        <v>28</v>
      </c>
      <c r="B29" s="83" t="s">
        <v>27</v>
      </c>
      <c r="C29" s="24">
        <v>130728</v>
      </c>
      <c r="D29" s="24">
        <v>139245</v>
      </c>
      <c r="E29" s="24">
        <v>143526</v>
      </c>
      <c r="F29" s="24"/>
      <c r="G29" s="24"/>
      <c r="H29" s="24"/>
      <c r="I29" s="88">
        <f t="shared" si="0"/>
        <v>9.7897925463557925E-2</v>
      </c>
      <c r="J29" s="24">
        <f t="shared" si="1"/>
        <v>12798</v>
      </c>
      <c r="K29" s="24">
        <f t="shared" si="2"/>
        <v>4281</v>
      </c>
      <c r="L29" s="24">
        <f t="shared" si="3"/>
        <v>0</v>
      </c>
    </row>
    <row r="30" spans="1:12">
      <c r="A30" s="84">
        <v>29</v>
      </c>
      <c r="B30" s="83" t="s">
        <v>28</v>
      </c>
      <c r="C30" s="24">
        <v>67678</v>
      </c>
      <c r="D30" s="24">
        <v>73523</v>
      </c>
      <c r="E30" s="24">
        <v>74680</v>
      </c>
      <c r="F30" s="24"/>
      <c r="G30" s="24"/>
      <c r="H30" s="24"/>
      <c r="I30" s="88">
        <f t="shared" si="0"/>
        <v>0.10346050415201395</v>
      </c>
      <c r="J30" s="24">
        <f t="shared" si="1"/>
        <v>7002</v>
      </c>
      <c r="K30" s="24">
        <f t="shared" si="2"/>
        <v>1157</v>
      </c>
      <c r="L30" s="24">
        <f t="shared" si="3"/>
        <v>0</v>
      </c>
    </row>
    <row r="31" spans="1:12">
      <c r="A31" s="84">
        <v>30</v>
      </c>
      <c r="B31" s="83" t="s">
        <v>29</v>
      </c>
      <c r="C31" s="24">
        <v>19194</v>
      </c>
      <c r="D31" s="24">
        <v>20647</v>
      </c>
      <c r="E31" s="24">
        <v>22715</v>
      </c>
      <c r="F31" s="24"/>
      <c r="G31" s="24"/>
      <c r="H31" s="24"/>
      <c r="I31" s="88">
        <f t="shared" si="0"/>
        <v>0.18344274252370532</v>
      </c>
      <c r="J31" s="24">
        <f t="shared" si="1"/>
        <v>3521</v>
      </c>
      <c r="K31" s="24">
        <f t="shared" si="2"/>
        <v>2068</v>
      </c>
      <c r="L31" s="24">
        <f t="shared" si="3"/>
        <v>0</v>
      </c>
    </row>
    <row r="32" spans="1:12">
      <c r="A32" s="84">
        <v>31</v>
      </c>
      <c r="B32" s="83" t="s">
        <v>30</v>
      </c>
      <c r="C32" s="24">
        <v>129379</v>
      </c>
      <c r="D32" s="24">
        <v>135389</v>
      </c>
      <c r="E32" s="24">
        <v>140348</v>
      </c>
      <c r="F32" s="24"/>
      <c r="G32" s="24"/>
      <c r="H32" s="24"/>
      <c r="I32" s="88">
        <f t="shared" si="0"/>
        <v>8.4781919786054927E-2</v>
      </c>
      <c r="J32" s="24">
        <f t="shared" si="1"/>
        <v>10969</v>
      </c>
      <c r="K32" s="24">
        <f t="shared" si="2"/>
        <v>4959</v>
      </c>
      <c r="L32" s="24">
        <f t="shared" si="3"/>
        <v>0</v>
      </c>
    </row>
    <row r="33" spans="1:12">
      <c r="A33" s="84">
        <v>32</v>
      </c>
      <c r="B33" s="83" t="s">
        <v>31</v>
      </c>
      <c r="C33" s="24">
        <v>53449</v>
      </c>
      <c r="D33" s="24">
        <v>58374</v>
      </c>
      <c r="E33" s="24">
        <v>60398</v>
      </c>
      <c r="F33" s="24"/>
      <c r="G33" s="24"/>
      <c r="H33" s="24"/>
      <c r="I33" s="88">
        <f t="shared" si="0"/>
        <v>0.13001178693708021</v>
      </c>
      <c r="J33" s="24">
        <f t="shared" si="1"/>
        <v>6949</v>
      </c>
      <c r="K33" s="24">
        <f t="shared" si="2"/>
        <v>2024</v>
      </c>
      <c r="L33" s="24">
        <f t="shared" si="3"/>
        <v>0</v>
      </c>
    </row>
    <row r="34" spans="1:12">
      <c r="A34" s="84">
        <v>33</v>
      </c>
      <c r="B34" s="83" t="s">
        <v>32</v>
      </c>
      <c r="C34" s="24">
        <v>109950</v>
      </c>
      <c r="D34" s="24">
        <v>110342</v>
      </c>
      <c r="E34" s="24">
        <v>112076</v>
      </c>
      <c r="F34" s="24"/>
      <c r="G34" s="24"/>
      <c r="H34" s="24"/>
      <c r="I34" s="88">
        <f t="shared" si="0"/>
        <v>1.9336061846293769E-2</v>
      </c>
      <c r="J34" s="24">
        <f t="shared" si="1"/>
        <v>2126</v>
      </c>
      <c r="K34" s="24">
        <f t="shared" si="2"/>
        <v>1734</v>
      </c>
      <c r="L34" s="24">
        <f t="shared" si="3"/>
        <v>0</v>
      </c>
    </row>
    <row r="35" spans="1:12">
      <c r="A35" s="84">
        <v>35</v>
      </c>
      <c r="B35" s="83" t="s">
        <v>33</v>
      </c>
      <c r="C35" s="24">
        <v>76828</v>
      </c>
      <c r="D35" s="24">
        <v>75875</v>
      </c>
      <c r="E35" s="24">
        <v>77330</v>
      </c>
      <c r="F35" s="24"/>
      <c r="G35" s="24"/>
      <c r="H35" s="24"/>
      <c r="I35" s="88">
        <f t="shared" si="0"/>
        <v>6.5340761180819494E-3</v>
      </c>
      <c r="J35" s="24">
        <f t="shared" si="1"/>
        <v>502</v>
      </c>
      <c r="K35" s="24">
        <f t="shared" si="2"/>
        <v>1455</v>
      </c>
      <c r="L35" s="24">
        <f t="shared" si="3"/>
        <v>0</v>
      </c>
    </row>
    <row r="36" spans="1:12">
      <c r="A36" s="84">
        <v>36</v>
      </c>
      <c r="B36" s="83" t="s">
        <v>34</v>
      </c>
      <c r="C36" s="24">
        <v>9595</v>
      </c>
      <c r="D36" s="24">
        <v>8596</v>
      </c>
      <c r="E36" s="24">
        <v>9082</v>
      </c>
      <c r="F36" s="24"/>
      <c r="G36" s="24"/>
      <c r="H36" s="24"/>
      <c r="I36" s="88">
        <f t="shared" si="0"/>
        <v>-5.3465346534653464E-2</v>
      </c>
      <c r="J36" s="24">
        <f t="shared" si="1"/>
        <v>-513</v>
      </c>
      <c r="K36" s="24">
        <f t="shared" si="2"/>
        <v>486</v>
      </c>
      <c r="L36" s="24">
        <f t="shared" si="3"/>
        <v>0</v>
      </c>
    </row>
    <row r="37" spans="1:12">
      <c r="A37" s="84">
        <v>37</v>
      </c>
      <c r="B37" s="83" t="s">
        <v>35</v>
      </c>
      <c r="C37" s="24">
        <v>6937</v>
      </c>
      <c r="D37" s="24">
        <v>7053</v>
      </c>
      <c r="E37" s="24">
        <v>7880</v>
      </c>
      <c r="F37" s="24"/>
      <c r="G37" s="24"/>
      <c r="H37" s="24"/>
      <c r="I37" s="88">
        <f t="shared" si="0"/>
        <v>0.13593772524145883</v>
      </c>
      <c r="J37" s="24">
        <f t="shared" si="1"/>
        <v>943</v>
      </c>
      <c r="K37" s="24">
        <f t="shared" si="2"/>
        <v>827</v>
      </c>
      <c r="L37" s="24">
        <f t="shared" si="3"/>
        <v>0</v>
      </c>
    </row>
    <row r="38" spans="1:12">
      <c r="A38" s="84">
        <v>38</v>
      </c>
      <c r="B38" s="83" t="s">
        <v>36</v>
      </c>
      <c r="C38" s="24">
        <v>52996</v>
      </c>
      <c r="D38" s="24">
        <v>51181</v>
      </c>
      <c r="E38" s="24">
        <v>51701</v>
      </c>
      <c r="F38" s="24"/>
      <c r="G38" s="24"/>
      <c r="H38" s="24"/>
      <c r="I38" s="88">
        <f t="shared" si="0"/>
        <v>-2.4435806475960449E-2</v>
      </c>
      <c r="J38" s="24">
        <f t="shared" si="1"/>
        <v>-1295</v>
      </c>
      <c r="K38" s="24">
        <f t="shared" si="2"/>
        <v>520</v>
      </c>
      <c r="L38" s="24">
        <f t="shared" si="3"/>
        <v>0</v>
      </c>
    </row>
    <row r="39" spans="1:12">
      <c r="A39" s="84">
        <v>39</v>
      </c>
      <c r="B39" s="83" t="s">
        <v>37</v>
      </c>
      <c r="C39" s="24">
        <v>1423</v>
      </c>
      <c r="D39" s="24">
        <v>1259</v>
      </c>
      <c r="E39" s="24">
        <v>1388</v>
      </c>
      <c r="F39" s="24"/>
      <c r="G39" s="24"/>
      <c r="H39" s="24"/>
      <c r="I39" s="88">
        <f t="shared" si="0"/>
        <v>-2.4595924104005622E-2</v>
      </c>
      <c r="J39" s="24">
        <f t="shared" si="1"/>
        <v>-35</v>
      </c>
      <c r="K39" s="24">
        <f t="shared" si="2"/>
        <v>129</v>
      </c>
      <c r="L39" s="24">
        <f t="shared" si="3"/>
        <v>0</v>
      </c>
    </row>
    <row r="40" spans="1:12">
      <c r="A40" s="84">
        <v>41</v>
      </c>
      <c r="B40" s="83" t="s">
        <v>38</v>
      </c>
      <c r="C40" s="24">
        <v>654558</v>
      </c>
      <c r="D40" s="24">
        <v>596775</v>
      </c>
      <c r="E40" s="24">
        <v>676056</v>
      </c>
      <c r="F40" s="24"/>
      <c r="G40" s="24"/>
      <c r="H40" s="24"/>
      <c r="I40" s="88">
        <f t="shared" si="0"/>
        <v>3.2843537165537659E-2</v>
      </c>
      <c r="J40" s="24">
        <f t="shared" si="1"/>
        <v>21498</v>
      </c>
      <c r="K40" s="24">
        <f t="shared" si="2"/>
        <v>79281</v>
      </c>
      <c r="L40" s="24">
        <f t="shared" si="3"/>
        <v>0</v>
      </c>
    </row>
    <row r="41" spans="1:12">
      <c r="A41" s="84">
        <v>42</v>
      </c>
      <c r="B41" s="83" t="s">
        <v>39</v>
      </c>
      <c r="C41" s="24">
        <v>208021</v>
      </c>
      <c r="D41" s="24">
        <v>178858</v>
      </c>
      <c r="E41" s="24">
        <v>204039</v>
      </c>
      <c r="F41" s="24"/>
      <c r="G41" s="24"/>
      <c r="H41" s="24"/>
      <c r="I41" s="88">
        <f t="shared" si="0"/>
        <v>-1.9142298133361536E-2</v>
      </c>
      <c r="J41" s="24">
        <f t="shared" si="1"/>
        <v>-3982</v>
      </c>
      <c r="K41" s="24">
        <f t="shared" si="2"/>
        <v>25181</v>
      </c>
      <c r="L41" s="24">
        <f t="shared" si="3"/>
        <v>0</v>
      </c>
    </row>
    <row r="42" spans="1:12">
      <c r="A42" s="84">
        <v>43</v>
      </c>
      <c r="B42" s="83" t="s">
        <v>40</v>
      </c>
      <c r="C42" s="24">
        <v>252803</v>
      </c>
      <c r="D42" s="24">
        <v>240305</v>
      </c>
      <c r="E42" s="24">
        <v>254702</v>
      </c>
      <c r="F42" s="24"/>
      <c r="G42" s="24"/>
      <c r="H42" s="24"/>
      <c r="I42" s="88">
        <f t="shared" si="0"/>
        <v>7.5117779456731135E-3</v>
      </c>
      <c r="J42" s="24">
        <f t="shared" si="1"/>
        <v>1899</v>
      </c>
      <c r="K42" s="24">
        <f t="shared" si="2"/>
        <v>14397</v>
      </c>
      <c r="L42" s="24">
        <f t="shared" si="3"/>
        <v>0</v>
      </c>
    </row>
    <row r="43" spans="1:12">
      <c r="A43" s="84">
        <v>45</v>
      </c>
      <c r="B43" s="83" t="s">
        <v>41</v>
      </c>
      <c r="C43" s="24">
        <v>204369</v>
      </c>
      <c r="D43" s="24">
        <v>214088</v>
      </c>
      <c r="E43" s="24">
        <v>219697</v>
      </c>
      <c r="F43" s="24"/>
      <c r="G43" s="24"/>
      <c r="H43" s="24"/>
      <c r="I43" s="88">
        <f t="shared" si="0"/>
        <v>7.5001590260753828E-2</v>
      </c>
      <c r="J43" s="24">
        <f t="shared" si="1"/>
        <v>15328</v>
      </c>
      <c r="K43" s="24">
        <f t="shared" si="2"/>
        <v>5609</v>
      </c>
      <c r="L43" s="24">
        <f t="shared" si="3"/>
        <v>0</v>
      </c>
    </row>
    <row r="44" spans="1:12">
      <c r="A44" s="84">
        <v>46</v>
      </c>
      <c r="B44" s="83" t="s">
        <v>42</v>
      </c>
      <c r="C44" s="24">
        <v>682039</v>
      </c>
      <c r="D44" s="24">
        <v>695329</v>
      </c>
      <c r="E44" s="24">
        <v>715068</v>
      </c>
      <c r="F44" s="24"/>
      <c r="G44" s="24"/>
      <c r="H44" s="24"/>
      <c r="I44" s="88">
        <f t="shared" si="0"/>
        <v>4.842684949101151E-2</v>
      </c>
      <c r="J44" s="24">
        <f t="shared" si="1"/>
        <v>33029</v>
      </c>
      <c r="K44" s="24">
        <f t="shared" si="2"/>
        <v>19739</v>
      </c>
      <c r="L44" s="24">
        <f t="shared" si="3"/>
        <v>0</v>
      </c>
    </row>
    <row r="45" spans="1:12">
      <c r="A45" s="84">
        <v>47</v>
      </c>
      <c r="B45" s="83" t="s">
        <v>43</v>
      </c>
      <c r="C45" s="24">
        <v>1286909</v>
      </c>
      <c r="D45" s="24">
        <v>1281511</v>
      </c>
      <c r="E45" s="24">
        <v>1318100</v>
      </c>
      <c r="F45" s="24"/>
      <c r="G45" s="24"/>
      <c r="H45" s="24"/>
      <c r="I45" s="88">
        <f t="shared" si="0"/>
        <v>2.4237144972954577E-2</v>
      </c>
      <c r="J45" s="24">
        <f t="shared" si="1"/>
        <v>31191</v>
      </c>
      <c r="K45" s="24">
        <f t="shared" si="2"/>
        <v>36589</v>
      </c>
      <c r="L45" s="24">
        <f t="shared" si="3"/>
        <v>0</v>
      </c>
    </row>
    <row r="46" spans="1:12">
      <c r="A46" s="84">
        <v>49</v>
      </c>
      <c r="B46" s="83" t="s">
        <v>44</v>
      </c>
      <c r="C46" s="24">
        <v>484730</v>
      </c>
      <c r="D46" s="24">
        <v>486163</v>
      </c>
      <c r="E46" s="24">
        <v>502536</v>
      </c>
      <c r="F46" s="24"/>
      <c r="G46" s="24"/>
      <c r="H46" s="24"/>
      <c r="I46" s="88">
        <f t="shared" si="0"/>
        <v>3.6733851835042186E-2</v>
      </c>
      <c r="J46" s="24">
        <f t="shared" si="1"/>
        <v>17806</v>
      </c>
      <c r="K46" s="24">
        <f t="shared" si="2"/>
        <v>16373</v>
      </c>
      <c r="L46" s="24">
        <f t="shared" si="3"/>
        <v>0</v>
      </c>
    </row>
    <row r="47" spans="1:12">
      <c r="A47" s="84">
        <v>50</v>
      </c>
      <c r="B47" s="83" t="s">
        <v>45</v>
      </c>
      <c r="C47" s="24">
        <v>16389</v>
      </c>
      <c r="D47" s="24">
        <v>14030</v>
      </c>
      <c r="E47" s="24">
        <v>15548</v>
      </c>
      <c r="F47" s="24"/>
      <c r="G47" s="24"/>
      <c r="H47" s="24"/>
      <c r="I47" s="88">
        <f t="shared" si="0"/>
        <v>-5.1314906339618035E-2</v>
      </c>
      <c r="J47" s="24">
        <f t="shared" si="1"/>
        <v>-841</v>
      </c>
      <c r="K47" s="24">
        <f t="shared" si="2"/>
        <v>1518</v>
      </c>
      <c r="L47" s="24">
        <f t="shared" si="3"/>
        <v>0</v>
      </c>
    </row>
    <row r="48" spans="1:12">
      <c r="A48" s="84">
        <v>51</v>
      </c>
      <c r="B48" s="83" t="s">
        <v>46</v>
      </c>
      <c r="C48" s="24">
        <v>4621</v>
      </c>
      <c r="D48" s="24">
        <v>4618</v>
      </c>
      <c r="E48" s="24">
        <v>4654</v>
      </c>
      <c r="F48" s="24"/>
      <c r="G48" s="24"/>
      <c r="H48" s="24"/>
      <c r="I48" s="88">
        <f t="shared" si="0"/>
        <v>7.1413114044579099E-3</v>
      </c>
      <c r="J48" s="24">
        <f t="shared" si="1"/>
        <v>33</v>
      </c>
      <c r="K48" s="24">
        <f t="shared" si="2"/>
        <v>36</v>
      </c>
      <c r="L48" s="24">
        <f t="shared" si="3"/>
        <v>0</v>
      </c>
    </row>
    <row r="49" spans="1:12">
      <c r="A49" s="84">
        <v>52</v>
      </c>
      <c r="B49" s="83" t="s">
        <v>47</v>
      </c>
      <c r="C49" s="24">
        <v>184915</v>
      </c>
      <c r="D49" s="24">
        <v>186200</v>
      </c>
      <c r="E49" s="24">
        <v>190345</v>
      </c>
      <c r="F49" s="24"/>
      <c r="G49" s="24"/>
      <c r="H49" s="24"/>
      <c r="I49" s="88">
        <f t="shared" si="0"/>
        <v>2.9364843306384013E-2</v>
      </c>
      <c r="J49" s="24">
        <f t="shared" si="1"/>
        <v>5430</v>
      </c>
      <c r="K49" s="24">
        <f t="shared" si="2"/>
        <v>4145</v>
      </c>
      <c r="L49" s="24">
        <f t="shared" si="3"/>
        <v>0</v>
      </c>
    </row>
    <row r="50" spans="1:12">
      <c r="A50" s="84">
        <v>53</v>
      </c>
      <c r="B50" s="83" t="s">
        <v>48</v>
      </c>
      <c r="C50" s="24">
        <v>30024</v>
      </c>
      <c r="D50" s="24">
        <v>35126</v>
      </c>
      <c r="E50" s="24">
        <v>37842</v>
      </c>
      <c r="F50" s="24"/>
      <c r="G50" s="24"/>
      <c r="H50" s="24"/>
      <c r="I50" s="88">
        <f t="shared" si="0"/>
        <v>0.26039168665067947</v>
      </c>
      <c r="J50" s="24">
        <f t="shared" si="1"/>
        <v>7818</v>
      </c>
      <c r="K50" s="24">
        <f t="shared" si="2"/>
        <v>2716</v>
      </c>
      <c r="L50" s="24">
        <f t="shared" si="3"/>
        <v>0</v>
      </c>
    </row>
    <row r="51" spans="1:12">
      <c r="A51" s="84">
        <v>55</v>
      </c>
      <c r="B51" s="83" t="s">
        <v>49</v>
      </c>
      <c r="C51" s="24">
        <v>269095</v>
      </c>
      <c r="D51" s="24">
        <v>198100</v>
      </c>
      <c r="E51" s="24">
        <v>213489</v>
      </c>
      <c r="F51" s="24"/>
      <c r="G51" s="24"/>
      <c r="H51" s="24"/>
      <c r="I51" s="88">
        <f t="shared" si="0"/>
        <v>-0.20664077742061354</v>
      </c>
      <c r="J51" s="24">
        <f t="shared" si="1"/>
        <v>-55606</v>
      </c>
      <c r="K51" s="24">
        <f t="shared" si="2"/>
        <v>15389</v>
      </c>
      <c r="L51" s="24">
        <f t="shared" si="3"/>
        <v>0</v>
      </c>
    </row>
    <row r="52" spans="1:12">
      <c r="A52" s="84">
        <v>56</v>
      </c>
      <c r="B52" s="83" t="s">
        <v>50</v>
      </c>
      <c r="C52" s="24">
        <v>644729</v>
      </c>
      <c r="D52" s="24">
        <v>583771</v>
      </c>
      <c r="E52" s="24">
        <v>621107</v>
      </c>
      <c r="F52" s="24"/>
      <c r="G52" s="24"/>
      <c r="H52" s="24"/>
      <c r="I52" s="88">
        <f t="shared" si="0"/>
        <v>-3.6638649727249742E-2</v>
      </c>
      <c r="J52" s="24">
        <f t="shared" si="1"/>
        <v>-23622</v>
      </c>
      <c r="K52" s="24">
        <f t="shared" si="2"/>
        <v>37336</v>
      </c>
      <c r="L52" s="24">
        <f t="shared" si="3"/>
        <v>0</v>
      </c>
    </row>
    <row r="53" spans="1:12">
      <c r="A53" s="84">
        <v>58</v>
      </c>
      <c r="B53" s="83" t="s">
        <v>51</v>
      </c>
      <c r="C53" s="24">
        <v>21504</v>
      </c>
      <c r="D53" s="24">
        <v>19443</v>
      </c>
      <c r="E53" s="24">
        <v>20408</v>
      </c>
      <c r="F53" s="24"/>
      <c r="G53" s="24"/>
      <c r="H53" s="24"/>
      <c r="I53" s="88">
        <f t="shared" si="0"/>
        <v>-5.0967261904761904E-2</v>
      </c>
      <c r="J53" s="24">
        <f t="shared" si="1"/>
        <v>-1096</v>
      </c>
      <c r="K53" s="24">
        <f t="shared" si="2"/>
        <v>965</v>
      </c>
      <c r="L53" s="24">
        <f t="shared" si="3"/>
        <v>0</v>
      </c>
    </row>
    <row r="54" spans="1:12">
      <c r="A54" s="84">
        <v>59</v>
      </c>
      <c r="B54" s="83" t="s">
        <v>52</v>
      </c>
      <c r="C54" s="24">
        <v>14297</v>
      </c>
      <c r="D54" s="24">
        <v>13136</v>
      </c>
      <c r="E54" s="24">
        <v>14240</v>
      </c>
      <c r="F54" s="24"/>
      <c r="G54" s="24"/>
      <c r="H54" s="24"/>
      <c r="I54" s="88">
        <f t="shared" si="0"/>
        <v>-3.9868503881933274E-3</v>
      </c>
      <c r="J54" s="24">
        <f t="shared" si="1"/>
        <v>-57</v>
      </c>
      <c r="K54" s="24">
        <f t="shared" si="2"/>
        <v>1104</v>
      </c>
      <c r="L54" s="24">
        <f t="shared" si="3"/>
        <v>0</v>
      </c>
    </row>
    <row r="55" spans="1:12">
      <c r="A55" s="84">
        <v>60</v>
      </c>
      <c r="B55" s="83" t="s">
        <v>53</v>
      </c>
      <c r="C55" s="24">
        <v>8351</v>
      </c>
      <c r="D55" s="24">
        <v>7751</v>
      </c>
      <c r="E55" s="24">
        <v>7878</v>
      </c>
      <c r="F55" s="24"/>
      <c r="G55" s="24"/>
      <c r="H55" s="24"/>
      <c r="I55" s="88">
        <f t="shared" si="0"/>
        <v>-5.6639923362471561E-2</v>
      </c>
      <c r="J55" s="24">
        <f t="shared" si="1"/>
        <v>-473</v>
      </c>
      <c r="K55" s="24">
        <f t="shared" si="2"/>
        <v>127</v>
      </c>
      <c r="L55" s="24">
        <f t="shared" si="3"/>
        <v>0</v>
      </c>
    </row>
    <row r="56" spans="1:12">
      <c r="A56" s="84">
        <v>61</v>
      </c>
      <c r="B56" s="83" t="s">
        <v>54</v>
      </c>
      <c r="C56" s="24">
        <v>18387</v>
      </c>
      <c r="D56" s="24">
        <v>18508</v>
      </c>
      <c r="E56" s="24">
        <v>19021</v>
      </c>
      <c r="F56" s="24"/>
      <c r="G56" s="24"/>
      <c r="H56" s="24"/>
      <c r="I56" s="88">
        <f t="shared" si="0"/>
        <v>3.4480883232718772E-2</v>
      </c>
      <c r="J56" s="24">
        <f t="shared" si="1"/>
        <v>634</v>
      </c>
      <c r="K56" s="24">
        <f t="shared" si="2"/>
        <v>513</v>
      </c>
      <c r="L56" s="24">
        <f t="shared" si="3"/>
        <v>0</v>
      </c>
    </row>
    <row r="57" spans="1:12">
      <c r="A57" s="84">
        <v>62</v>
      </c>
      <c r="B57" s="83" t="s">
        <v>55</v>
      </c>
      <c r="C57" s="24">
        <v>77175</v>
      </c>
      <c r="D57" s="24">
        <v>84331</v>
      </c>
      <c r="E57" s="24">
        <v>86719</v>
      </c>
      <c r="F57" s="24"/>
      <c r="G57" s="24"/>
      <c r="H57" s="24"/>
      <c r="I57" s="88">
        <f t="shared" si="0"/>
        <v>0.12366699060576612</v>
      </c>
      <c r="J57" s="24">
        <f t="shared" si="1"/>
        <v>9544</v>
      </c>
      <c r="K57" s="24">
        <f t="shared" si="2"/>
        <v>2388</v>
      </c>
      <c r="L57" s="24">
        <f t="shared" si="3"/>
        <v>0</v>
      </c>
    </row>
    <row r="58" spans="1:12">
      <c r="A58" s="84">
        <v>63</v>
      </c>
      <c r="B58" s="83" t="s">
        <v>56</v>
      </c>
      <c r="C58" s="24">
        <v>31657</v>
      </c>
      <c r="D58" s="24">
        <v>32185</v>
      </c>
      <c r="E58" s="24">
        <v>32147</v>
      </c>
      <c r="F58" s="24"/>
      <c r="G58" s="24"/>
      <c r="H58" s="24"/>
      <c r="I58" s="88">
        <f t="shared" si="0"/>
        <v>1.5478409198597467E-2</v>
      </c>
      <c r="J58" s="24">
        <f t="shared" si="1"/>
        <v>490</v>
      </c>
      <c r="K58" s="24">
        <f t="shared" si="2"/>
        <v>-38</v>
      </c>
      <c r="L58" s="24">
        <f t="shared" si="3"/>
        <v>0</v>
      </c>
    </row>
    <row r="59" spans="1:12">
      <c r="A59" s="84">
        <v>64</v>
      </c>
      <c r="B59" s="83" t="s">
        <v>57</v>
      </c>
      <c r="C59" s="24">
        <v>59806</v>
      </c>
      <c r="D59" s="24">
        <v>58504</v>
      </c>
      <c r="E59" s="24">
        <v>58441</v>
      </c>
      <c r="F59" s="24"/>
      <c r="G59" s="24"/>
      <c r="H59" s="24"/>
      <c r="I59" s="88">
        <f t="shared" si="0"/>
        <v>-2.2823796943450488E-2</v>
      </c>
      <c r="J59" s="24">
        <f t="shared" si="1"/>
        <v>-1365</v>
      </c>
      <c r="K59" s="24">
        <f t="shared" si="2"/>
        <v>-63</v>
      </c>
      <c r="L59" s="24">
        <f t="shared" si="3"/>
        <v>0</v>
      </c>
    </row>
    <row r="60" spans="1:12">
      <c r="A60" s="84">
        <v>65</v>
      </c>
      <c r="B60" s="83" t="s">
        <v>58</v>
      </c>
      <c r="C60" s="24">
        <v>17260</v>
      </c>
      <c r="D60" s="24">
        <v>17641</v>
      </c>
      <c r="E60" s="24">
        <v>17839</v>
      </c>
      <c r="F60" s="24"/>
      <c r="G60" s="24"/>
      <c r="H60" s="24"/>
      <c r="I60" s="88">
        <f t="shared" si="0"/>
        <v>3.3545770567786792E-2</v>
      </c>
      <c r="J60" s="24">
        <f t="shared" si="1"/>
        <v>579</v>
      </c>
      <c r="K60" s="24">
        <f t="shared" si="2"/>
        <v>198</v>
      </c>
      <c r="L60" s="24">
        <f t="shared" si="3"/>
        <v>0</v>
      </c>
    </row>
    <row r="61" spans="1:12">
      <c r="A61" s="84">
        <v>66</v>
      </c>
      <c r="B61" s="83" t="s">
        <v>59</v>
      </c>
      <c r="C61" s="24">
        <v>46229</v>
      </c>
      <c r="D61" s="24">
        <v>46401</v>
      </c>
      <c r="E61" s="24">
        <v>47300</v>
      </c>
      <c r="F61" s="24"/>
      <c r="G61" s="24"/>
      <c r="H61" s="24"/>
      <c r="I61" s="88">
        <f t="shared" si="0"/>
        <v>2.3167275952324297E-2</v>
      </c>
      <c r="J61" s="24">
        <f t="shared" si="1"/>
        <v>1071</v>
      </c>
      <c r="K61" s="24">
        <f t="shared" si="2"/>
        <v>899</v>
      </c>
      <c r="L61" s="24">
        <f t="shared" si="3"/>
        <v>0</v>
      </c>
    </row>
    <row r="62" spans="1:12">
      <c r="A62" s="84">
        <v>68</v>
      </c>
      <c r="B62" s="83" t="s">
        <v>60</v>
      </c>
      <c r="C62" s="24">
        <v>132478</v>
      </c>
      <c r="D62" s="24">
        <v>143171</v>
      </c>
      <c r="E62" s="24">
        <v>147552</v>
      </c>
      <c r="F62" s="24"/>
      <c r="G62" s="24"/>
      <c r="H62" s="24"/>
      <c r="I62" s="88">
        <f t="shared" si="0"/>
        <v>0.11378493032805446</v>
      </c>
      <c r="J62" s="24">
        <f t="shared" si="1"/>
        <v>15074</v>
      </c>
      <c r="K62" s="24">
        <f t="shared" si="2"/>
        <v>4381</v>
      </c>
      <c r="L62" s="24">
        <f t="shared" si="3"/>
        <v>0</v>
      </c>
    </row>
    <row r="63" spans="1:12">
      <c r="A63" s="84">
        <v>69</v>
      </c>
      <c r="B63" s="83" t="s">
        <v>61</v>
      </c>
      <c r="C63" s="24">
        <v>147258</v>
      </c>
      <c r="D63" s="24">
        <v>149451</v>
      </c>
      <c r="E63" s="24">
        <v>152148</v>
      </c>
      <c r="F63" s="24"/>
      <c r="G63" s="24"/>
      <c r="H63" s="24"/>
      <c r="I63" s="88">
        <f t="shared" si="0"/>
        <v>3.3207024406144321E-2</v>
      </c>
      <c r="J63" s="24">
        <f t="shared" si="1"/>
        <v>4890</v>
      </c>
      <c r="K63" s="24">
        <f t="shared" si="2"/>
        <v>2697</v>
      </c>
      <c r="L63" s="24">
        <f t="shared" si="3"/>
        <v>0</v>
      </c>
    </row>
    <row r="64" spans="1:12">
      <c r="A64" s="84">
        <v>70</v>
      </c>
      <c r="B64" s="83" t="s">
        <v>62</v>
      </c>
      <c r="C64" s="24">
        <v>165284</v>
      </c>
      <c r="D64" s="24">
        <v>153383</v>
      </c>
      <c r="E64" s="24">
        <v>156207</v>
      </c>
      <c r="F64" s="24"/>
      <c r="G64" s="24"/>
      <c r="H64" s="24"/>
      <c r="I64" s="88">
        <f t="shared" si="0"/>
        <v>-5.4917596379564872E-2</v>
      </c>
      <c r="J64" s="24">
        <f t="shared" si="1"/>
        <v>-9077</v>
      </c>
      <c r="K64" s="24">
        <f t="shared" si="2"/>
        <v>2824</v>
      </c>
      <c r="L64" s="24">
        <f t="shared" si="3"/>
        <v>0</v>
      </c>
    </row>
    <row r="65" spans="1:12">
      <c r="A65" s="84">
        <v>71</v>
      </c>
      <c r="B65" s="83" t="s">
        <v>63</v>
      </c>
      <c r="C65" s="24">
        <v>134700</v>
      </c>
      <c r="D65" s="24">
        <v>129289</v>
      </c>
      <c r="E65" s="24">
        <v>135486</v>
      </c>
      <c r="F65" s="24"/>
      <c r="G65" s="24"/>
      <c r="H65" s="24"/>
      <c r="I65" s="88">
        <f t="shared" si="0"/>
        <v>5.8351893095768374E-3</v>
      </c>
      <c r="J65" s="24">
        <f t="shared" si="1"/>
        <v>786</v>
      </c>
      <c r="K65" s="24">
        <f t="shared" si="2"/>
        <v>6197</v>
      </c>
      <c r="L65" s="24">
        <f t="shared" si="3"/>
        <v>0</v>
      </c>
    </row>
    <row r="66" spans="1:12">
      <c r="A66" s="84">
        <v>72</v>
      </c>
      <c r="B66" s="83" t="s">
        <v>64</v>
      </c>
      <c r="C66" s="24">
        <v>8070</v>
      </c>
      <c r="D66" s="24">
        <v>8396</v>
      </c>
      <c r="E66" s="24">
        <v>8730</v>
      </c>
      <c r="F66" s="24"/>
      <c r="G66" s="24"/>
      <c r="H66" s="24"/>
      <c r="I66" s="88">
        <f t="shared" si="0"/>
        <v>8.1784386617100371E-2</v>
      </c>
      <c r="J66" s="24">
        <f t="shared" si="1"/>
        <v>660</v>
      </c>
      <c r="K66" s="24">
        <f t="shared" si="2"/>
        <v>334</v>
      </c>
      <c r="L66" s="24">
        <f t="shared" si="3"/>
        <v>0</v>
      </c>
    </row>
    <row r="67" spans="1:12">
      <c r="A67" s="84">
        <v>73</v>
      </c>
      <c r="B67" s="83" t="s">
        <v>65</v>
      </c>
      <c r="C67" s="24">
        <v>42824</v>
      </c>
      <c r="D67" s="24">
        <v>40180</v>
      </c>
      <c r="E67" s="24">
        <v>42034</v>
      </c>
      <c r="F67" s="24"/>
      <c r="G67" s="24"/>
      <c r="H67" s="24"/>
      <c r="I67" s="88">
        <f t="shared" si="0"/>
        <v>-1.8447599476928825E-2</v>
      </c>
      <c r="J67" s="24">
        <f t="shared" si="1"/>
        <v>-790</v>
      </c>
      <c r="K67" s="24">
        <f t="shared" si="2"/>
        <v>1854</v>
      </c>
      <c r="L67" s="24">
        <f t="shared" si="3"/>
        <v>0</v>
      </c>
    </row>
    <row r="68" spans="1:12">
      <c r="A68" s="84">
        <v>74</v>
      </c>
      <c r="B68" s="83" t="s">
        <v>66</v>
      </c>
      <c r="C68" s="24">
        <v>39335</v>
      </c>
      <c r="D68" s="24">
        <v>37696</v>
      </c>
      <c r="E68" s="24">
        <v>38825</v>
      </c>
      <c r="F68" s="24"/>
      <c r="G68" s="24"/>
      <c r="H68" s="24"/>
      <c r="I68" s="88">
        <f t="shared" ref="I68:I92" si="4">(E68-C68)/C68</f>
        <v>-1.2965552307105631E-2</v>
      </c>
      <c r="J68" s="24">
        <f t="shared" ref="J68:J92" si="5">E68-C68</f>
        <v>-510</v>
      </c>
      <c r="K68" s="24">
        <f t="shared" ref="K68:K92" si="6">E68-D68</f>
        <v>1129</v>
      </c>
      <c r="L68" s="24">
        <f t="shared" ref="L68:L92" si="7">H68-G68</f>
        <v>0</v>
      </c>
    </row>
    <row r="69" spans="1:12">
      <c r="A69" s="84">
        <v>75</v>
      </c>
      <c r="B69" s="83" t="s">
        <v>67</v>
      </c>
      <c r="C69" s="24">
        <v>7976</v>
      </c>
      <c r="D69" s="24">
        <v>8157</v>
      </c>
      <c r="E69" s="24">
        <v>8743</v>
      </c>
      <c r="F69" s="24"/>
      <c r="G69" s="24"/>
      <c r="H69" s="24"/>
      <c r="I69" s="88">
        <f t="shared" si="4"/>
        <v>9.6163490471414245E-2</v>
      </c>
      <c r="J69" s="24">
        <f t="shared" si="5"/>
        <v>767</v>
      </c>
      <c r="K69" s="24">
        <f t="shared" si="6"/>
        <v>586</v>
      </c>
      <c r="L69" s="24">
        <f t="shared" si="7"/>
        <v>0</v>
      </c>
    </row>
    <row r="70" spans="1:12">
      <c r="A70" s="84">
        <v>77</v>
      </c>
      <c r="B70" s="83" t="s">
        <v>68</v>
      </c>
      <c r="C70" s="24">
        <v>23153</v>
      </c>
      <c r="D70" s="24">
        <v>22859</v>
      </c>
      <c r="E70" s="24">
        <v>23647</v>
      </c>
      <c r="F70" s="24"/>
      <c r="G70" s="24"/>
      <c r="H70" s="24"/>
      <c r="I70" s="88">
        <f t="shared" si="4"/>
        <v>2.1336327905670971E-2</v>
      </c>
      <c r="J70" s="24">
        <f t="shared" si="5"/>
        <v>494</v>
      </c>
      <c r="K70" s="24">
        <f t="shared" si="6"/>
        <v>788</v>
      </c>
      <c r="L70" s="24">
        <f t="shared" si="7"/>
        <v>0</v>
      </c>
    </row>
    <row r="71" spans="1:12">
      <c r="A71" s="84">
        <v>78</v>
      </c>
      <c r="B71" s="83" t="s">
        <v>69</v>
      </c>
      <c r="C71" s="24">
        <v>40892</v>
      </c>
      <c r="D71" s="24">
        <v>39983</v>
      </c>
      <c r="E71" s="24">
        <v>41597</v>
      </c>
      <c r="F71" s="24"/>
      <c r="G71" s="24"/>
      <c r="H71" s="24"/>
      <c r="I71" s="88">
        <f t="shared" si="4"/>
        <v>1.7240536046170402E-2</v>
      </c>
      <c r="J71" s="24">
        <f t="shared" si="5"/>
        <v>705</v>
      </c>
      <c r="K71" s="24">
        <f t="shared" si="6"/>
        <v>1614</v>
      </c>
      <c r="L71" s="24">
        <f t="shared" si="7"/>
        <v>0</v>
      </c>
    </row>
    <row r="72" spans="1:12">
      <c r="A72" s="84">
        <v>79</v>
      </c>
      <c r="B72" s="83" t="s">
        <v>70</v>
      </c>
      <c r="C72" s="24">
        <v>51724</v>
      </c>
      <c r="D72" s="24">
        <v>42151</v>
      </c>
      <c r="E72" s="24">
        <v>43453</v>
      </c>
      <c r="F72" s="24"/>
      <c r="G72" s="24"/>
      <c r="H72" s="24"/>
      <c r="I72" s="88">
        <f t="shared" si="4"/>
        <v>-0.15990642641713712</v>
      </c>
      <c r="J72" s="24">
        <f t="shared" si="5"/>
        <v>-8271</v>
      </c>
      <c r="K72" s="24">
        <f t="shared" si="6"/>
        <v>1302</v>
      </c>
      <c r="L72" s="24">
        <f t="shared" si="7"/>
        <v>0</v>
      </c>
    </row>
    <row r="73" spans="1:12">
      <c r="A73" s="84">
        <v>80</v>
      </c>
      <c r="B73" s="83" t="s">
        <v>71</v>
      </c>
      <c r="C73" s="24">
        <v>243007</v>
      </c>
      <c r="D73" s="24">
        <v>234093</v>
      </c>
      <c r="E73" s="24">
        <v>235884</v>
      </c>
      <c r="F73" s="24"/>
      <c r="G73" s="24"/>
      <c r="H73" s="24"/>
      <c r="I73" s="88">
        <f t="shared" si="4"/>
        <v>-2.9311912825556466E-2</v>
      </c>
      <c r="J73" s="24">
        <f t="shared" si="5"/>
        <v>-7123</v>
      </c>
      <c r="K73" s="24">
        <f t="shared" si="6"/>
        <v>1791</v>
      </c>
      <c r="L73" s="24">
        <f t="shared" si="7"/>
        <v>0</v>
      </c>
    </row>
    <row r="74" spans="1:12">
      <c r="A74" s="84">
        <v>81</v>
      </c>
      <c r="B74" s="83" t="s">
        <v>72</v>
      </c>
      <c r="C74" s="24">
        <v>520099</v>
      </c>
      <c r="D74" s="24">
        <v>417369</v>
      </c>
      <c r="E74" s="24">
        <v>427109</v>
      </c>
      <c r="F74" s="24"/>
      <c r="G74" s="24"/>
      <c r="H74" s="24"/>
      <c r="I74" s="88">
        <f t="shared" si="4"/>
        <v>-0.17879288366253349</v>
      </c>
      <c r="J74" s="24">
        <f t="shared" si="5"/>
        <v>-92990</v>
      </c>
      <c r="K74" s="24">
        <f t="shared" si="6"/>
        <v>9740</v>
      </c>
      <c r="L74" s="24">
        <f t="shared" si="7"/>
        <v>0</v>
      </c>
    </row>
    <row r="75" spans="1:12">
      <c r="A75" s="84">
        <v>82</v>
      </c>
      <c r="B75" s="83" t="s">
        <v>73</v>
      </c>
      <c r="C75" s="24">
        <v>321119</v>
      </c>
      <c r="D75" s="24">
        <v>305286</v>
      </c>
      <c r="E75" s="24">
        <v>308723</v>
      </c>
      <c r="F75" s="24"/>
      <c r="G75" s="24"/>
      <c r="H75" s="24"/>
      <c r="I75" s="88">
        <f t="shared" si="4"/>
        <v>-3.8602511841404591E-2</v>
      </c>
      <c r="J75" s="24">
        <f t="shared" si="5"/>
        <v>-12396</v>
      </c>
      <c r="K75" s="24">
        <f t="shared" si="6"/>
        <v>3437</v>
      </c>
      <c r="L75" s="24">
        <f t="shared" si="7"/>
        <v>0</v>
      </c>
    </row>
    <row r="76" spans="1:12">
      <c r="A76" s="84">
        <v>84</v>
      </c>
      <c r="B76" s="83" t="s">
        <v>74</v>
      </c>
      <c r="C76" s="24">
        <v>108373</v>
      </c>
      <c r="D76" s="24">
        <v>112167</v>
      </c>
      <c r="E76" s="24">
        <v>120292</v>
      </c>
      <c r="F76" s="24"/>
      <c r="G76" s="24"/>
      <c r="H76" s="24"/>
      <c r="I76" s="88">
        <f t="shared" si="4"/>
        <v>0.10998126839710998</v>
      </c>
      <c r="J76" s="24">
        <f t="shared" si="5"/>
        <v>11919</v>
      </c>
      <c r="K76" s="24">
        <f t="shared" si="6"/>
        <v>8125</v>
      </c>
      <c r="L76" s="24">
        <f t="shared" si="7"/>
        <v>0</v>
      </c>
    </row>
    <row r="77" spans="1:12">
      <c r="A77" s="84">
        <v>85</v>
      </c>
      <c r="B77" s="83" t="s">
        <v>75</v>
      </c>
      <c r="C77" s="24">
        <v>454336</v>
      </c>
      <c r="D77" s="24">
        <v>480476</v>
      </c>
      <c r="E77" s="24">
        <v>473911</v>
      </c>
      <c r="F77" s="24"/>
      <c r="G77" s="24"/>
      <c r="H77" s="24"/>
      <c r="I77" s="88">
        <f t="shared" si="4"/>
        <v>4.3084853500493028E-2</v>
      </c>
      <c r="J77" s="24">
        <f t="shared" si="5"/>
        <v>19575</v>
      </c>
      <c r="K77" s="24">
        <f t="shared" si="6"/>
        <v>-6565</v>
      </c>
      <c r="L77" s="24">
        <f t="shared" si="7"/>
        <v>0</v>
      </c>
    </row>
    <row r="78" spans="1:12">
      <c r="A78" s="84">
        <v>86</v>
      </c>
      <c r="B78" s="83" t="s">
        <v>76</v>
      </c>
      <c r="C78" s="24">
        <v>240974</v>
      </c>
      <c r="D78" s="24">
        <v>263324</v>
      </c>
      <c r="E78" s="24">
        <v>269276</v>
      </c>
      <c r="F78" s="24"/>
      <c r="G78" s="24"/>
      <c r="H78" s="24"/>
      <c r="I78" s="88">
        <f t="shared" si="4"/>
        <v>0.11744835542423664</v>
      </c>
      <c r="J78" s="24">
        <f t="shared" si="5"/>
        <v>28302</v>
      </c>
      <c r="K78" s="24">
        <f t="shared" si="6"/>
        <v>5952</v>
      </c>
      <c r="L78" s="24">
        <f t="shared" si="7"/>
        <v>0</v>
      </c>
    </row>
    <row r="79" spans="1:12">
      <c r="A79" s="84">
        <v>87</v>
      </c>
      <c r="B79" s="83" t="s">
        <v>77</v>
      </c>
      <c r="C79" s="24">
        <v>31754</v>
      </c>
      <c r="D79" s="24">
        <v>33008</v>
      </c>
      <c r="E79" s="24">
        <v>33750</v>
      </c>
      <c r="F79" s="24"/>
      <c r="G79" s="24"/>
      <c r="H79" s="24"/>
      <c r="I79" s="88">
        <f t="shared" si="4"/>
        <v>6.2858222586130885E-2</v>
      </c>
      <c r="J79" s="24">
        <f t="shared" si="5"/>
        <v>1996</v>
      </c>
      <c r="K79" s="24">
        <f t="shared" si="6"/>
        <v>742</v>
      </c>
      <c r="L79" s="24">
        <f t="shared" si="7"/>
        <v>0</v>
      </c>
    </row>
    <row r="80" spans="1:12">
      <c r="A80" s="84">
        <v>88</v>
      </c>
      <c r="B80" s="83" t="s">
        <v>78</v>
      </c>
      <c r="C80" s="24">
        <v>53845</v>
      </c>
      <c r="D80" s="24">
        <v>56526</v>
      </c>
      <c r="E80" s="24">
        <v>58388</v>
      </c>
      <c r="F80" s="24"/>
      <c r="G80" s="24"/>
      <c r="H80" s="24"/>
      <c r="I80" s="88">
        <f t="shared" si="4"/>
        <v>8.4371807967313583E-2</v>
      </c>
      <c r="J80" s="24">
        <f t="shared" si="5"/>
        <v>4543</v>
      </c>
      <c r="K80" s="24">
        <f t="shared" si="6"/>
        <v>1862</v>
      </c>
      <c r="L80" s="24">
        <f t="shared" si="7"/>
        <v>0</v>
      </c>
    </row>
    <row r="81" spans="1:12">
      <c r="A81" s="84">
        <v>90</v>
      </c>
      <c r="B81" s="83" t="s">
        <v>79</v>
      </c>
      <c r="C81" s="24">
        <v>10237</v>
      </c>
      <c r="D81" s="24">
        <v>8150</v>
      </c>
      <c r="E81" s="24">
        <v>8507</v>
      </c>
      <c r="F81" s="24"/>
      <c r="G81" s="24"/>
      <c r="H81" s="24"/>
      <c r="I81" s="88">
        <f t="shared" si="4"/>
        <v>-0.16899482270196348</v>
      </c>
      <c r="J81" s="24">
        <f t="shared" si="5"/>
        <v>-1730</v>
      </c>
      <c r="K81" s="24">
        <f t="shared" si="6"/>
        <v>357</v>
      </c>
      <c r="L81" s="24">
        <f t="shared" si="7"/>
        <v>0</v>
      </c>
    </row>
    <row r="82" spans="1:12">
      <c r="A82" s="84">
        <v>91</v>
      </c>
      <c r="B82" s="83" t="s">
        <v>80</v>
      </c>
      <c r="C82" s="24">
        <v>4589</v>
      </c>
      <c r="D82" s="24">
        <v>3453</v>
      </c>
      <c r="E82" s="24">
        <v>3722</v>
      </c>
      <c r="F82" s="24"/>
      <c r="G82" s="24"/>
      <c r="H82" s="24"/>
      <c r="I82" s="88">
        <f t="shared" si="4"/>
        <v>-0.18893005011985181</v>
      </c>
      <c r="J82" s="24">
        <f t="shared" si="5"/>
        <v>-867</v>
      </c>
      <c r="K82" s="24">
        <f t="shared" si="6"/>
        <v>269</v>
      </c>
      <c r="L82" s="24">
        <f t="shared" si="7"/>
        <v>0</v>
      </c>
    </row>
    <row r="83" spans="1:12">
      <c r="A83" s="84">
        <v>92</v>
      </c>
      <c r="B83" s="83" t="s">
        <v>81</v>
      </c>
      <c r="C83" s="24">
        <v>6534</v>
      </c>
      <c r="D83" s="24">
        <v>5295</v>
      </c>
      <c r="E83" s="24">
        <v>5460</v>
      </c>
      <c r="F83" s="24"/>
      <c r="G83" s="24"/>
      <c r="H83" s="24"/>
      <c r="I83" s="88">
        <f t="shared" si="4"/>
        <v>-0.16437098255280075</v>
      </c>
      <c r="J83" s="24">
        <f t="shared" si="5"/>
        <v>-1074</v>
      </c>
      <c r="K83" s="24">
        <f t="shared" si="6"/>
        <v>165</v>
      </c>
      <c r="L83" s="24">
        <f t="shared" si="7"/>
        <v>0</v>
      </c>
    </row>
    <row r="84" spans="1:12">
      <c r="A84" s="84">
        <v>93</v>
      </c>
      <c r="B84" s="83" t="s">
        <v>82</v>
      </c>
      <c r="C84" s="24">
        <v>52117</v>
      </c>
      <c r="D84" s="24">
        <v>47617</v>
      </c>
      <c r="E84" s="24">
        <v>49179</v>
      </c>
      <c r="F84" s="24"/>
      <c r="G84" s="24"/>
      <c r="H84" s="24"/>
      <c r="I84" s="88">
        <f t="shared" si="4"/>
        <v>-5.6373160389124467E-2</v>
      </c>
      <c r="J84" s="24">
        <f t="shared" si="5"/>
        <v>-2938</v>
      </c>
      <c r="K84" s="24">
        <f t="shared" si="6"/>
        <v>1562</v>
      </c>
      <c r="L84" s="24">
        <f t="shared" si="7"/>
        <v>0</v>
      </c>
    </row>
    <row r="85" spans="1:12">
      <c r="A85" s="84">
        <v>94</v>
      </c>
      <c r="B85" s="83" t="s">
        <v>83</v>
      </c>
      <c r="C85" s="24">
        <v>61375</v>
      </c>
      <c r="D85" s="24">
        <v>58620</v>
      </c>
      <c r="E85" s="24">
        <v>56285</v>
      </c>
      <c r="F85" s="24"/>
      <c r="G85" s="24"/>
      <c r="H85" s="24"/>
      <c r="I85" s="88">
        <f t="shared" si="4"/>
        <v>-8.293279022403259E-2</v>
      </c>
      <c r="J85" s="24">
        <f t="shared" si="5"/>
        <v>-5090</v>
      </c>
      <c r="K85" s="24">
        <f t="shared" si="6"/>
        <v>-2335</v>
      </c>
      <c r="L85" s="24">
        <f t="shared" si="7"/>
        <v>0</v>
      </c>
    </row>
    <row r="86" spans="1:12">
      <c r="A86" s="84">
        <v>95</v>
      </c>
      <c r="B86" s="83" t="s">
        <v>84</v>
      </c>
      <c r="C86" s="24">
        <v>50705</v>
      </c>
      <c r="D86" s="24">
        <v>49723</v>
      </c>
      <c r="E86" s="24">
        <v>51365</v>
      </c>
      <c r="F86" s="24"/>
      <c r="G86" s="24"/>
      <c r="H86" s="24"/>
      <c r="I86" s="88">
        <f t="shared" si="4"/>
        <v>1.3016467803964106E-2</v>
      </c>
      <c r="J86" s="24">
        <f t="shared" si="5"/>
        <v>660</v>
      </c>
      <c r="K86" s="24">
        <f t="shared" si="6"/>
        <v>1642</v>
      </c>
      <c r="L86" s="24">
        <f t="shared" si="7"/>
        <v>0</v>
      </c>
    </row>
    <row r="87" spans="1:12">
      <c r="A87" s="84">
        <v>96</v>
      </c>
      <c r="B87" s="83" t="s">
        <v>85</v>
      </c>
      <c r="C87" s="24">
        <v>108364</v>
      </c>
      <c r="D87" s="24">
        <v>101001</v>
      </c>
      <c r="E87" s="24">
        <v>106014</v>
      </c>
      <c r="F87" s="24"/>
      <c r="G87" s="24"/>
      <c r="H87" s="24"/>
      <c r="I87" s="88">
        <f t="shared" si="4"/>
        <v>-2.1686168838359603E-2</v>
      </c>
      <c r="J87" s="24">
        <f t="shared" si="5"/>
        <v>-2350</v>
      </c>
      <c r="K87" s="24">
        <f t="shared" si="6"/>
        <v>5013</v>
      </c>
      <c r="L87" s="24">
        <f t="shared" si="7"/>
        <v>0</v>
      </c>
    </row>
    <row r="88" spans="1:12">
      <c r="A88" s="84">
        <v>97</v>
      </c>
      <c r="B88" s="83" t="s">
        <v>86</v>
      </c>
      <c r="C88" s="24">
        <v>13076</v>
      </c>
      <c r="D88" s="24">
        <v>8345</v>
      </c>
      <c r="E88" s="24">
        <v>8315</v>
      </c>
      <c r="F88" s="24"/>
      <c r="G88" s="24"/>
      <c r="H88" s="24"/>
      <c r="I88" s="88">
        <f t="shared" si="4"/>
        <v>-0.36410217191801775</v>
      </c>
      <c r="J88" s="24">
        <f t="shared" si="5"/>
        <v>-4761</v>
      </c>
      <c r="K88" s="24">
        <f t="shared" si="6"/>
        <v>-30</v>
      </c>
      <c r="L88" s="24">
        <f t="shared" si="7"/>
        <v>0</v>
      </c>
    </row>
    <row r="89" spans="1:12">
      <c r="A89" s="84">
        <v>98</v>
      </c>
      <c r="B89" s="83" t="s">
        <v>87</v>
      </c>
      <c r="C89" s="24">
        <v>727</v>
      </c>
      <c r="D89" s="24">
        <v>638</v>
      </c>
      <c r="E89" s="24">
        <v>623</v>
      </c>
      <c r="F89" s="24"/>
      <c r="G89" s="24"/>
      <c r="H89" s="24"/>
      <c r="I89" s="88">
        <f t="shared" si="4"/>
        <v>-0.14305364511691884</v>
      </c>
      <c r="J89" s="24">
        <f t="shared" si="5"/>
        <v>-104</v>
      </c>
      <c r="K89" s="24">
        <f t="shared" si="6"/>
        <v>-15</v>
      </c>
      <c r="L89" s="24">
        <f t="shared" si="7"/>
        <v>0</v>
      </c>
    </row>
    <row r="90" spans="1:12">
      <c r="A90" s="84">
        <v>99</v>
      </c>
      <c r="B90" s="83" t="s">
        <v>88</v>
      </c>
      <c r="C90" s="24">
        <v>4194</v>
      </c>
      <c r="D90" s="24">
        <v>4262</v>
      </c>
      <c r="E90" s="24">
        <v>4263</v>
      </c>
      <c r="F90" s="24"/>
      <c r="G90" s="24"/>
      <c r="H90" s="24"/>
      <c r="I90" s="88">
        <f t="shared" si="4"/>
        <v>1.6452074391988557E-2</v>
      </c>
      <c r="J90" s="24">
        <f t="shared" si="5"/>
        <v>69</v>
      </c>
      <c r="K90" s="24">
        <f t="shared" si="6"/>
        <v>1</v>
      </c>
      <c r="L90" s="24">
        <f t="shared" si="7"/>
        <v>0</v>
      </c>
    </row>
    <row r="91" spans="1:12" s="154" customFormat="1">
      <c r="A91" s="84"/>
      <c r="B91" s="97" t="s">
        <v>285</v>
      </c>
      <c r="C91" s="24">
        <v>48481</v>
      </c>
      <c r="D91" s="24">
        <v>53890</v>
      </c>
      <c r="E91" s="24">
        <v>54152</v>
      </c>
      <c r="F91" s="24"/>
      <c r="G91" s="24"/>
      <c r="H91" s="24"/>
      <c r="I91" s="88">
        <f>(E91-C91)/C91</f>
        <v>0.11697365978424537</v>
      </c>
      <c r="J91" s="24">
        <f>E91-C91</f>
        <v>5671</v>
      </c>
      <c r="K91" s="24">
        <f>E91-D91</f>
        <v>262</v>
      </c>
      <c r="L91" s="24">
        <f>H91-G91</f>
        <v>0</v>
      </c>
    </row>
    <row r="92" spans="1:12" s="113" customFormat="1" ht="14.45" customHeight="1">
      <c r="A92" s="190" t="s">
        <v>89</v>
      </c>
      <c r="B92" s="190"/>
      <c r="C92" s="117">
        <v>11304994</v>
      </c>
      <c r="D92" s="117">
        <v>11056844</v>
      </c>
      <c r="E92" s="117">
        <v>11469241</v>
      </c>
      <c r="F92" s="117"/>
      <c r="G92" s="117"/>
      <c r="H92" s="117"/>
      <c r="I92" s="110">
        <f t="shared" si="4"/>
        <v>1.4528711824172574E-2</v>
      </c>
      <c r="J92" s="118">
        <f t="shared" si="5"/>
        <v>164247</v>
      </c>
      <c r="K92" s="118">
        <f t="shared" si="6"/>
        <v>412397</v>
      </c>
      <c r="L92" s="24">
        <f t="shared" si="7"/>
        <v>0</v>
      </c>
    </row>
    <row r="94" spans="1:12">
      <c r="C94" s="167"/>
      <c r="D94" s="167"/>
      <c r="E94" s="167"/>
      <c r="F94" s="167"/>
      <c r="G94" s="167"/>
      <c r="H94" s="167"/>
    </row>
  </sheetData>
  <mergeCells count="3">
    <mergeCell ref="A92:B92"/>
    <mergeCell ref="C1:E1"/>
    <mergeCell ref="F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22</vt:i4>
      </vt:variant>
    </vt:vector>
  </HeadingPairs>
  <TitlesOfParts>
    <vt:vector size="22" baseType="lpstr">
      <vt:lpstr>Endeksler</vt:lpstr>
      <vt:lpstr>Endeksler2</vt:lpstr>
      <vt:lpstr>4a-4b-4c</vt:lpstr>
      <vt:lpstr>4a_Sektör</vt:lpstr>
      <vt:lpstr>4a_İmalat_Sektör</vt:lpstr>
      <vt:lpstr>4a_İl</vt:lpstr>
      <vt:lpstr>4b_Esnaf_İl</vt:lpstr>
      <vt:lpstr>4b_Tarım_İl</vt:lpstr>
      <vt:lpstr>4c_Kamu_İl </vt:lpstr>
      <vt:lpstr>4a_İşyeri_Sektör</vt:lpstr>
      <vt:lpstr>4a_İşyeri_İl</vt:lpstr>
      <vt:lpstr>4a_Kadın_Sektör</vt:lpstr>
      <vt:lpstr>4a_Kadın_İmalat_Sektör</vt:lpstr>
      <vt:lpstr>4a_Kadın_İl</vt:lpstr>
      <vt:lpstr>İşsizlikSigortası_Başvuru</vt:lpstr>
      <vt:lpstr>İşsizlikSigortası_Ödeme</vt:lpstr>
      <vt:lpstr>Ortalama_Günlük_Kazanç_Sektör</vt:lpstr>
      <vt:lpstr>Ortalama_Günlük_Kazanç_İl</vt:lpstr>
      <vt:lpstr>KOBİ_İşyeri_İl</vt:lpstr>
      <vt:lpstr>KOBİ_İşyeri_Sektör</vt:lpstr>
      <vt:lpstr>KOBİ_Sigortalı_İl</vt:lpstr>
      <vt:lpstr>KOBİ_Sigortalı_Sektör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tepav</dc:creator>
  <cp:lastModifiedBy>AsusN20</cp:lastModifiedBy>
  <dcterms:created xsi:type="dcterms:W3CDTF">2011-08-11T09:01:00Z</dcterms:created>
  <dcterms:modified xsi:type="dcterms:W3CDTF">2020-09-03T09:55:49Z</dcterms:modified>
</cp:coreProperties>
</file>