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firstSheet="16" activeTab="21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'4a_Kadın_İmalat_Sektör'!$A$2:$K$16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H90" i="36" l="1"/>
  <c r="G90" i="36"/>
  <c r="E90" i="36"/>
  <c r="C90" i="36"/>
  <c r="I141" i="27"/>
  <c r="G141" i="27"/>
  <c r="E141" i="27"/>
  <c r="C141" i="27"/>
  <c r="H89" i="36" l="1"/>
  <c r="G89" i="36"/>
  <c r="E89" i="36"/>
  <c r="C89" i="36"/>
  <c r="I140" i="27"/>
  <c r="G140" i="27"/>
  <c r="E140" i="27"/>
  <c r="C140" i="27"/>
  <c r="E88" i="25" l="1"/>
  <c r="H84" i="36" l="1"/>
  <c r="H88" i="36"/>
  <c r="G88" i="36"/>
  <c r="C88" i="36"/>
  <c r="E88" i="36"/>
  <c r="I139" i="27"/>
  <c r="G139" i="27"/>
  <c r="E139" i="27"/>
  <c r="C139" i="27"/>
  <c r="H87" i="36" l="1"/>
  <c r="G87" i="36"/>
  <c r="E87" i="36"/>
  <c r="C87" i="36"/>
  <c r="I138" i="27"/>
  <c r="G138" i="27"/>
  <c r="E138" i="27"/>
  <c r="C138" i="27"/>
  <c r="H86" i="36" l="1"/>
  <c r="G86" i="36"/>
  <c r="E86" i="36"/>
  <c r="C86" i="36"/>
  <c r="I137" i="27"/>
  <c r="G137" i="27"/>
  <c r="E137" i="27"/>
  <c r="C137" i="27"/>
  <c r="H85" i="36" l="1"/>
  <c r="G85" i="36"/>
  <c r="E85" i="36"/>
  <c r="C85" i="36"/>
  <c r="I136" i="27"/>
  <c r="G136" i="27"/>
  <c r="E136" i="27"/>
  <c r="C136" i="27"/>
  <c r="I135" i="27" l="1"/>
  <c r="G135" i="27"/>
  <c r="E135" i="27"/>
  <c r="C135" i="27"/>
  <c r="G84" i="36" l="1"/>
  <c r="E84" i="36"/>
  <c r="C84" i="36"/>
  <c r="E87" i="24" l="1"/>
  <c r="C87" i="24"/>
  <c r="G87" i="24" l="1"/>
  <c r="H87" i="24" s="1"/>
  <c r="I134" i="27" l="1"/>
  <c r="G134" i="27"/>
  <c r="E134" i="27"/>
  <c r="C134" i="27"/>
  <c r="G83" i="36"/>
  <c r="H83" i="36"/>
  <c r="E83" i="36"/>
  <c r="C83" i="36"/>
  <c r="F91" i="26" l="1"/>
  <c r="M24" i="23" l="1"/>
  <c r="M25" i="23"/>
  <c r="K24" i="23"/>
  <c r="K25" i="23"/>
  <c r="K26" i="23"/>
  <c r="J24" i="23"/>
  <c r="J25" i="23"/>
  <c r="J26" i="23"/>
  <c r="J27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C82" i="36" l="1"/>
  <c r="E82" i="36"/>
  <c r="H82" i="36"/>
  <c r="G82" i="36"/>
  <c r="I133" i="27"/>
  <c r="G133" i="27"/>
  <c r="E133" i="27"/>
  <c r="C133" i="27"/>
  <c r="H49" i="8" l="1"/>
  <c r="H81" i="36"/>
  <c r="G81" i="36"/>
  <c r="E81" i="36"/>
  <c r="C81" i="36"/>
  <c r="I132" i="27" l="1"/>
  <c r="G132" i="27"/>
  <c r="E132" i="27"/>
  <c r="C132" i="27"/>
  <c r="I131" i="27" l="1"/>
  <c r="G131" i="27"/>
  <c r="E131" i="27"/>
  <c r="C131" i="27"/>
  <c r="H80" i="36"/>
  <c r="G80" i="36"/>
  <c r="E80" i="36"/>
  <c r="C80" i="36"/>
  <c r="H79" i="36" l="1"/>
  <c r="G79" i="36"/>
  <c r="E79" i="36"/>
  <c r="C79" i="36"/>
  <c r="I130" i="27"/>
  <c r="G130" i="27"/>
  <c r="E130" i="27"/>
  <c r="C130" i="2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L92" i="34" l="1"/>
  <c r="K92" i="34"/>
  <c r="J92" i="34"/>
  <c r="I92" i="34"/>
  <c r="L91" i="34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E87" i="29"/>
  <c r="D87" i="29"/>
  <c r="E86" i="29"/>
  <c r="D86" i="29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G87" i="30"/>
  <c r="F87" i="30"/>
  <c r="G86" i="30"/>
  <c r="F86" i="30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K3" i="30"/>
  <c r="J3" i="30"/>
  <c r="N27" i="23"/>
  <c r="M27" i="23"/>
  <c r="K27" i="23"/>
  <c r="I27" i="23"/>
  <c r="N26" i="23"/>
  <c r="M26" i="23"/>
  <c r="N23" i="23"/>
  <c r="M23" i="23"/>
  <c r="K23" i="23"/>
  <c r="J23" i="23"/>
  <c r="N22" i="23"/>
  <c r="M22" i="23"/>
  <c r="K22" i="23"/>
  <c r="J22" i="23"/>
  <c r="N21" i="23"/>
  <c r="M21" i="23"/>
  <c r="K21" i="23"/>
  <c r="J21" i="23"/>
  <c r="N20" i="23"/>
  <c r="M20" i="23"/>
  <c r="K20" i="23"/>
  <c r="J20" i="23"/>
  <c r="N19" i="23"/>
  <c r="M19" i="23"/>
  <c r="K19" i="23"/>
  <c r="J19" i="23"/>
  <c r="N18" i="23"/>
  <c r="M18" i="23"/>
  <c r="K18" i="23"/>
  <c r="J18" i="23"/>
  <c r="N17" i="23"/>
  <c r="M17" i="23"/>
  <c r="K17" i="23"/>
  <c r="J17" i="23"/>
  <c r="N16" i="23"/>
  <c r="M16" i="23"/>
  <c r="K16" i="23"/>
  <c r="J16" i="23"/>
  <c r="N15" i="23"/>
  <c r="M15" i="23"/>
  <c r="K15" i="23"/>
  <c r="J15" i="23"/>
  <c r="N14" i="23"/>
  <c r="M14" i="23"/>
  <c r="K14" i="23"/>
  <c r="J14" i="23"/>
  <c r="N13" i="23"/>
  <c r="M13" i="23"/>
  <c r="K13" i="23"/>
  <c r="J13" i="23"/>
  <c r="N12" i="23"/>
  <c r="M12" i="23"/>
  <c r="K12" i="23"/>
  <c r="J12" i="23"/>
  <c r="N11" i="23"/>
  <c r="M11" i="23"/>
  <c r="K11" i="23"/>
  <c r="J11" i="23"/>
  <c r="N10" i="23"/>
  <c r="M10" i="23"/>
  <c r="K10" i="23"/>
  <c r="J10" i="23"/>
  <c r="N9" i="23"/>
  <c r="M9" i="23"/>
  <c r="K9" i="23"/>
  <c r="J9" i="23"/>
  <c r="N8" i="23"/>
  <c r="M8" i="23"/>
  <c r="K8" i="23"/>
  <c r="J8" i="23"/>
  <c r="N7" i="23"/>
  <c r="M7" i="23"/>
  <c r="K7" i="23"/>
  <c r="J7" i="23"/>
  <c r="N6" i="23"/>
  <c r="M6" i="23"/>
  <c r="K6" i="23"/>
  <c r="J6" i="23"/>
  <c r="N5" i="23"/>
  <c r="M5" i="23"/>
  <c r="K5" i="23"/>
  <c r="J5" i="23"/>
  <c r="N4" i="23"/>
  <c r="M4" i="23"/>
  <c r="K4" i="23"/>
  <c r="J4" i="23"/>
  <c r="N3" i="23"/>
  <c r="M3" i="23"/>
  <c r="K3" i="23"/>
  <c r="J3" i="23"/>
  <c r="I3" i="23"/>
  <c r="N92" i="5"/>
  <c r="M92" i="5"/>
  <c r="K92" i="5"/>
  <c r="L92" i="5" s="1"/>
  <c r="J92" i="5"/>
  <c r="I92" i="5"/>
  <c r="N91" i="5"/>
  <c r="M91" i="5"/>
  <c r="K91" i="5"/>
  <c r="J91" i="5"/>
  <c r="I91" i="5"/>
  <c r="N90" i="5"/>
  <c r="M90" i="5"/>
  <c r="K90" i="5"/>
  <c r="J90" i="5"/>
  <c r="I90" i="5"/>
  <c r="N89" i="5"/>
  <c r="M89" i="5"/>
  <c r="K89" i="5"/>
  <c r="J89" i="5"/>
  <c r="I89" i="5"/>
  <c r="N88" i="5"/>
  <c r="M88" i="5"/>
  <c r="K88" i="5"/>
  <c r="L88" i="5" s="1"/>
  <c r="J88" i="5"/>
  <c r="I88" i="5"/>
  <c r="N87" i="5"/>
  <c r="M87" i="5"/>
  <c r="K87" i="5"/>
  <c r="J87" i="5"/>
  <c r="I87" i="5"/>
  <c r="N86" i="5"/>
  <c r="M86" i="5"/>
  <c r="K86" i="5"/>
  <c r="J86" i="5"/>
  <c r="I86" i="5"/>
  <c r="N85" i="5"/>
  <c r="M85" i="5"/>
  <c r="K85" i="5"/>
  <c r="J85" i="5"/>
  <c r="I85" i="5"/>
  <c r="N84" i="5"/>
  <c r="M84" i="5"/>
  <c r="K84" i="5"/>
  <c r="L84" i="5" s="1"/>
  <c r="J84" i="5"/>
  <c r="I84" i="5"/>
  <c r="N83" i="5"/>
  <c r="M83" i="5"/>
  <c r="K83" i="5"/>
  <c r="J83" i="5"/>
  <c r="I83" i="5"/>
  <c r="N82" i="5"/>
  <c r="M82" i="5"/>
  <c r="K82" i="5"/>
  <c r="J82" i="5"/>
  <c r="I82" i="5"/>
  <c r="N81" i="5"/>
  <c r="M81" i="5"/>
  <c r="K81" i="5"/>
  <c r="J81" i="5"/>
  <c r="I81" i="5"/>
  <c r="N80" i="5"/>
  <c r="M80" i="5"/>
  <c r="K80" i="5"/>
  <c r="L80" i="5" s="1"/>
  <c r="J80" i="5"/>
  <c r="I80" i="5"/>
  <c r="N79" i="5"/>
  <c r="M79" i="5"/>
  <c r="K79" i="5"/>
  <c r="J79" i="5"/>
  <c r="I79" i="5"/>
  <c r="N78" i="5"/>
  <c r="M78" i="5"/>
  <c r="K78" i="5"/>
  <c r="J78" i="5"/>
  <c r="I78" i="5"/>
  <c r="N77" i="5"/>
  <c r="M77" i="5"/>
  <c r="K77" i="5"/>
  <c r="J77" i="5"/>
  <c r="I77" i="5"/>
  <c r="N76" i="5"/>
  <c r="M76" i="5"/>
  <c r="K76" i="5"/>
  <c r="L76" i="5" s="1"/>
  <c r="J76" i="5"/>
  <c r="I76" i="5"/>
  <c r="N75" i="5"/>
  <c r="M75" i="5"/>
  <c r="K75" i="5"/>
  <c r="J75" i="5"/>
  <c r="I75" i="5"/>
  <c r="N74" i="5"/>
  <c r="M74" i="5"/>
  <c r="K74" i="5"/>
  <c r="J74" i="5"/>
  <c r="I74" i="5"/>
  <c r="N73" i="5"/>
  <c r="M73" i="5"/>
  <c r="K73" i="5"/>
  <c r="J73" i="5"/>
  <c r="I73" i="5"/>
  <c r="N72" i="5"/>
  <c r="M72" i="5"/>
  <c r="K72" i="5"/>
  <c r="L72" i="5" s="1"/>
  <c r="J72" i="5"/>
  <c r="I72" i="5"/>
  <c r="N71" i="5"/>
  <c r="M71" i="5"/>
  <c r="K71" i="5"/>
  <c r="J71" i="5"/>
  <c r="I71" i="5"/>
  <c r="N70" i="5"/>
  <c r="M70" i="5"/>
  <c r="K70" i="5"/>
  <c r="J70" i="5"/>
  <c r="I70" i="5"/>
  <c r="N69" i="5"/>
  <c r="M69" i="5"/>
  <c r="K69" i="5"/>
  <c r="J69" i="5"/>
  <c r="I69" i="5"/>
  <c r="N68" i="5"/>
  <c r="M68" i="5"/>
  <c r="K68" i="5"/>
  <c r="L68" i="5" s="1"/>
  <c r="J68" i="5"/>
  <c r="I68" i="5"/>
  <c r="N67" i="5"/>
  <c r="M67" i="5"/>
  <c r="K67" i="5"/>
  <c r="J67" i="5"/>
  <c r="I67" i="5"/>
  <c r="N66" i="5"/>
  <c r="M66" i="5"/>
  <c r="K66" i="5"/>
  <c r="J66" i="5"/>
  <c r="I66" i="5"/>
  <c r="N65" i="5"/>
  <c r="M65" i="5"/>
  <c r="K65" i="5"/>
  <c r="J65" i="5"/>
  <c r="I65" i="5"/>
  <c r="N64" i="5"/>
  <c r="M64" i="5"/>
  <c r="K64" i="5"/>
  <c r="L64" i="5" s="1"/>
  <c r="J64" i="5"/>
  <c r="I64" i="5"/>
  <c r="N63" i="5"/>
  <c r="M63" i="5"/>
  <c r="K63" i="5"/>
  <c r="J63" i="5"/>
  <c r="I63" i="5"/>
  <c r="N62" i="5"/>
  <c r="M62" i="5"/>
  <c r="K62" i="5"/>
  <c r="J62" i="5"/>
  <c r="I62" i="5"/>
  <c r="N61" i="5"/>
  <c r="M61" i="5"/>
  <c r="K61" i="5"/>
  <c r="J61" i="5"/>
  <c r="I61" i="5"/>
  <c r="N60" i="5"/>
  <c r="M60" i="5"/>
  <c r="K60" i="5"/>
  <c r="L60" i="5" s="1"/>
  <c r="J60" i="5"/>
  <c r="I60" i="5"/>
  <c r="N59" i="5"/>
  <c r="M59" i="5"/>
  <c r="K59" i="5"/>
  <c r="J59" i="5"/>
  <c r="I59" i="5"/>
  <c r="N58" i="5"/>
  <c r="M58" i="5"/>
  <c r="K58" i="5"/>
  <c r="J58" i="5"/>
  <c r="I58" i="5"/>
  <c r="N57" i="5"/>
  <c r="M57" i="5"/>
  <c r="K57" i="5"/>
  <c r="J57" i="5"/>
  <c r="I57" i="5"/>
  <c r="N56" i="5"/>
  <c r="M56" i="5"/>
  <c r="K56" i="5"/>
  <c r="L56" i="5" s="1"/>
  <c r="J56" i="5"/>
  <c r="I56" i="5"/>
  <c r="N55" i="5"/>
  <c r="M55" i="5"/>
  <c r="K55" i="5"/>
  <c r="J55" i="5"/>
  <c r="I55" i="5"/>
  <c r="N54" i="5"/>
  <c r="M54" i="5"/>
  <c r="K54" i="5"/>
  <c r="J54" i="5"/>
  <c r="I54" i="5"/>
  <c r="N53" i="5"/>
  <c r="M53" i="5"/>
  <c r="K53" i="5"/>
  <c r="J53" i="5"/>
  <c r="I53" i="5"/>
  <c r="N52" i="5"/>
  <c r="M52" i="5"/>
  <c r="K52" i="5"/>
  <c r="L52" i="5" s="1"/>
  <c r="J52" i="5"/>
  <c r="I52" i="5"/>
  <c r="N51" i="5"/>
  <c r="M51" i="5"/>
  <c r="K51" i="5"/>
  <c r="J51" i="5"/>
  <c r="I51" i="5"/>
  <c r="N50" i="5"/>
  <c r="M50" i="5"/>
  <c r="K50" i="5"/>
  <c r="J50" i="5"/>
  <c r="I50" i="5"/>
  <c r="N49" i="5"/>
  <c r="M49" i="5"/>
  <c r="K49" i="5"/>
  <c r="J49" i="5"/>
  <c r="I49" i="5"/>
  <c r="N48" i="5"/>
  <c r="M48" i="5"/>
  <c r="K48" i="5"/>
  <c r="L48" i="5" s="1"/>
  <c r="J48" i="5"/>
  <c r="I48" i="5"/>
  <c r="N47" i="5"/>
  <c r="M47" i="5"/>
  <c r="K47" i="5"/>
  <c r="J47" i="5"/>
  <c r="I47" i="5"/>
  <c r="N46" i="5"/>
  <c r="M46" i="5"/>
  <c r="K46" i="5"/>
  <c r="J46" i="5"/>
  <c r="I46" i="5"/>
  <c r="N45" i="5"/>
  <c r="M45" i="5"/>
  <c r="K45" i="5"/>
  <c r="J45" i="5"/>
  <c r="I45" i="5"/>
  <c r="N44" i="5"/>
  <c r="M44" i="5"/>
  <c r="K44" i="5"/>
  <c r="L44" i="5" s="1"/>
  <c r="J44" i="5"/>
  <c r="I44" i="5"/>
  <c r="N43" i="5"/>
  <c r="M43" i="5"/>
  <c r="K43" i="5"/>
  <c r="J43" i="5"/>
  <c r="I43" i="5"/>
  <c r="N42" i="5"/>
  <c r="M42" i="5"/>
  <c r="K42" i="5"/>
  <c r="J42" i="5"/>
  <c r="I42" i="5"/>
  <c r="N41" i="5"/>
  <c r="M41" i="5"/>
  <c r="K41" i="5"/>
  <c r="J41" i="5"/>
  <c r="I41" i="5"/>
  <c r="N40" i="5"/>
  <c r="M40" i="5"/>
  <c r="K40" i="5"/>
  <c r="L40" i="5" s="1"/>
  <c r="J40" i="5"/>
  <c r="I40" i="5"/>
  <c r="N39" i="5"/>
  <c r="M39" i="5"/>
  <c r="K39" i="5"/>
  <c r="J39" i="5"/>
  <c r="I39" i="5"/>
  <c r="N38" i="5"/>
  <c r="M38" i="5"/>
  <c r="K38" i="5"/>
  <c r="J38" i="5"/>
  <c r="I38" i="5"/>
  <c r="N37" i="5"/>
  <c r="M37" i="5"/>
  <c r="K37" i="5"/>
  <c r="J37" i="5"/>
  <c r="I37" i="5"/>
  <c r="N36" i="5"/>
  <c r="M36" i="5"/>
  <c r="K36" i="5"/>
  <c r="L36" i="5" s="1"/>
  <c r="J36" i="5"/>
  <c r="I36" i="5"/>
  <c r="N35" i="5"/>
  <c r="M35" i="5"/>
  <c r="K35" i="5"/>
  <c r="J35" i="5"/>
  <c r="I35" i="5"/>
  <c r="N34" i="5"/>
  <c r="M34" i="5"/>
  <c r="K34" i="5"/>
  <c r="J34" i="5"/>
  <c r="I34" i="5"/>
  <c r="N33" i="5"/>
  <c r="M33" i="5"/>
  <c r="K33" i="5"/>
  <c r="J33" i="5"/>
  <c r="I33" i="5"/>
  <c r="N32" i="5"/>
  <c r="M32" i="5"/>
  <c r="K32" i="5"/>
  <c r="L32" i="5" s="1"/>
  <c r="J32" i="5"/>
  <c r="I32" i="5"/>
  <c r="N31" i="5"/>
  <c r="M31" i="5"/>
  <c r="K31" i="5"/>
  <c r="J31" i="5"/>
  <c r="I31" i="5"/>
  <c r="N30" i="5"/>
  <c r="M30" i="5"/>
  <c r="K30" i="5"/>
  <c r="J30" i="5"/>
  <c r="I30" i="5"/>
  <c r="N29" i="5"/>
  <c r="M29" i="5"/>
  <c r="K29" i="5"/>
  <c r="J29" i="5"/>
  <c r="I29" i="5"/>
  <c r="N28" i="5"/>
  <c r="M28" i="5"/>
  <c r="K28" i="5"/>
  <c r="L28" i="5" s="1"/>
  <c r="J28" i="5"/>
  <c r="I28" i="5"/>
  <c r="N27" i="5"/>
  <c r="M27" i="5"/>
  <c r="K27" i="5"/>
  <c r="J27" i="5"/>
  <c r="I27" i="5"/>
  <c r="N26" i="5"/>
  <c r="M26" i="5"/>
  <c r="K26" i="5"/>
  <c r="J26" i="5"/>
  <c r="I26" i="5"/>
  <c r="N25" i="5"/>
  <c r="M25" i="5"/>
  <c r="K25" i="5"/>
  <c r="J25" i="5"/>
  <c r="I25" i="5"/>
  <c r="N24" i="5"/>
  <c r="M24" i="5"/>
  <c r="K24" i="5"/>
  <c r="L24" i="5" s="1"/>
  <c r="J24" i="5"/>
  <c r="I24" i="5"/>
  <c r="N23" i="5"/>
  <c r="M23" i="5"/>
  <c r="K23" i="5"/>
  <c r="J23" i="5"/>
  <c r="I23" i="5"/>
  <c r="N22" i="5"/>
  <c r="M22" i="5"/>
  <c r="K22" i="5"/>
  <c r="J22" i="5"/>
  <c r="I22" i="5"/>
  <c r="N21" i="5"/>
  <c r="M21" i="5"/>
  <c r="K21" i="5"/>
  <c r="J21" i="5"/>
  <c r="I21" i="5"/>
  <c r="N20" i="5"/>
  <c r="M20" i="5"/>
  <c r="K20" i="5"/>
  <c r="L20" i="5" s="1"/>
  <c r="J20" i="5"/>
  <c r="I20" i="5"/>
  <c r="N19" i="5"/>
  <c r="M19" i="5"/>
  <c r="K19" i="5"/>
  <c r="J19" i="5"/>
  <c r="I19" i="5"/>
  <c r="N18" i="5"/>
  <c r="M18" i="5"/>
  <c r="K18" i="5"/>
  <c r="J18" i="5"/>
  <c r="I18" i="5"/>
  <c r="N17" i="5"/>
  <c r="M17" i="5"/>
  <c r="K17" i="5"/>
  <c r="J17" i="5"/>
  <c r="I17" i="5"/>
  <c r="N16" i="5"/>
  <c r="M16" i="5"/>
  <c r="K16" i="5"/>
  <c r="L16" i="5" s="1"/>
  <c r="J16" i="5"/>
  <c r="I16" i="5"/>
  <c r="N15" i="5"/>
  <c r="M15" i="5"/>
  <c r="K15" i="5"/>
  <c r="J15" i="5"/>
  <c r="I15" i="5"/>
  <c r="N14" i="5"/>
  <c r="M14" i="5"/>
  <c r="K14" i="5"/>
  <c r="J14" i="5"/>
  <c r="I14" i="5"/>
  <c r="N13" i="5"/>
  <c r="M13" i="5"/>
  <c r="K13" i="5"/>
  <c r="J13" i="5"/>
  <c r="I13" i="5"/>
  <c r="N12" i="5"/>
  <c r="M12" i="5"/>
  <c r="K12" i="5"/>
  <c r="L12" i="5" s="1"/>
  <c r="J12" i="5"/>
  <c r="I12" i="5"/>
  <c r="N11" i="5"/>
  <c r="M11" i="5"/>
  <c r="K11" i="5"/>
  <c r="J11" i="5"/>
  <c r="I11" i="5"/>
  <c r="N10" i="5"/>
  <c r="M10" i="5"/>
  <c r="K10" i="5"/>
  <c r="J10" i="5"/>
  <c r="I10" i="5"/>
  <c r="N9" i="5"/>
  <c r="M9" i="5"/>
  <c r="K9" i="5"/>
  <c r="J9" i="5"/>
  <c r="I9" i="5"/>
  <c r="N8" i="5"/>
  <c r="M8" i="5"/>
  <c r="K8" i="5"/>
  <c r="L8" i="5" s="1"/>
  <c r="J8" i="5"/>
  <c r="I8" i="5"/>
  <c r="N7" i="5"/>
  <c r="M7" i="5"/>
  <c r="K7" i="5"/>
  <c r="J7" i="5"/>
  <c r="I7" i="5"/>
  <c r="N6" i="5"/>
  <c r="M6" i="5"/>
  <c r="K6" i="5"/>
  <c r="J6" i="5"/>
  <c r="I6" i="5"/>
  <c r="N5" i="5"/>
  <c r="M5" i="5"/>
  <c r="K5" i="5"/>
  <c r="J5" i="5"/>
  <c r="I5" i="5"/>
  <c r="N4" i="5"/>
  <c r="M4" i="5"/>
  <c r="K4" i="5"/>
  <c r="L4" i="5" s="1"/>
  <c r="J4" i="5"/>
  <c r="I4" i="5"/>
  <c r="N3" i="5"/>
  <c r="M3" i="5"/>
  <c r="K3" i="5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1" i="17"/>
  <c r="M91" i="17"/>
  <c r="K91" i="17"/>
  <c r="J91" i="17"/>
  <c r="I91" i="17"/>
  <c r="N90" i="17"/>
  <c r="M90" i="17"/>
  <c r="K90" i="17"/>
  <c r="J90" i="17"/>
  <c r="I90" i="17"/>
  <c r="N89" i="17"/>
  <c r="M89" i="17"/>
  <c r="K89" i="17"/>
  <c r="J89" i="17"/>
  <c r="I89" i="17"/>
  <c r="N88" i="17"/>
  <c r="M88" i="17"/>
  <c r="K88" i="17"/>
  <c r="L88" i="17" s="1"/>
  <c r="J88" i="17"/>
  <c r="I88" i="17"/>
  <c r="N87" i="17"/>
  <c r="M87" i="17"/>
  <c r="K87" i="17"/>
  <c r="J87" i="17"/>
  <c r="I87" i="17"/>
  <c r="N86" i="17"/>
  <c r="M86" i="17"/>
  <c r="K86" i="17"/>
  <c r="J86" i="17"/>
  <c r="I86" i="17"/>
  <c r="N85" i="17"/>
  <c r="M85" i="17"/>
  <c r="K85" i="17"/>
  <c r="J85" i="17"/>
  <c r="I85" i="17"/>
  <c r="N84" i="17"/>
  <c r="M84" i="17"/>
  <c r="K84" i="17"/>
  <c r="L84" i="17" s="1"/>
  <c r="J84" i="17"/>
  <c r="I84" i="17"/>
  <c r="N83" i="17"/>
  <c r="M83" i="17"/>
  <c r="K83" i="17"/>
  <c r="J83" i="17"/>
  <c r="I83" i="17"/>
  <c r="N82" i="17"/>
  <c r="M82" i="17"/>
  <c r="K82" i="17"/>
  <c r="J82" i="17"/>
  <c r="I82" i="17"/>
  <c r="N81" i="17"/>
  <c r="M81" i="17"/>
  <c r="K81" i="17"/>
  <c r="J81" i="17"/>
  <c r="I81" i="17"/>
  <c r="N80" i="17"/>
  <c r="M80" i="17"/>
  <c r="K80" i="17"/>
  <c r="L80" i="17" s="1"/>
  <c r="J80" i="17"/>
  <c r="I80" i="17"/>
  <c r="N79" i="17"/>
  <c r="M79" i="17"/>
  <c r="K79" i="17"/>
  <c r="J79" i="17"/>
  <c r="I79" i="17"/>
  <c r="N78" i="17"/>
  <c r="M78" i="17"/>
  <c r="K78" i="17"/>
  <c r="J78" i="17"/>
  <c r="I78" i="17"/>
  <c r="N77" i="17"/>
  <c r="M77" i="17"/>
  <c r="K77" i="17"/>
  <c r="J77" i="17"/>
  <c r="I77" i="17"/>
  <c r="N76" i="17"/>
  <c r="M76" i="17"/>
  <c r="K76" i="17"/>
  <c r="L76" i="17" s="1"/>
  <c r="J76" i="17"/>
  <c r="I76" i="17"/>
  <c r="N75" i="17"/>
  <c r="M75" i="17"/>
  <c r="K75" i="17"/>
  <c r="J75" i="17"/>
  <c r="I75" i="17"/>
  <c r="N74" i="17"/>
  <c r="M74" i="17"/>
  <c r="K74" i="17"/>
  <c r="J74" i="17"/>
  <c r="I74" i="17"/>
  <c r="N73" i="17"/>
  <c r="M73" i="17"/>
  <c r="K73" i="17"/>
  <c r="J73" i="17"/>
  <c r="I73" i="17"/>
  <c r="N72" i="17"/>
  <c r="M72" i="17"/>
  <c r="K72" i="17"/>
  <c r="L72" i="17" s="1"/>
  <c r="J72" i="17"/>
  <c r="I72" i="17"/>
  <c r="N71" i="17"/>
  <c r="M71" i="17"/>
  <c r="K71" i="17"/>
  <c r="J71" i="17"/>
  <c r="I71" i="17"/>
  <c r="N70" i="17"/>
  <c r="M70" i="17"/>
  <c r="K70" i="17"/>
  <c r="J70" i="17"/>
  <c r="I70" i="17"/>
  <c r="N69" i="17"/>
  <c r="M69" i="17"/>
  <c r="K69" i="17"/>
  <c r="J69" i="17"/>
  <c r="I69" i="17"/>
  <c r="N68" i="17"/>
  <c r="M68" i="17"/>
  <c r="K68" i="17"/>
  <c r="L68" i="17" s="1"/>
  <c r="J68" i="17"/>
  <c r="I68" i="17"/>
  <c r="N67" i="17"/>
  <c r="M67" i="17"/>
  <c r="K67" i="17"/>
  <c r="J67" i="17"/>
  <c r="I67" i="17"/>
  <c r="N66" i="17"/>
  <c r="M66" i="17"/>
  <c r="K66" i="17"/>
  <c r="J66" i="17"/>
  <c r="I66" i="17"/>
  <c r="N65" i="17"/>
  <c r="M65" i="17"/>
  <c r="K65" i="17"/>
  <c r="J65" i="17"/>
  <c r="I65" i="17"/>
  <c r="N64" i="17"/>
  <c r="M64" i="17"/>
  <c r="K64" i="17"/>
  <c r="L64" i="17" s="1"/>
  <c r="J64" i="17"/>
  <c r="I64" i="17"/>
  <c r="N63" i="17"/>
  <c r="M63" i="17"/>
  <c r="K63" i="17"/>
  <c r="J63" i="17"/>
  <c r="I63" i="17"/>
  <c r="N62" i="17"/>
  <c r="M62" i="17"/>
  <c r="K62" i="17"/>
  <c r="J62" i="17"/>
  <c r="I62" i="17"/>
  <c r="N61" i="17"/>
  <c r="M61" i="17"/>
  <c r="K61" i="17"/>
  <c r="J61" i="17"/>
  <c r="I61" i="17"/>
  <c r="N60" i="17"/>
  <c r="M60" i="17"/>
  <c r="K60" i="17"/>
  <c r="L60" i="17" s="1"/>
  <c r="J60" i="17"/>
  <c r="I60" i="17"/>
  <c r="N59" i="17"/>
  <c r="M59" i="17"/>
  <c r="K59" i="17"/>
  <c r="J59" i="17"/>
  <c r="I59" i="17"/>
  <c r="N58" i="17"/>
  <c r="M58" i="17"/>
  <c r="K58" i="17"/>
  <c r="J58" i="17"/>
  <c r="I58" i="17"/>
  <c r="N57" i="17"/>
  <c r="M57" i="17"/>
  <c r="K57" i="17"/>
  <c r="J57" i="17"/>
  <c r="I57" i="17"/>
  <c r="N56" i="17"/>
  <c r="M56" i="17"/>
  <c r="K56" i="17"/>
  <c r="L56" i="17" s="1"/>
  <c r="J56" i="17"/>
  <c r="I56" i="17"/>
  <c r="N55" i="17"/>
  <c r="M55" i="17"/>
  <c r="K55" i="17"/>
  <c r="J55" i="17"/>
  <c r="I55" i="17"/>
  <c r="N54" i="17"/>
  <c r="M54" i="17"/>
  <c r="K54" i="17"/>
  <c r="J54" i="17"/>
  <c r="I54" i="17"/>
  <c r="N53" i="17"/>
  <c r="M53" i="17"/>
  <c r="K53" i="17"/>
  <c r="J53" i="17"/>
  <c r="I53" i="17"/>
  <c r="N52" i="17"/>
  <c r="M52" i="17"/>
  <c r="K52" i="17"/>
  <c r="L52" i="17" s="1"/>
  <c r="J52" i="17"/>
  <c r="I52" i="17"/>
  <c r="N51" i="17"/>
  <c r="M51" i="17"/>
  <c r="K51" i="17"/>
  <c r="J51" i="17"/>
  <c r="I51" i="17"/>
  <c r="N50" i="17"/>
  <c r="M50" i="17"/>
  <c r="K50" i="17"/>
  <c r="J50" i="17"/>
  <c r="I50" i="17"/>
  <c r="N49" i="17"/>
  <c r="M49" i="17"/>
  <c r="K49" i="17"/>
  <c r="J49" i="17"/>
  <c r="I49" i="17"/>
  <c r="N48" i="17"/>
  <c r="M48" i="17"/>
  <c r="K48" i="17"/>
  <c r="L48" i="17" s="1"/>
  <c r="J48" i="17"/>
  <c r="I48" i="17"/>
  <c r="N47" i="17"/>
  <c r="M47" i="17"/>
  <c r="K47" i="17"/>
  <c r="J47" i="17"/>
  <c r="I47" i="17"/>
  <c r="N46" i="17"/>
  <c r="M46" i="17"/>
  <c r="K46" i="17"/>
  <c r="J46" i="17"/>
  <c r="I46" i="17"/>
  <c r="N45" i="17"/>
  <c r="M45" i="17"/>
  <c r="K45" i="17"/>
  <c r="J45" i="17"/>
  <c r="I45" i="17"/>
  <c r="N44" i="17"/>
  <c r="M44" i="17"/>
  <c r="K44" i="17"/>
  <c r="L44" i="17" s="1"/>
  <c r="J44" i="17"/>
  <c r="I44" i="17"/>
  <c r="N43" i="17"/>
  <c r="M43" i="17"/>
  <c r="K43" i="17"/>
  <c r="J43" i="17"/>
  <c r="I43" i="17"/>
  <c r="N42" i="17"/>
  <c r="M42" i="17"/>
  <c r="K42" i="17"/>
  <c r="J42" i="17"/>
  <c r="I42" i="17"/>
  <c r="N41" i="17"/>
  <c r="M41" i="17"/>
  <c r="K41" i="17"/>
  <c r="J41" i="17"/>
  <c r="I41" i="17"/>
  <c r="N40" i="17"/>
  <c r="M40" i="17"/>
  <c r="K40" i="17"/>
  <c r="L40" i="17" s="1"/>
  <c r="J40" i="17"/>
  <c r="I40" i="17"/>
  <c r="N39" i="17"/>
  <c r="M39" i="17"/>
  <c r="K39" i="17"/>
  <c r="J39" i="17"/>
  <c r="I39" i="17"/>
  <c r="N38" i="17"/>
  <c r="M38" i="17"/>
  <c r="K38" i="17"/>
  <c r="J38" i="17"/>
  <c r="I38" i="17"/>
  <c r="N37" i="17"/>
  <c r="M37" i="17"/>
  <c r="K37" i="17"/>
  <c r="J37" i="17"/>
  <c r="I37" i="17"/>
  <c r="N36" i="17"/>
  <c r="M36" i="17"/>
  <c r="K36" i="17"/>
  <c r="L36" i="17" s="1"/>
  <c r="J36" i="17"/>
  <c r="I36" i="17"/>
  <c r="N35" i="17"/>
  <c r="M35" i="17"/>
  <c r="K35" i="17"/>
  <c r="J35" i="17"/>
  <c r="I35" i="17"/>
  <c r="N34" i="17"/>
  <c r="M34" i="17"/>
  <c r="K34" i="17"/>
  <c r="J34" i="17"/>
  <c r="I34" i="17"/>
  <c r="N33" i="17"/>
  <c r="M33" i="17"/>
  <c r="K33" i="17"/>
  <c r="J33" i="17"/>
  <c r="I33" i="17"/>
  <c r="N32" i="17"/>
  <c r="M32" i="17"/>
  <c r="K32" i="17"/>
  <c r="L32" i="17" s="1"/>
  <c r="J32" i="17"/>
  <c r="I32" i="17"/>
  <c r="N31" i="17"/>
  <c r="M31" i="17"/>
  <c r="K31" i="17"/>
  <c r="J31" i="17"/>
  <c r="I31" i="17"/>
  <c r="N30" i="17"/>
  <c r="M30" i="17"/>
  <c r="K30" i="17"/>
  <c r="J30" i="17"/>
  <c r="I30" i="17"/>
  <c r="N29" i="17"/>
  <c r="M29" i="17"/>
  <c r="K29" i="17"/>
  <c r="J29" i="17"/>
  <c r="I29" i="17"/>
  <c r="N28" i="17"/>
  <c r="M28" i="17"/>
  <c r="K28" i="17"/>
  <c r="L28" i="17" s="1"/>
  <c r="J28" i="17"/>
  <c r="I28" i="17"/>
  <c r="N27" i="17"/>
  <c r="M27" i="17"/>
  <c r="K27" i="17"/>
  <c r="J27" i="17"/>
  <c r="I27" i="17"/>
  <c r="N26" i="17"/>
  <c r="M26" i="17"/>
  <c r="K26" i="17"/>
  <c r="J26" i="17"/>
  <c r="I26" i="17"/>
  <c r="N25" i="17"/>
  <c r="M25" i="17"/>
  <c r="K25" i="17"/>
  <c r="J25" i="17"/>
  <c r="I25" i="17"/>
  <c r="N24" i="17"/>
  <c r="M24" i="17"/>
  <c r="K24" i="17"/>
  <c r="L24" i="17" s="1"/>
  <c r="J24" i="17"/>
  <c r="I24" i="17"/>
  <c r="N23" i="17"/>
  <c r="M23" i="17"/>
  <c r="K23" i="17"/>
  <c r="J23" i="17"/>
  <c r="I23" i="17"/>
  <c r="N22" i="17"/>
  <c r="M22" i="17"/>
  <c r="K22" i="17"/>
  <c r="J22" i="17"/>
  <c r="I22" i="17"/>
  <c r="N21" i="17"/>
  <c r="M21" i="17"/>
  <c r="K21" i="17"/>
  <c r="J21" i="17"/>
  <c r="I21" i="17"/>
  <c r="N20" i="17"/>
  <c r="M20" i="17"/>
  <c r="K20" i="17"/>
  <c r="L20" i="17" s="1"/>
  <c r="J20" i="17"/>
  <c r="I20" i="17"/>
  <c r="N19" i="17"/>
  <c r="M19" i="17"/>
  <c r="K19" i="17"/>
  <c r="J19" i="17"/>
  <c r="I19" i="17"/>
  <c r="N18" i="17"/>
  <c r="M18" i="17"/>
  <c r="K18" i="17"/>
  <c r="J18" i="17"/>
  <c r="I18" i="17"/>
  <c r="N17" i="17"/>
  <c r="M17" i="17"/>
  <c r="K17" i="17"/>
  <c r="J17" i="17"/>
  <c r="I17" i="17"/>
  <c r="N16" i="17"/>
  <c r="M16" i="17"/>
  <c r="K16" i="17"/>
  <c r="L16" i="17" s="1"/>
  <c r="J16" i="17"/>
  <c r="I16" i="17"/>
  <c r="N15" i="17"/>
  <c r="M15" i="17"/>
  <c r="K15" i="17"/>
  <c r="J15" i="17"/>
  <c r="I15" i="17"/>
  <c r="N14" i="17"/>
  <c r="M14" i="17"/>
  <c r="K14" i="17"/>
  <c r="J14" i="17"/>
  <c r="I14" i="17"/>
  <c r="N13" i="17"/>
  <c r="M13" i="17"/>
  <c r="K13" i="17"/>
  <c r="J13" i="17"/>
  <c r="I13" i="17"/>
  <c r="N12" i="17"/>
  <c r="M12" i="17"/>
  <c r="K12" i="17"/>
  <c r="L12" i="17" s="1"/>
  <c r="J12" i="17"/>
  <c r="I12" i="17"/>
  <c r="N11" i="17"/>
  <c r="M11" i="17"/>
  <c r="K11" i="17"/>
  <c r="J11" i="17"/>
  <c r="I11" i="17"/>
  <c r="N10" i="17"/>
  <c r="M10" i="17"/>
  <c r="K10" i="17"/>
  <c r="J10" i="17"/>
  <c r="I10" i="17"/>
  <c r="N9" i="17"/>
  <c r="M9" i="17"/>
  <c r="K9" i="17"/>
  <c r="J9" i="17"/>
  <c r="I9" i="17"/>
  <c r="N8" i="17"/>
  <c r="M8" i="17"/>
  <c r="K8" i="17"/>
  <c r="L8" i="17" s="1"/>
  <c r="J8" i="17"/>
  <c r="I8" i="17"/>
  <c r="N7" i="17"/>
  <c r="M7" i="17"/>
  <c r="K7" i="17"/>
  <c r="J7" i="17"/>
  <c r="I7" i="17"/>
  <c r="N6" i="17"/>
  <c r="M6" i="17"/>
  <c r="K6" i="17"/>
  <c r="J6" i="17"/>
  <c r="I6" i="17"/>
  <c r="N5" i="17"/>
  <c r="M5" i="17"/>
  <c r="K5" i="17"/>
  <c r="J5" i="17"/>
  <c r="I5" i="17"/>
  <c r="N4" i="17"/>
  <c r="M4" i="17"/>
  <c r="K4" i="17"/>
  <c r="L4" i="17" s="1"/>
  <c r="J4" i="17"/>
  <c r="I4" i="17"/>
  <c r="N3" i="17"/>
  <c r="M3" i="17"/>
  <c r="K3" i="17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J56" i="3"/>
  <c r="I56" i="3"/>
  <c r="N55" i="3"/>
  <c r="M55" i="3"/>
  <c r="K55" i="3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J52" i="3"/>
  <c r="I52" i="3"/>
  <c r="N51" i="3"/>
  <c r="M51" i="3"/>
  <c r="K51" i="3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J48" i="3"/>
  <c r="I48" i="3"/>
  <c r="N47" i="3"/>
  <c r="M47" i="3"/>
  <c r="K47" i="3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J44" i="3"/>
  <c r="I44" i="3"/>
  <c r="N43" i="3"/>
  <c r="M43" i="3"/>
  <c r="K43" i="3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J40" i="3"/>
  <c r="I40" i="3"/>
  <c r="N39" i="3"/>
  <c r="M39" i="3"/>
  <c r="K39" i="3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J36" i="3"/>
  <c r="I36" i="3"/>
  <c r="N35" i="3"/>
  <c r="M35" i="3"/>
  <c r="K35" i="3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J32" i="3"/>
  <c r="I32" i="3"/>
  <c r="N31" i="3"/>
  <c r="M31" i="3"/>
  <c r="K31" i="3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J28" i="3"/>
  <c r="I28" i="3"/>
  <c r="N27" i="3"/>
  <c r="M27" i="3"/>
  <c r="K27" i="3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J24" i="3"/>
  <c r="I24" i="3"/>
  <c r="N23" i="3"/>
  <c r="M23" i="3"/>
  <c r="K23" i="3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J20" i="3"/>
  <c r="I20" i="3"/>
  <c r="N19" i="3"/>
  <c r="M19" i="3"/>
  <c r="K19" i="3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J16" i="3"/>
  <c r="I16" i="3"/>
  <c r="N15" i="3"/>
  <c r="M15" i="3"/>
  <c r="K15" i="3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J12" i="3"/>
  <c r="I12" i="3"/>
  <c r="N11" i="3"/>
  <c r="M11" i="3"/>
  <c r="K11" i="3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J8" i="3"/>
  <c r="I8" i="3"/>
  <c r="N7" i="3"/>
  <c r="M7" i="3"/>
  <c r="K7" i="3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J4" i="3"/>
  <c r="I4" i="3"/>
  <c r="N3" i="3"/>
  <c r="M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1" i="2"/>
  <c r="M91" i="2"/>
  <c r="K91" i="2"/>
  <c r="J91" i="2"/>
  <c r="I91" i="2"/>
  <c r="N90" i="2"/>
  <c r="M90" i="2"/>
  <c r="K90" i="2"/>
  <c r="J90" i="2"/>
  <c r="I90" i="2"/>
  <c r="N89" i="2"/>
  <c r="M89" i="2"/>
  <c r="K89" i="2"/>
  <c r="J89" i="2"/>
  <c r="I89" i="2"/>
  <c r="N88" i="2"/>
  <c r="M88" i="2"/>
  <c r="K88" i="2"/>
  <c r="L88" i="2" s="1"/>
  <c r="J88" i="2"/>
  <c r="I88" i="2"/>
  <c r="N87" i="2"/>
  <c r="M87" i="2"/>
  <c r="K87" i="2"/>
  <c r="J87" i="2"/>
  <c r="I87" i="2"/>
  <c r="N86" i="2"/>
  <c r="M86" i="2"/>
  <c r="K86" i="2"/>
  <c r="J86" i="2"/>
  <c r="I86" i="2"/>
  <c r="N85" i="2"/>
  <c r="M85" i="2"/>
  <c r="K85" i="2"/>
  <c r="J85" i="2"/>
  <c r="I85" i="2"/>
  <c r="N84" i="2"/>
  <c r="M84" i="2"/>
  <c r="K84" i="2"/>
  <c r="L84" i="2" s="1"/>
  <c r="J84" i="2"/>
  <c r="I84" i="2"/>
  <c r="N83" i="2"/>
  <c r="M83" i="2"/>
  <c r="K83" i="2"/>
  <c r="J83" i="2"/>
  <c r="I83" i="2"/>
  <c r="N82" i="2"/>
  <c r="M82" i="2"/>
  <c r="K82" i="2"/>
  <c r="J82" i="2"/>
  <c r="I82" i="2"/>
  <c r="N81" i="2"/>
  <c r="M81" i="2"/>
  <c r="K81" i="2"/>
  <c r="J81" i="2"/>
  <c r="I81" i="2"/>
  <c r="N80" i="2"/>
  <c r="M80" i="2"/>
  <c r="K80" i="2"/>
  <c r="L80" i="2" s="1"/>
  <c r="J80" i="2"/>
  <c r="I80" i="2"/>
  <c r="N79" i="2"/>
  <c r="M79" i="2"/>
  <c r="K79" i="2"/>
  <c r="J79" i="2"/>
  <c r="I79" i="2"/>
  <c r="N78" i="2"/>
  <c r="M78" i="2"/>
  <c r="K78" i="2"/>
  <c r="J78" i="2"/>
  <c r="I78" i="2"/>
  <c r="N77" i="2"/>
  <c r="M77" i="2"/>
  <c r="K77" i="2"/>
  <c r="J77" i="2"/>
  <c r="I77" i="2"/>
  <c r="N76" i="2"/>
  <c r="M76" i="2"/>
  <c r="K76" i="2"/>
  <c r="L76" i="2" s="1"/>
  <c r="J76" i="2"/>
  <c r="I76" i="2"/>
  <c r="N75" i="2"/>
  <c r="M75" i="2"/>
  <c r="K75" i="2"/>
  <c r="J75" i="2"/>
  <c r="I75" i="2"/>
  <c r="N74" i="2"/>
  <c r="M74" i="2"/>
  <c r="K74" i="2"/>
  <c r="J74" i="2"/>
  <c r="I74" i="2"/>
  <c r="N73" i="2"/>
  <c r="M73" i="2"/>
  <c r="K73" i="2"/>
  <c r="J73" i="2"/>
  <c r="I73" i="2"/>
  <c r="N72" i="2"/>
  <c r="M72" i="2"/>
  <c r="K72" i="2"/>
  <c r="L72" i="2" s="1"/>
  <c r="J72" i="2"/>
  <c r="I72" i="2"/>
  <c r="N71" i="2"/>
  <c r="M71" i="2"/>
  <c r="K71" i="2"/>
  <c r="J71" i="2"/>
  <c r="I71" i="2"/>
  <c r="N70" i="2"/>
  <c r="M70" i="2"/>
  <c r="K70" i="2"/>
  <c r="J70" i="2"/>
  <c r="I70" i="2"/>
  <c r="N69" i="2"/>
  <c r="M69" i="2"/>
  <c r="K69" i="2"/>
  <c r="J69" i="2"/>
  <c r="I69" i="2"/>
  <c r="N68" i="2"/>
  <c r="M68" i="2"/>
  <c r="K68" i="2"/>
  <c r="L68" i="2" s="1"/>
  <c r="J68" i="2"/>
  <c r="I68" i="2"/>
  <c r="N67" i="2"/>
  <c r="M67" i="2"/>
  <c r="K67" i="2"/>
  <c r="J67" i="2"/>
  <c r="I67" i="2"/>
  <c r="N66" i="2"/>
  <c r="M66" i="2"/>
  <c r="K66" i="2"/>
  <c r="J66" i="2"/>
  <c r="I66" i="2"/>
  <c r="N65" i="2"/>
  <c r="M65" i="2"/>
  <c r="K65" i="2"/>
  <c r="J65" i="2"/>
  <c r="I65" i="2"/>
  <c r="N64" i="2"/>
  <c r="M64" i="2"/>
  <c r="K64" i="2"/>
  <c r="L64" i="2" s="1"/>
  <c r="J64" i="2"/>
  <c r="I64" i="2"/>
  <c r="N63" i="2"/>
  <c r="M63" i="2"/>
  <c r="K63" i="2"/>
  <c r="J63" i="2"/>
  <c r="I63" i="2"/>
  <c r="N62" i="2"/>
  <c r="M62" i="2"/>
  <c r="K62" i="2"/>
  <c r="J62" i="2"/>
  <c r="I62" i="2"/>
  <c r="N61" i="2"/>
  <c r="M61" i="2"/>
  <c r="K61" i="2"/>
  <c r="J61" i="2"/>
  <c r="I61" i="2"/>
  <c r="N60" i="2"/>
  <c r="M60" i="2"/>
  <c r="K60" i="2"/>
  <c r="L60" i="2" s="1"/>
  <c r="J60" i="2"/>
  <c r="I60" i="2"/>
  <c r="N59" i="2"/>
  <c r="M59" i="2"/>
  <c r="K59" i="2"/>
  <c r="J59" i="2"/>
  <c r="I59" i="2"/>
  <c r="N58" i="2"/>
  <c r="M58" i="2"/>
  <c r="K58" i="2"/>
  <c r="J58" i="2"/>
  <c r="I58" i="2"/>
  <c r="N57" i="2"/>
  <c r="M57" i="2"/>
  <c r="K57" i="2"/>
  <c r="J57" i="2"/>
  <c r="I57" i="2"/>
  <c r="N56" i="2"/>
  <c r="M56" i="2"/>
  <c r="K56" i="2"/>
  <c r="L56" i="2" s="1"/>
  <c r="J56" i="2"/>
  <c r="I56" i="2"/>
  <c r="N55" i="2"/>
  <c r="M55" i="2"/>
  <c r="K55" i="2"/>
  <c r="J55" i="2"/>
  <c r="I55" i="2"/>
  <c r="N54" i="2"/>
  <c r="M54" i="2"/>
  <c r="K54" i="2"/>
  <c r="J54" i="2"/>
  <c r="I54" i="2"/>
  <c r="N53" i="2"/>
  <c r="M53" i="2"/>
  <c r="K53" i="2"/>
  <c r="J53" i="2"/>
  <c r="I53" i="2"/>
  <c r="N52" i="2"/>
  <c r="M52" i="2"/>
  <c r="K52" i="2"/>
  <c r="L52" i="2" s="1"/>
  <c r="J52" i="2"/>
  <c r="I52" i="2"/>
  <c r="N51" i="2"/>
  <c r="M51" i="2"/>
  <c r="K51" i="2"/>
  <c r="J51" i="2"/>
  <c r="I51" i="2"/>
  <c r="N50" i="2"/>
  <c r="M50" i="2"/>
  <c r="K50" i="2"/>
  <c r="J50" i="2"/>
  <c r="I50" i="2"/>
  <c r="N49" i="2"/>
  <c r="M49" i="2"/>
  <c r="K49" i="2"/>
  <c r="J49" i="2"/>
  <c r="I49" i="2"/>
  <c r="N48" i="2"/>
  <c r="M48" i="2"/>
  <c r="K48" i="2"/>
  <c r="L48" i="2" s="1"/>
  <c r="J48" i="2"/>
  <c r="I48" i="2"/>
  <c r="N47" i="2"/>
  <c r="M47" i="2"/>
  <c r="K47" i="2"/>
  <c r="J47" i="2"/>
  <c r="I47" i="2"/>
  <c r="N46" i="2"/>
  <c r="M46" i="2"/>
  <c r="K46" i="2"/>
  <c r="J46" i="2"/>
  <c r="I46" i="2"/>
  <c r="N45" i="2"/>
  <c r="M45" i="2"/>
  <c r="K45" i="2"/>
  <c r="J45" i="2"/>
  <c r="I45" i="2"/>
  <c r="N44" i="2"/>
  <c r="M44" i="2"/>
  <c r="K44" i="2"/>
  <c r="L44" i="2" s="1"/>
  <c r="J44" i="2"/>
  <c r="I44" i="2"/>
  <c r="N43" i="2"/>
  <c r="M43" i="2"/>
  <c r="K43" i="2"/>
  <c r="J43" i="2"/>
  <c r="I43" i="2"/>
  <c r="N42" i="2"/>
  <c r="M42" i="2"/>
  <c r="K42" i="2"/>
  <c r="J42" i="2"/>
  <c r="I42" i="2"/>
  <c r="N41" i="2"/>
  <c r="M41" i="2"/>
  <c r="K41" i="2"/>
  <c r="J41" i="2"/>
  <c r="I41" i="2"/>
  <c r="N40" i="2"/>
  <c r="M40" i="2"/>
  <c r="K40" i="2"/>
  <c r="L40" i="2" s="1"/>
  <c r="J40" i="2"/>
  <c r="I40" i="2"/>
  <c r="N39" i="2"/>
  <c r="M39" i="2"/>
  <c r="K39" i="2"/>
  <c r="J39" i="2"/>
  <c r="I39" i="2"/>
  <c r="N38" i="2"/>
  <c r="M38" i="2"/>
  <c r="K38" i="2"/>
  <c r="J38" i="2"/>
  <c r="I38" i="2"/>
  <c r="N37" i="2"/>
  <c r="M37" i="2"/>
  <c r="K37" i="2"/>
  <c r="J37" i="2"/>
  <c r="I37" i="2"/>
  <c r="N36" i="2"/>
  <c r="M36" i="2"/>
  <c r="K36" i="2"/>
  <c r="L36" i="2" s="1"/>
  <c r="J36" i="2"/>
  <c r="I36" i="2"/>
  <c r="N35" i="2"/>
  <c r="M35" i="2"/>
  <c r="K35" i="2"/>
  <c r="J35" i="2"/>
  <c r="I35" i="2"/>
  <c r="N34" i="2"/>
  <c r="M34" i="2"/>
  <c r="K34" i="2"/>
  <c r="J34" i="2"/>
  <c r="I34" i="2"/>
  <c r="N33" i="2"/>
  <c r="M33" i="2"/>
  <c r="K33" i="2"/>
  <c r="J33" i="2"/>
  <c r="I33" i="2"/>
  <c r="N32" i="2"/>
  <c r="M32" i="2"/>
  <c r="K32" i="2"/>
  <c r="L32" i="2" s="1"/>
  <c r="J32" i="2"/>
  <c r="I32" i="2"/>
  <c r="N31" i="2"/>
  <c r="M31" i="2"/>
  <c r="K31" i="2"/>
  <c r="J31" i="2"/>
  <c r="I31" i="2"/>
  <c r="N30" i="2"/>
  <c r="M30" i="2"/>
  <c r="K30" i="2"/>
  <c r="J30" i="2"/>
  <c r="I30" i="2"/>
  <c r="N29" i="2"/>
  <c r="M29" i="2"/>
  <c r="K29" i="2"/>
  <c r="J29" i="2"/>
  <c r="I29" i="2"/>
  <c r="N28" i="2"/>
  <c r="M28" i="2"/>
  <c r="K28" i="2"/>
  <c r="L28" i="2" s="1"/>
  <c r="J28" i="2"/>
  <c r="I28" i="2"/>
  <c r="N27" i="2"/>
  <c r="M27" i="2"/>
  <c r="K27" i="2"/>
  <c r="J27" i="2"/>
  <c r="I27" i="2"/>
  <c r="N26" i="2"/>
  <c r="M26" i="2"/>
  <c r="K26" i="2"/>
  <c r="J26" i="2"/>
  <c r="I26" i="2"/>
  <c r="N25" i="2"/>
  <c r="M25" i="2"/>
  <c r="K25" i="2"/>
  <c r="J25" i="2"/>
  <c r="I25" i="2"/>
  <c r="N24" i="2"/>
  <c r="M24" i="2"/>
  <c r="K24" i="2"/>
  <c r="L24" i="2" s="1"/>
  <c r="J24" i="2"/>
  <c r="I24" i="2"/>
  <c r="N23" i="2"/>
  <c r="M23" i="2"/>
  <c r="K23" i="2"/>
  <c r="J23" i="2"/>
  <c r="I23" i="2"/>
  <c r="N22" i="2"/>
  <c r="M22" i="2"/>
  <c r="K22" i="2"/>
  <c r="J22" i="2"/>
  <c r="I22" i="2"/>
  <c r="N21" i="2"/>
  <c r="M21" i="2"/>
  <c r="K21" i="2"/>
  <c r="J21" i="2"/>
  <c r="I21" i="2"/>
  <c r="N20" i="2"/>
  <c r="M20" i="2"/>
  <c r="K20" i="2"/>
  <c r="L20" i="2" s="1"/>
  <c r="J20" i="2"/>
  <c r="I20" i="2"/>
  <c r="N19" i="2"/>
  <c r="M19" i="2"/>
  <c r="K19" i="2"/>
  <c r="J19" i="2"/>
  <c r="I19" i="2"/>
  <c r="N18" i="2"/>
  <c r="M18" i="2"/>
  <c r="K18" i="2"/>
  <c r="J18" i="2"/>
  <c r="I18" i="2"/>
  <c r="N17" i="2"/>
  <c r="M17" i="2"/>
  <c r="K17" i="2"/>
  <c r="J17" i="2"/>
  <c r="I17" i="2"/>
  <c r="N16" i="2"/>
  <c r="M16" i="2"/>
  <c r="K16" i="2"/>
  <c r="L16" i="2" s="1"/>
  <c r="J16" i="2"/>
  <c r="I16" i="2"/>
  <c r="N15" i="2"/>
  <c r="M15" i="2"/>
  <c r="K15" i="2"/>
  <c r="J15" i="2"/>
  <c r="I15" i="2"/>
  <c r="N14" i="2"/>
  <c r="M14" i="2"/>
  <c r="K14" i="2"/>
  <c r="J14" i="2"/>
  <c r="I14" i="2"/>
  <c r="N13" i="2"/>
  <c r="M13" i="2"/>
  <c r="K13" i="2"/>
  <c r="J13" i="2"/>
  <c r="I13" i="2"/>
  <c r="N12" i="2"/>
  <c r="M12" i="2"/>
  <c r="K12" i="2"/>
  <c r="L12" i="2" s="1"/>
  <c r="J12" i="2"/>
  <c r="I12" i="2"/>
  <c r="N11" i="2"/>
  <c r="M11" i="2"/>
  <c r="K11" i="2"/>
  <c r="J11" i="2"/>
  <c r="I11" i="2"/>
  <c r="N10" i="2"/>
  <c r="M10" i="2"/>
  <c r="K10" i="2"/>
  <c r="J10" i="2"/>
  <c r="I10" i="2"/>
  <c r="N9" i="2"/>
  <c r="M9" i="2"/>
  <c r="K9" i="2"/>
  <c r="J9" i="2"/>
  <c r="I9" i="2"/>
  <c r="N8" i="2"/>
  <c r="M8" i="2"/>
  <c r="K8" i="2"/>
  <c r="L8" i="2" s="1"/>
  <c r="J8" i="2"/>
  <c r="I8" i="2"/>
  <c r="N7" i="2"/>
  <c r="M7" i="2"/>
  <c r="K7" i="2"/>
  <c r="J7" i="2"/>
  <c r="I7" i="2"/>
  <c r="N6" i="2"/>
  <c r="M6" i="2"/>
  <c r="K6" i="2"/>
  <c r="J6" i="2"/>
  <c r="I6" i="2"/>
  <c r="N5" i="2"/>
  <c r="M5" i="2"/>
  <c r="K5" i="2"/>
  <c r="J5" i="2"/>
  <c r="I5" i="2"/>
  <c r="N4" i="2"/>
  <c r="M4" i="2"/>
  <c r="K4" i="2"/>
  <c r="L4" i="2" s="1"/>
  <c r="J4" i="2"/>
  <c r="I4" i="2"/>
  <c r="N3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3" i="23" l="1"/>
  <c r="L13" i="23"/>
  <c r="L17" i="23"/>
  <c r="L11" i="21"/>
  <c r="L21" i="23"/>
  <c r="L4" i="3"/>
  <c r="L8" i="3"/>
  <c r="L12" i="3"/>
  <c r="L48" i="3"/>
  <c r="L52" i="3"/>
  <c r="L56" i="3"/>
  <c r="L60" i="3"/>
  <c r="L64" i="3"/>
  <c r="L68" i="3"/>
  <c r="L72" i="3"/>
  <c r="L76" i="3"/>
  <c r="L80" i="3"/>
  <c r="L27" i="23"/>
  <c r="L24" i="23"/>
  <c r="L25" i="23"/>
  <c r="L7" i="23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<sst xmlns="http://schemas.openxmlformats.org/spreadsheetml/2006/main" count="1692" uniqueCount="356">
  <si>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</si>
  <si>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</si>
  <si>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</si>
  <si>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</si>
  <si>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</si>
  <si>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</si>
  <si>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</si>
  <si>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</si>
  <si>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</si>
  <si>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</si>
  <si>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</si>
  <si>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</si>
  <si>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</si>
  <si>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</si>
  <si>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</si>
  <si>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</si>
  <si>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</si>
  <si>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</si>
  <si>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</si>
  <si>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</si>
  <si>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</si>
  <si>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</si>
  <si>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</si>
  <si>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</si>
  <si>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</si>
  <si>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</si>
  <si>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</si>
  <si>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</si>
  <si>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</si>
  <si>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</si>
  <si>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</si>
  <si>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</si>
  <si>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</si>
  <si>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</si>
  <si>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</si>
  <si>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</si>
  <si>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</si>
  <si>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</si>
  <si>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</si>
  <si>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</si>
  <si>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</si>
  <si>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</si>
  <si>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</si>
  <si>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</si>
  <si>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</si>
  <si>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</si>
  <si>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</si>
  <si>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</si>
  <si>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</si>
  <si>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</si>
  <si>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</si>
  <si>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</si>
  <si>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</si>
  <si>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</si>
  <si>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</si>
  <si>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</si>
  <si>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</si>
  <si>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</si>
  <si>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</si>
  <si>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</si>
  <si>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</si>
  <si>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</si>
  <si>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</si>
  <si>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</si>
  <si>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</si>
  <si>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</si>
  <si>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</si>
  <si>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</si>
  <si>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</si>
  <si>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</si>
  <si>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</si>
  <si>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</si>
  <si>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</si>
  <si>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</si>
  <si>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</si>
  <si>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</si>
  <si>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</si>
  <si>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</si>
  <si>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</si>
  <si>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</si>
  <si>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</si>
  <si>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</si>
  <si>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</si>
  <si>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</si>
  <si>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</si>
  <si>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</si>
  <si>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</si>
  <si>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</si>
  <si>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</si>
  <si>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</si>
  <si>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</si>
  <si>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</si>
  <si>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</si>
  <si>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</si>
  <si>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</si>
  <si>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</si>
  <si>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</si>
  <si>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</si>
  <si>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</si>
  <si>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</si>
  <si>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</si>
  <si>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</si>
  <si>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</si>
  <si>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</si>
  <si>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</si>
  <si>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</si>
  <si>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</si>
  <si>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</si>
  <si>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</si>
  <si>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</si>
  <si>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</si>
  <si>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</si>
  <si>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</si>
  <si>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</si>
  <si>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</si>
  <si>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</si>
  <si>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</si>
  <si>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</si>
  <si>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</si>
  <si>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</si>
  <si>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</si>
  <si>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</si>
  <si>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</si>
  <si>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</si>
  <si>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</si>
  <si>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</si>
  <si>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</si>
  <si>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</si>
  <si>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</si>
  <si>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</si>
  <si>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</si>
  <si>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</si>
  <si>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</si>
  <si>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</si>
  <si>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</si>
  <si>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</si>
  <si>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</si>
  <si>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</si>
  <si>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</si>
  <si>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</si>
  <si>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</si>
  <si>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</si>
  <si>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</si>
  <si>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</si>
  <si>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</si>
  <si>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</si>
  <si>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</si>
  <si>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</si>
  <si>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</si>
  <si>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</si>
  <si>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</si>
  <si>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</si>
  <si>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</si>
  <si>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</si>
  <si>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</si>
  <si>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</si>
  <si>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</si>
  <si>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</si>
  <si>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</si>
  <si>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</si>
  <si>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</si>
  <si>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</si>
  <si>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</si>
  <si>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</si>
  <si>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</si>
  <si>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</si>
  <si>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</si>
  <si>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</si>
  <si>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</si>
  <si>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</si>
  <si>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</si>
  <si>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</si>
  <si>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</si>
  <si>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</si>
  <si>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</si>
  <si>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</si>
  <si>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</si>
  <si>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</si>
  <si>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</si>
  <si>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</si>
  <si>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</si>
  <si>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</si>
  <si>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</si>
  <si>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</si>
  <si>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</si>
  <si>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</si>
  <si>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</si>
  <si>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</si>
  <si>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</si>
  <si>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</si>
  <si>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</si>
  <si>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</si>
  <si>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</si>
  <si>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</si>
  <si>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</si>
  <si>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</si>
  <si>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</si>
  <si>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</si>
  <si>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</si>
  <si>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</si>
  <si>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</si>
  <si>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</si>
  <si>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</si>
  <si>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</si>
  <si>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</si>
  <si>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</si>
  <si>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</si>
  <si>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</si>
  <si>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</si>
  <si>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</si>
  <si>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</si>
  <si>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</si>
  <si>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</si>
  <si>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</si>
  <si>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</si>
  <si>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</si>
  <si>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</si>
  <si>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</si>
  <si>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</si>
  <si>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</si>
  <si>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</si>
  <si>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</si>
  <si>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</si>
  <si>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</si>
  <si>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</si>
  <si>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</si>
  <si>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</si>
  <si>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</si>
  <si>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</si>
  <si>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</si>
  <si>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</si>
  <si>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</si>
  <si>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</si>
  <si>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</si>
  <si>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</si>
  <si>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</si>
  <si>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</si>
  <si>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</si>
  <si>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</si>
  <si>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</si>
  <si>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</si>
  <si>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</si>
  <si>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</si>
  <si>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</si>
  <si>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</si>
  <si>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</si>
  <si>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</si>
  <si>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</si>
  <si>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</si>
  <si>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</si>
  <si>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</si>
  <si>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</si>
  <si>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</si>
  <si>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</si>
  <si>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</si>
  <si>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</si>
  <si>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</si>
  <si>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</si>
  <si>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</si>
  <si>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</si>
  <si>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</si>
  <si>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</si>
  <si>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</si>
  <si>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</si>
  <si>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</si>
  <si>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</si>
  <si>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</si>
  <si>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</si>
  <si>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</si>
  <si>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</si>
  <si>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</si>
  <si>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</si>
  <si>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</si>
  <si>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</si>
  <si>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</si>
  <si>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</si>
  <si>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</si>
  <si>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</si>
  <si>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</si>
  <si>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</si>
  <si>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</si>
  <si>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</si>
  <si>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</si>
  <si>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</si>
  <si>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</si>
  <si>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</si>
  <si>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</si>
  <si>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</si>
  <si>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</si>
  <si>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</si>
  <si>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</si>
  <si>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</si>
  <si>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</si>
  <si>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</si>
  <si>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</si>
  <si>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</si>
  <si>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</si>
  <si>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</si>
  <si>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</si>
  <si>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</si>
  <si>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>f</t>
  </si>
  <si>
    <t>Sektörün payı (Mayıs 2020)</t>
  </si>
  <si>
    <t>Çalışan Sayısında Değişim (Mayıs 2020 - Mayıs 2019)</t>
  </si>
  <si>
    <t>Çalışan Sayısındaki Fark (Mayıs 2020 - Mayıs 2019)</t>
  </si>
  <si>
    <t>Artışta Sektörün Payı (%) (Mayıs 2020)</t>
  </si>
  <si>
    <t>Çalışan Sayısındaki Fark (Mayıs 2020- Nisan 2020)</t>
  </si>
  <si>
    <t>Çalışan Sayısındaki Fark-MA (Mayıs 2020- Nisan 2020)</t>
  </si>
  <si>
    <t>İlin Payı (Mayıs 2019)</t>
  </si>
  <si>
    <t>Artışta İlin Payı (%) (Mayıs 2020)</t>
  </si>
  <si>
    <t>İlin Payı (Mayıs 2020)</t>
  </si>
  <si>
    <t>Esnaf Sayısında Değişim (Mayıs 2020 - Mayıs 2019)</t>
  </si>
  <si>
    <t>Esnaf Sayısındaki Fark (Mayıs 2020 - Mayıs 2019)</t>
  </si>
  <si>
    <t>Esnaf Sayısındaki Fark (Mayıs 2020- Nisan 2020)</t>
  </si>
  <si>
    <t>Esnaf Sayısındaki Fark-MA (Mayıs 2020- Nisan 2020)</t>
  </si>
  <si>
    <t>Çiftçi Sayısında Değişim (Mayıs 2020 - Mayıs 2019)</t>
  </si>
  <si>
    <t>Çiftçi Sayısındaki Fark (Mayıs 2020 - Mayıs 2019)</t>
  </si>
  <si>
    <t>Çiftçi Sayısındaki Fark (Mayıs 2020- Nisan 2020)</t>
  </si>
  <si>
    <t>Çiftçi Sayısındaki Fark-MA (Mayıs 2020- Nisan 2020)</t>
  </si>
  <si>
    <t>Çalışan Sayısındaki Fark-MA (Mayıs 2020 - Nisan 2020)</t>
  </si>
  <si>
    <t>İşyeri Sayısında Değişim (Mayıs 2020 - Mayıs 2019)</t>
  </si>
  <si>
    <t>İşyeri Sayısındaki Fark (Mayıs 2020 - Mayıs 2019)</t>
  </si>
  <si>
    <t>İşyeri Sayısındaki Fark (Mayıs 2020- Nisan 2020)</t>
  </si>
  <si>
    <t>İşyeri Sayısındaki Fark-MA (Mayıs 2020- Nisan 2020)</t>
  </si>
  <si>
    <t>İşyeri Sayısındaki Fark-MA(Mayıs 2020- Nisan 2020)</t>
  </si>
  <si>
    <t>Sektörün Sigortalı Kadın İstihdamındaki Payı (Mayıs 2020)</t>
  </si>
  <si>
    <t xml:space="preserve">DİĞER MADENCİLİK VE TAŞ MayısÇILIĞI  </t>
  </si>
  <si>
    <t>İldeki Kadın İstihdamının Toplam İstihdama Oranı (Mayıs 2020)</t>
  </si>
  <si>
    <t>Kadın İstihdamındaki Değişim (Mayıs 2020 - Mayıs 2019)</t>
  </si>
  <si>
    <t>Kadın İstihdamındaki Fark (Mayıs 2020 - Mayıs 2019)</t>
  </si>
  <si>
    <t>Çalışan Sayısındaki Fark (Mayıs 2020 - Nisan 2020)</t>
  </si>
  <si>
    <t>Başvuru Sayısındaki Değişim (Mayıs 2020 - Mayıs 2019)</t>
  </si>
  <si>
    <t>Başvuru Sayısındaki Fark (Mayıs 2020 - Mayıs 2019)</t>
  </si>
  <si>
    <t>Ödeme Yapılan Kişi Sayısındaki Değişim (Mayıs 2020 - Mayıs 2019)</t>
  </si>
  <si>
    <t>Ödeme Yapılan Kişi Sayısındaki Fark (Mayıs 2020 - Mayıs 2019)</t>
  </si>
  <si>
    <t>Ortalama Günlük Kazanç Değişim (Mayıs 2020 - Mayıs 2019)</t>
  </si>
  <si>
    <t>Ortalama Günlük Kazanç Fark (TL) (Mayıs 2020 - Mayıs 2019)</t>
  </si>
  <si>
    <t xml:space="preserve">DİĞER MADENCİLİK VE TAŞ Mayıs.  </t>
  </si>
  <si>
    <t>Ortalama Günlük Kazanç Fark (TL) (Mayıs 2020- Nisan 2020)</t>
  </si>
  <si>
    <t>Ortalama Günlük Kazanç Fark-MA (TL) (Mayıs 2020 - Nisan 2020)</t>
  </si>
  <si>
    <t>Ortalama Günlük Kazanç Fark- MA(TL) (Mayıs 2020 - Nisan 2020)</t>
  </si>
  <si>
    <t>KOBİ İşyeri Sayısı Değişim (Mayıs 2019 - Mayıs 2018)</t>
  </si>
  <si>
    <t>KOBİ İşyeri Sayısı Fark (Mayıs 2020 - Mayıs 2019)</t>
  </si>
  <si>
    <t>KOBİ İşyeri Sayısı Fark (Mayıs 2020- Nisan 2020)</t>
  </si>
  <si>
    <t>KOBİ İşyeri Sayısı Fark- MA (Mayıs 2020 - Nisan 2020)</t>
  </si>
  <si>
    <t>KOBİ İşyeri Sektör Değişim (Mayıs 2020 - Mayıs 2019)</t>
  </si>
  <si>
    <t>KOBİ İşyeri Sektör Fark (Mayıs 2020 - Mayıs 2019)</t>
  </si>
  <si>
    <t>KOBİ İşyeri Sektör Fark (Mayıs 2020 - Nisan 2020)</t>
  </si>
  <si>
    <t>KOBİ İşyeri Sektör Fark- MA (Mayıs 2020 - Nisan 2020)</t>
  </si>
  <si>
    <t>KOBİ Sigortalı Sayısı Değişim (Mayıs 2020 - Mayıs 2019)</t>
  </si>
  <si>
    <t>KOBİ Sigortalı Sayısı Fark (Mayıs 2020 - Mayıs 2019)</t>
  </si>
  <si>
    <t>KOBİ Sigortalı Sayısı Fark (Mayıs 2020 - Nisan 2020)</t>
  </si>
  <si>
    <t>KOBİ Sigortalı Sayısı Fark- MA (Mayıs 2020 - Nisan 2020)</t>
  </si>
  <si>
    <t>KOBİ Sigortalı Sektör Değişim (Mayıs 2020 - Mayıs 2019)</t>
  </si>
  <si>
    <t>KOBİ Sigortalı Sektör Fark (Mayıs 2020 - Mayıs 2019)</t>
  </si>
  <si>
    <t>KOBİ Sigortalı Sektör Fark (Mayıs 2020 - Nisan 2020)</t>
  </si>
  <si>
    <t>KOBİ Sigortalı Sektör Fark- MA (Mayıs 2020 - Nisan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</si>
</sst>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2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3" fillId="0" borderId="0" xfId="7" quotePrefix="1" applyNumberFormat="1" applyFont="1" applyFill="1" applyBorder="1" applyAlignment="1">
      <alignment horizontal="center" vertical="top"/>
    </xf>
    <xf numFmtId="0" fontId="3" fillId="0" borderId="0" xfId="7" quotePrefix="1" applyFont="1" applyFill="1" applyBorder="1" applyAlignment="1">
      <alignment horizontal="center" vertical="top"/>
    </xf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1" fontId="14" fillId="0" borderId="0" xfId="0" applyNumberFormat="1" applyFon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Endeksler2!$C$1</c:f>
              <c:strCache>
                <c:ptCount val="1"/>
                <c:pt idx="0">
                  <c:v>4a_Endeks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88"/>
              <c:layout>
                <c:manualLayout>
                  <c:x val="-5.7636870169697468E-3"/>
                  <c:y val="-6.94444444444444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Endeksler2!$A$2:$A$90</c:f>
              <c:numCache>
                <c:formatCode>mmm\-yy</c:formatCode>
                <c:ptCount val="89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</c:numCache>
            </c:numRef>
          </c:cat>
          <c:val>
            <c:numRef>
              <c:f>Endeksler2!$C$2:$C$90</c:f>
              <c:numCache>
                <c:formatCode>#,##0.0</c:formatCode>
                <c:ptCount val="89"/>
                <c:pt idx="0">
                  <c:v>100</c:v>
                </c:pt>
                <c:pt idx="1">
                  <c:v>99.340770188522953</c:v>
                </c:pt>
                <c:pt idx="2">
                  <c:v>101.69905313238236</c:v>
                </c:pt>
                <c:pt idx="3">
                  <c:v>103.71545843771331</c:v>
                </c:pt>
                <c:pt idx="4">
                  <c:v>104.42838098160847</c:v>
                </c:pt>
                <c:pt idx="5">
                  <c:v>104.92696001767816</c:v>
                </c:pt>
                <c:pt idx="6">
                  <c:v>104.29119566560054</c:v>
                </c:pt>
                <c:pt idx="7">
                  <c:v>104.60619701839069</c:v>
                </c:pt>
                <c:pt idx="8">
                  <c:v>107.05825631547836</c:v>
                </c:pt>
                <c:pt idx="9">
                  <c:v>105.12141986118193</c:v>
                </c:pt>
                <c:pt idx="10">
                  <c:v>106.29105974545318</c:v>
                </c:pt>
                <c:pt idx="11">
                  <c:v>105.69103640822036</c:v>
                </c:pt>
                <c:pt idx="12">
                  <c:v>105.39378161051698</c:v>
                </c:pt>
                <c:pt idx="13">
                  <c:v>105.62097341906276</c:v>
                </c:pt>
                <c:pt idx="14">
                  <c:v>107.42230859942836</c:v>
                </c:pt>
                <c:pt idx="15">
                  <c:v>108.8222604717284</c:v>
                </c:pt>
                <c:pt idx="16">
                  <c:v>110.46778329199452</c:v>
                </c:pt>
                <c:pt idx="17">
                  <c:v>111.42280611845825</c:v>
                </c:pt>
                <c:pt idx="18">
                  <c:v>108.57803162836184</c:v>
                </c:pt>
                <c:pt idx="19">
                  <c:v>110.14413946945835</c:v>
                </c:pt>
                <c:pt idx="20">
                  <c:v>112.45732086002404</c:v>
                </c:pt>
                <c:pt idx="21">
                  <c:v>111.75037367354972</c:v>
                </c:pt>
                <c:pt idx="22">
                  <c:v>111.99045652500055</c:v>
                </c:pt>
                <c:pt idx="23">
                  <c:v>111.92665099168279</c:v>
                </c:pt>
                <c:pt idx="24">
                  <c:v>110.38952235181179</c:v>
                </c:pt>
                <c:pt idx="25">
                  <c:v>109.85771554135755</c:v>
                </c:pt>
                <c:pt idx="26">
                  <c:v>112.39763567331123</c:v>
                </c:pt>
                <c:pt idx="27">
                  <c:v>114.99206063919227</c:v>
                </c:pt>
                <c:pt idx="28">
                  <c:v>116.13573892047775</c:v>
                </c:pt>
                <c:pt idx="29">
                  <c:v>116.22892543155716</c:v>
                </c:pt>
                <c:pt idx="30">
                  <c:v>113.84992107655596</c:v>
                </c:pt>
                <c:pt idx="31">
                  <c:v>115.97163457654676</c:v>
                </c:pt>
                <c:pt idx="32">
                  <c:v>115.31297751034468</c:v>
                </c:pt>
                <c:pt idx="33">
                  <c:v>117.46513199427768</c:v>
                </c:pt>
                <c:pt idx="34">
                  <c:v>117.58863981118213</c:v>
                </c:pt>
                <c:pt idx="35">
                  <c:v>117.23084498307195</c:v>
                </c:pt>
                <c:pt idx="36">
                  <c:v>114.14410698539798</c:v>
                </c:pt>
                <c:pt idx="37">
                  <c:v>113.34151133800563</c:v>
                </c:pt>
                <c:pt idx="38">
                  <c:v>115.43236498064419</c:v>
                </c:pt>
                <c:pt idx="39">
                  <c:v>116.82208437392745</c:v>
                </c:pt>
                <c:pt idx="40">
                  <c:v>117.08382041614647</c:v>
                </c:pt>
                <c:pt idx="41">
                  <c:v>117.00025944506112</c:v>
                </c:pt>
                <c:pt idx="42">
                  <c:v>114.22447938950482</c:v>
                </c:pt>
                <c:pt idx="43">
                  <c:v>115.15947322821891</c:v>
                </c:pt>
                <c:pt idx="44">
                  <c:v>115.15329270831151</c:v>
                </c:pt>
                <c:pt idx="45">
                  <c:v>116.7756236191603</c:v>
                </c:pt>
                <c:pt idx="46">
                  <c:v>116.12089883395046</c:v>
                </c:pt>
                <c:pt idx="47">
                  <c:v>114.6844878781027</c:v>
                </c:pt>
                <c:pt idx="48">
                  <c:v>112.12082873676756</c:v>
                </c:pt>
                <c:pt idx="49">
                  <c:v>112.20745859671423</c:v>
                </c:pt>
                <c:pt idx="50">
                  <c:v>115.90640145426011</c:v>
                </c:pt>
                <c:pt idx="51">
                  <c:v>118.39037206644359</c:v>
                </c:pt>
                <c:pt idx="52">
                  <c:v>120.580019994794</c:v>
                </c:pt>
                <c:pt idx="53">
                  <c:v>119.76251587337885</c:v>
                </c:pt>
                <c:pt idx="54">
                  <c:v>121.35025125993275</c:v>
                </c:pt>
                <c:pt idx="55">
                  <c:v>121.94377778509144</c:v>
                </c:pt>
                <c:pt idx="56">
                  <c:v>124.35901896427993</c:v>
                </c:pt>
                <c:pt idx="57">
                  <c:v>125.1909613956862</c:v>
                </c:pt>
                <c:pt idx="58">
                  <c:v>124.43000518462701</c:v>
                </c:pt>
                <c:pt idx="59">
                  <c:v>123.7627056486789</c:v>
                </c:pt>
                <c:pt idx="60">
                  <c:v>121.543651097256</c:v>
                </c:pt>
                <c:pt idx="61">
                  <c:v>120.76824802776873</c:v>
                </c:pt>
                <c:pt idx="62">
                  <c:v>122.46324920104171</c:v>
                </c:pt>
                <c:pt idx="63">
                  <c:v>124.185981503747</c:v>
                </c:pt>
                <c:pt idx="64">
                  <c:v>125.91254350620125</c:v>
                </c:pt>
                <c:pt idx="65">
                  <c:v>124.55314541874304</c:v>
                </c:pt>
                <c:pt idx="66">
                  <c:v>125.35756188320354</c:v>
                </c:pt>
                <c:pt idx="67">
                  <c:v>123.80404588971918</c:v>
                </c:pt>
                <c:pt idx="68">
                  <c:v>126.59678604416381</c:v>
                </c:pt>
                <c:pt idx="69">
                  <c:v>125.61981083163896</c:v>
                </c:pt>
                <c:pt idx="70">
                  <c:v>123.51286048224297</c:v>
                </c:pt>
                <c:pt idx="71">
                  <c:v>121.63716244893912</c:v>
                </c:pt>
                <c:pt idx="72">
                  <c:v>118.19716029473301</c:v>
                </c:pt>
                <c:pt idx="73">
                  <c:v>118.03415869916725</c:v>
                </c:pt>
                <c:pt idx="74">
                  <c:v>119.63451157864414</c:v>
                </c:pt>
                <c:pt idx="75">
                  <c:v>121.61342343955764</c:v>
                </c:pt>
                <c:pt idx="76">
                  <c:v>122.45184558616418</c:v>
                </c:pt>
                <c:pt idx="77">
                  <c:v>122.13670745838301</c:v>
                </c:pt>
                <c:pt idx="78">
                  <c:v>121.37153686791255</c:v>
                </c:pt>
                <c:pt idx="79">
                  <c:v>120.70106586185983</c:v>
                </c:pt>
                <c:pt idx="80">
                  <c:v>123.44760171464549</c:v>
                </c:pt>
                <c:pt idx="81">
                  <c:v>124.05159152661834</c:v>
                </c:pt>
                <c:pt idx="82">
                  <c:v>123.04369661768271</c:v>
                </c:pt>
                <c:pt idx="83">
                  <c:v>122.36500201529401</c:v>
                </c:pt>
                <c:pt idx="84">
                  <c:v>120.9960125815895</c:v>
                </c:pt>
                <c:pt idx="85">
                  <c:v>121.48686383066571</c:v>
                </c:pt>
                <c:pt idx="86">
                  <c:v>122.57863600285346</c:v>
                </c:pt>
                <c:pt idx="87">
                  <c:v>118.37734424854752</c:v>
                </c:pt>
                <c:pt idx="88">
                  <c:v>118.98749748355388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092-4C91-A2E0-0BC7048FCB5E}"/>
            </c:ext>
          </c:extLst>
        </c:ser>
        <c:ser>
          <c:idx val="3"/>
          <c:order val="1"/>
          <c:tx>
            <c:strRef>
              <c:f>Endeksler2!$E$1</c:f>
              <c:strCache>
                <c:ptCount val="1"/>
                <c:pt idx="0">
                  <c:v>4b_Endeks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88"/>
              <c:layout>
                <c:manualLayout>
                  <c:x val="-5.7636870169697468E-3"/>
                  <c:y val="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Endeksler2!$A$2:$A$90</c:f>
              <c:numCache>
                <c:formatCode>mmm\-yy</c:formatCode>
                <c:ptCount val="89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</c:numCache>
            </c:numRef>
          </c:cat>
          <c:val>
            <c:numRef>
              <c:f>Endeksler2!$E$2:$E$90</c:f>
              <c:numCache>
                <c:formatCode>#,##0.0</c:formatCode>
                <c:ptCount val="89"/>
                <c:pt idx="0">
                  <c:v>100</c:v>
                </c:pt>
                <c:pt idx="1">
                  <c:v>100.18601628561952</c:v>
                </c:pt>
                <c:pt idx="2">
                  <c:v>100.31639301836645</c:v>
                </c:pt>
                <c:pt idx="3">
                  <c:v>100.44002147302089</c:v>
                </c:pt>
                <c:pt idx="4">
                  <c:v>100.59327486850135</c:v>
                </c:pt>
                <c:pt idx="5">
                  <c:v>100.35887342895869</c:v>
                </c:pt>
                <c:pt idx="6">
                  <c:v>100.23534619847563</c:v>
                </c:pt>
                <c:pt idx="7">
                  <c:v>98.91899333236384</c:v>
                </c:pt>
                <c:pt idx="8">
                  <c:v>97.279128014497999</c:v>
                </c:pt>
                <c:pt idx="9">
                  <c:v>96.390582238059679</c:v>
                </c:pt>
                <c:pt idx="10">
                  <c:v>94.504944632065317</c:v>
                </c:pt>
                <c:pt idx="11">
                  <c:v>93.157178531432976</c:v>
                </c:pt>
                <c:pt idx="12">
                  <c:v>91.809142499676923</c:v>
                </c:pt>
                <c:pt idx="13">
                  <c:v>96.341792187450963</c:v>
                </c:pt>
                <c:pt idx="14">
                  <c:v>96.881114572602868</c:v>
                </c:pt>
                <c:pt idx="15">
                  <c:v>94.985050876955611</c:v>
                </c:pt>
                <c:pt idx="16">
                  <c:v>94.991326775581626</c:v>
                </c:pt>
                <c:pt idx="17">
                  <c:v>95.04767489765392</c:v>
                </c:pt>
                <c:pt idx="18">
                  <c:v>97.037438434615424</c:v>
                </c:pt>
                <c:pt idx="19">
                  <c:v>98.175872948818693</c:v>
                </c:pt>
                <c:pt idx="20">
                  <c:v>98.104746097723833</c:v>
                </c:pt>
                <c:pt idx="21">
                  <c:v>98.688370928552942</c:v>
                </c:pt>
                <c:pt idx="22">
                  <c:v>96.800202718273894</c:v>
                </c:pt>
                <c:pt idx="23">
                  <c:v>95.40826913752619</c:v>
                </c:pt>
                <c:pt idx="24">
                  <c:v>95.212096693377475</c:v>
                </c:pt>
                <c:pt idx="25">
                  <c:v>98.340665899837333</c:v>
                </c:pt>
                <c:pt idx="26">
                  <c:v>97.783089422445244</c:v>
                </c:pt>
                <c:pt idx="27">
                  <c:v>94.110406553387833</c:v>
                </c:pt>
                <c:pt idx="28">
                  <c:v>97.000930250135056</c:v>
                </c:pt>
                <c:pt idx="29">
                  <c:v>95.485908076980309</c:v>
                </c:pt>
                <c:pt idx="30">
                  <c:v>95.778682122023042</c:v>
                </c:pt>
                <c:pt idx="31">
                  <c:v>88.732838707043413</c:v>
                </c:pt>
                <c:pt idx="32">
                  <c:v>95.871403463013877</c:v>
                </c:pt>
                <c:pt idx="33">
                  <c:v>95.6321432632446</c:v>
                </c:pt>
                <c:pt idx="34">
                  <c:v>95.515431793634946</c:v>
                </c:pt>
                <c:pt idx="35">
                  <c:v>95.590540128804378</c:v>
                </c:pt>
                <c:pt idx="36">
                  <c:v>94.601681198521177</c:v>
                </c:pt>
                <c:pt idx="37">
                  <c:v>91.377556374271649</c:v>
                </c:pt>
                <c:pt idx="38">
                  <c:v>90.561149690642068</c:v>
                </c:pt>
                <c:pt idx="39">
                  <c:v>90.152473969360784</c:v>
                </c:pt>
                <c:pt idx="40">
                  <c:v>90.532402025968054</c:v>
                </c:pt>
                <c:pt idx="41">
                  <c:v>90.422438834450901</c:v>
                </c:pt>
                <c:pt idx="42">
                  <c:v>90.566649537287446</c:v>
                </c:pt>
                <c:pt idx="43">
                  <c:v>90.766837206901201</c:v>
                </c:pt>
                <c:pt idx="44">
                  <c:v>90.854294890979887</c:v>
                </c:pt>
                <c:pt idx="45">
                  <c:v>90.934329469156822</c:v>
                </c:pt>
                <c:pt idx="46">
                  <c:v>91.324751098197908</c:v>
                </c:pt>
                <c:pt idx="47">
                  <c:v>91.153614765772332</c:v>
                </c:pt>
                <c:pt idx="48">
                  <c:v>85.030969535235968</c:v>
                </c:pt>
                <c:pt idx="49">
                  <c:v>91.065988374741323</c:v>
                </c:pt>
                <c:pt idx="50">
                  <c:v>92.252470628963138</c:v>
                </c:pt>
                <c:pt idx="51">
                  <c:v>93.129240660130066</c:v>
                </c:pt>
                <c:pt idx="52">
                  <c:v>93.518785013019112</c:v>
                </c:pt>
                <c:pt idx="53">
                  <c:v>94.110575260340141</c:v>
                </c:pt>
                <c:pt idx="54">
                  <c:v>92.835690563106681</c:v>
                </c:pt>
                <c:pt idx="55">
                  <c:v>92.921056280976714</c:v>
                </c:pt>
                <c:pt idx="56">
                  <c:v>93.535082104612471</c:v>
                </c:pt>
                <c:pt idx="57">
                  <c:v>93.424376602505163</c:v>
                </c:pt>
                <c:pt idx="58">
                  <c:v>93.389083108081437</c:v>
                </c:pt>
                <c:pt idx="59">
                  <c:v>93.716172147224484</c:v>
                </c:pt>
                <c:pt idx="60">
                  <c:v>93.224121450110488</c:v>
                </c:pt>
                <c:pt idx="61">
                  <c:v>95.683666366480765</c:v>
                </c:pt>
                <c:pt idx="62">
                  <c:v>94.641529780657336</c:v>
                </c:pt>
                <c:pt idx="63">
                  <c:v>94.913215456661035</c:v>
                </c:pt>
                <c:pt idx="64">
                  <c:v>94.600500249855003</c:v>
                </c:pt>
                <c:pt idx="65">
                  <c:v>91.201763729962252</c:v>
                </c:pt>
                <c:pt idx="66">
                  <c:v>96.116197250818985</c:v>
                </c:pt>
                <c:pt idx="67">
                  <c:v>95.965002080156722</c:v>
                </c:pt>
                <c:pt idx="68">
                  <c:v>94.842054864175722</c:v>
                </c:pt>
                <c:pt idx="69">
                  <c:v>97.999709149214212</c:v>
                </c:pt>
                <c:pt idx="70">
                  <c:v>97.162720217402537</c:v>
                </c:pt>
                <c:pt idx="71">
                  <c:v>95.599447855886481</c:v>
                </c:pt>
                <c:pt idx="72">
                  <c:v>94.18632468192834</c:v>
                </c:pt>
                <c:pt idx="73">
                  <c:v>94.522388930934412</c:v>
                </c:pt>
                <c:pt idx="74">
                  <c:v>94.256945412166274</c:v>
                </c:pt>
                <c:pt idx="75">
                  <c:v>93.183429333212757</c:v>
                </c:pt>
                <c:pt idx="76">
                  <c:v>95.7637009446577</c:v>
                </c:pt>
                <c:pt idx="77">
                  <c:v>97.004540578914529</c:v>
                </c:pt>
                <c:pt idx="78">
                  <c:v>95.679178761549252</c:v>
                </c:pt>
                <c:pt idx="79">
                  <c:v>93.912918195011059</c:v>
                </c:pt>
                <c:pt idx="80">
                  <c:v>93.913356833087079</c:v>
                </c:pt>
                <c:pt idx="81">
                  <c:v>93.147191079856086</c:v>
                </c:pt>
                <c:pt idx="82">
                  <c:v>92.343471159040377</c:v>
                </c:pt>
                <c:pt idx="83">
                  <c:v>93.061015568614962</c:v>
                </c:pt>
                <c:pt idx="84">
                  <c:v>93.359525650036318</c:v>
                </c:pt>
                <c:pt idx="85">
                  <c:v>92.736423392366135</c:v>
                </c:pt>
                <c:pt idx="86">
                  <c:v>93.321499102985143</c:v>
                </c:pt>
                <c:pt idx="87">
                  <c:v>93.949291413929586</c:v>
                </c:pt>
                <c:pt idx="88">
                  <c:v>94.622735826169759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092-4C91-A2E0-0BC7048FCB5E}"/>
            </c:ext>
          </c:extLst>
        </c:ser>
        <c:ser>
          <c:idx val="5"/>
          <c:order val="2"/>
          <c:tx>
            <c:strRef>
              <c:f>Endeksler2!$G$1</c:f>
              <c:strCache>
                <c:ptCount val="1"/>
                <c:pt idx="0">
                  <c:v>4c_Endeks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88"/>
              <c:layout>
                <c:manualLayout>
                  <c:x val="-3.8424580113131644E-3"/>
                  <c:y val="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Endeksler2!$A$2:$A$90</c:f>
              <c:numCache>
                <c:formatCode>mmm\-yy</c:formatCode>
                <c:ptCount val="89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</c:numCache>
            </c:numRef>
          </c:cat>
          <c:val>
            <c:numRef>
              <c:f>Endeksler2!$G$2:$G$90</c:f>
              <c:numCache>
                <c:formatCode>#,##0.0</c:formatCode>
                <c:ptCount val="89"/>
                <c:pt idx="0">
                  <c:v>100</c:v>
                </c:pt>
                <c:pt idx="1">
                  <c:v>100.10344889624525</c:v>
                </c:pt>
                <c:pt idx="2">
                  <c:v>99.376233140828433</c:v>
                </c:pt>
                <c:pt idx="3">
                  <c:v>99.307679506323879</c:v>
                </c:pt>
                <c:pt idx="4">
                  <c:v>99.354268991118388</c:v>
                </c:pt>
                <c:pt idx="5">
                  <c:v>99.82462413567697</c:v>
                </c:pt>
                <c:pt idx="6">
                  <c:v>100.03425807651021</c:v>
                </c:pt>
                <c:pt idx="7">
                  <c:v>99.816228283228085</c:v>
                </c:pt>
                <c:pt idx="8">
                  <c:v>101.46500128936304</c:v>
                </c:pt>
                <c:pt idx="9">
                  <c:v>103.33236631104235</c:v>
                </c:pt>
                <c:pt idx="10">
                  <c:v>103.6758466317639</c:v>
                </c:pt>
                <c:pt idx="11">
                  <c:v>105.77941996653652</c:v>
                </c:pt>
                <c:pt idx="12">
                  <c:v>106.40517334436788</c:v>
                </c:pt>
                <c:pt idx="13">
                  <c:v>106.32368859783267</c:v>
                </c:pt>
                <c:pt idx="14">
                  <c:v>106.80809929894633</c:v>
                </c:pt>
                <c:pt idx="15">
                  <c:v>106.62987484182813</c:v>
                </c:pt>
                <c:pt idx="16">
                  <c:v>106.79651752034496</c:v>
                </c:pt>
                <c:pt idx="17">
                  <c:v>106.90045367588412</c:v>
                </c:pt>
                <c:pt idx="18">
                  <c:v>107.37695578384279</c:v>
                </c:pt>
                <c:pt idx="19">
                  <c:v>107.18066525136582</c:v>
                </c:pt>
                <c:pt idx="20">
                  <c:v>107.94442545382581</c:v>
                </c:pt>
                <c:pt idx="21">
                  <c:v>109.0099116036678</c:v>
                </c:pt>
                <c:pt idx="22">
                  <c:v>109.79173788148655</c:v>
                </c:pt>
                <c:pt idx="23">
                  <c:v>109.03374982758518</c:v>
                </c:pt>
                <c:pt idx="24">
                  <c:v>109.69631002284872</c:v>
                </c:pt>
                <c:pt idx="25">
                  <c:v>109.7976974374659</c:v>
                </c:pt>
                <c:pt idx="26">
                  <c:v>109.69080024467912</c:v>
                </c:pt>
                <c:pt idx="27">
                  <c:v>109.77183521340457</c:v>
                </c:pt>
                <c:pt idx="28">
                  <c:v>109.77116054668994</c:v>
                </c:pt>
                <c:pt idx="29">
                  <c:v>110.0774217536537</c:v>
                </c:pt>
                <c:pt idx="30">
                  <c:v>110.49594000563721</c:v>
                </c:pt>
                <c:pt idx="31">
                  <c:v>110.56423126975274</c:v>
                </c:pt>
                <c:pt idx="32">
                  <c:v>111.22862805773947</c:v>
                </c:pt>
                <c:pt idx="33">
                  <c:v>115.10638744460238</c:v>
                </c:pt>
                <c:pt idx="34">
                  <c:v>112.29913672645712</c:v>
                </c:pt>
                <c:pt idx="35">
                  <c:v>113.64307282202593</c:v>
                </c:pt>
                <c:pt idx="36">
                  <c:v>113.72275845732209</c:v>
                </c:pt>
                <c:pt idx="37">
                  <c:v>114.66571763548808</c:v>
                </c:pt>
                <c:pt idx="38">
                  <c:v>115.02014254958051</c:v>
                </c:pt>
                <c:pt idx="39">
                  <c:v>114.7694663836065</c:v>
                </c:pt>
                <c:pt idx="40">
                  <c:v>114.84233038878796</c:v>
                </c:pt>
                <c:pt idx="41">
                  <c:v>115.56441118087663</c:v>
                </c:pt>
                <c:pt idx="42">
                  <c:v>115.13277440944174</c:v>
                </c:pt>
                <c:pt idx="43">
                  <c:v>114.02778277530901</c:v>
                </c:pt>
                <c:pt idx="44">
                  <c:v>112.17398605089086</c:v>
                </c:pt>
                <c:pt idx="45">
                  <c:v>112.22574798049763</c:v>
                </c:pt>
                <c:pt idx="46">
                  <c:v>111.89999640177753</c:v>
                </c:pt>
                <c:pt idx="47">
                  <c:v>111.75651728046346</c:v>
                </c:pt>
                <c:pt idx="48">
                  <c:v>111.32787902776029</c:v>
                </c:pt>
                <c:pt idx="49">
                  <c:v>111.14077145889931</c:v>
                </c:pt>
                <c:pt idx="50">
                  <c:v>111.35036791824839</c:v>
                </c:pt>
                <c:pt idx="51">
                  <c:v>111.31738421219917</c:v>
                </c:pt>
                <c:pt idx="52">
                  <c:v>111.34081013979093</c:v>
                </c:pt>
                <c:pt idx="53">
                  <c:v>111.57330778595373</c:v>
                </c:pt>
                <c:pt idx="54">
                  <c:v>111.5108636333651</c:v>
                </c:pt>
                <c:pt idx="55">
                  <c:v>110.95684981619081</c:v>
                </c:pt>
                <c:pt idx="56">
                  <c:v>111.12338005025518</c:v>
                </c:pt>
                <c:pt idx="57">
                  <c:v>111.56352511859143</c:v>
                </c:pt>
                <c:pt idx="58">
                  <c:v>111.65914038464999</c:v>
                </c:pt>
                <c:pt idx="59">
                  <c:v>111.92301003304368</c:v>
                </c:pt>
                <c:pt idx="60">
                  <c:v>112.05580693137588</c:v>
                </c:pt>
                <c:pt idx="61">
                  <c:v>112.32038872796839</c:v>
                </c:pt>
                <c:pt idx="62">
                  <c:v>112.70037601424896</c:v>
                </c:pt>
                <c:pt idx="63">
                  <c:v>112.87072935969631</c:v>
                </c:pt>
                <c:pt idx="64">
                  <c:v>112.9969295168187</c:v>
                </c:pt>
                <c:pt idx="65">
                  <c:v>113.17324241824538</c:v>
                </c:pt>
                <c:pt idx="66">
                  <c:v>112.84130639464105</c:v>
                </c:pt>
                <c:pt idx="67">
                  <c:v>112.38939214028269</c:v>
                </c:pt>
                <c:pt idx="68">
                  <c:v>112.50865822283791</c:v>
                </c:pt>
                <c:pt idx="69">
                  <c:v>113.22852760736197</c:v>
                </c:pt>
                <c:pt idx="70">
                  <c:v>113.23632375606449</c:v>
                </c:pt>
                <c:pt idx="71">
                  <c:v>113.61803519061584</c:v>
                </c:pt>
                <c:pt idx="72">
                  <c:v>113.59607104090578</c:v>
                </c:pt>
                <c:pt idx="73">
                  <c:v>113.89944617359025</c:v>
                </c:pt>
                <c:pt idx="74">
                  <c:v>113.93175521292483</c:v>
                </c:pt>
                <c:pt idx="75">
                  <c:v>114.3253482779507</c:v>
                </c:pt>
                <c:pt idx="76">
                  <c:v>114.53715614486444</c:v>
                </c:pt>
                <c:pt idx="77">
                  <c:v>114.6280487439205</c:v>
                </c:pt>
                <c:pt idx="78">
                  <c:v>115.03281129122213</c:v>
                </c:pt>
                <c:pt idx="79">
                  <c:v>114.04206322076892</c:v>
                </c:pt>
                <c:pt idx="80">
                  <c:v>114.52227599565813</c:v>
                </c:pt>
                <c:pt idx="81">
                  <c:v>115.28652345741204</c:v>
                </c:pt>
                <c:pt idx="82">
                  <c:v>115.56722229218765</c:v>
                </c:pt>
                <c:pt idx="83">
                  <c:v>116.21175389357657</c:v>
                </c:pt>
                <c:pt idx="84">
                  <c:v>116.60197362502925</c:v>
                </c:pt>
                <c:pt idx="85">
                  <c:v>116.77881126723399</c:v>
                </c:pt>
                <c:pt idx="86">
                  <c:v>116.528397471649</c:v>
                </c:pt>
                <c:pt idx="87">
                  <c:v>116.93668327846045</c:v>
                </c:pt>
                <c:pt idx="88">
                  <c:v>116.93968179719218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092-4C91-A2E0-0BC7048FC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1706880"/>
        <c:axId val="222056832"/>
      </c:lineChart>
      <c:dateAx>
        <c:axId val="22170688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22056832"/>
        <c:crosses val="autoZero"/>
        <c:auto val="1"/>
        <c:lblOffset val="100"/>
        <c:baseTimeUnit val="months"/>
      </c:dateAx>
      <c:valAx>
        <c:axId val="222056832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crossAx val="22170688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28573</xdr:colOff>
      <xdr:row>1</xdr:row>
      <xdr:rowOff>166687</xdr:rowOff>
    </xdr:from>
    <xdr:to>
      <xdr:col>19</xdr:col>
      <xdr:colOff>542925</xdr:colOff>
      <xdr:row>16</xdr:row>
      <xdr:rowOff>52387</xdr:rowOff>
    </xdr:to>
    <xdr:graphicFrame macro="">
      <xdr:nvGraphicFramePr>
        <xdr:cNvPr id="2" name="Grafik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L141"/>
  <sheetViews>
    <sheetView zoomScaleNormal="100" workbookViewId="0">
      <pane ySplit="1" topLeftCell="A143" activePane="bottomLeft" state="frozen"/>
      <selection pane="bottomLeft" activeCell="Y34" sqref="Y34"/>
    </sheetView>
  </sheetViews>
  <sheetFormatPr defaultColWidth="8.85546875" defaultRowHeight="15"/>
  <cols>
    <col min="1" max="1" width="9.140625" style="4" customWidth="1"/>
    <col min="2" max="2" width="17.7109375" style="4" bestFit="1" customWidth="1"/>
    <col min="3" max="3" width="11.5703125" style="4" bestFit="1" customWidth="1"/>
    <col min="4" max="6" width="17.7109375" style="4" bestFit="1" customWidth="1"/>
    <col min="7" max="7" width="18" style="4" customWidth="1"/>
    <col min="8" max="8" width="17.7109375" style="4" bestFit="1" customWidth="1"/>
    <col min="9" max="9" width="11.42578125" style="4" bestFit="1" customWidth="1"/>
    <col min="10" max="10" width="9.85546875" style="4" bestFit="1" customWidth="1"/>
    <col min="11" max="11" width="9.140625" style="4" bestFit="1" customWidth="1"/>
    <col min="12" max="16384" width="8.85546875" style="4"/>
  </cols>
  <sheetData>
    <row r="1" spans="1:38">
      <c r="A1" s="24" t="s">
        <v>0</v>
      </c>
      <c r="B1" s="26" t="s">
        <v>255</v>
      </c>
      <c r="C1" s="26" t="s">
        <v>256</v>
      </c>
      <c r="D1" s="26" t="s">
        <v>261</v>
      </c>
      <c r="E1" s="27" t="s">
        <v>282</v>
      </c>
      <c r="F1" s="26" t="s">
        <v>259</v>
      </c>
      <c r="G1" s="28" t="s">
        <v>260</v>
      </c>
      <c r="H1" s="26" t="s">
        <v>258</v>
      </c>
      <c r="I1" s="29" t="s">
        <v>257</v>
      </c>
    </row>
    <row r="2" spans="1:38">
      <c r="A2" s="31">
        <v>39722</v>
      </c>
      <c r="B2" s="35">
        <v>9119936</v>
      </c>
      <c r="C2" s="33">
        <f>(B2/$B$2)*100</f>
        <v>100</v>
      </c>
      <c r="D2" s="35">
        <v>1910373</v>
      </c>
      <c r="E2" s="33">
        <f t="shared" ref="E2:E65" si="0">(D2/$D$2)*100</f>
        <v>100</v>
      </c>
      <c r="F2" s="35">
        <v>1137405</v>
      </c>
      <c r="G2" s="33">
        <f>(F2/$F$2)*100</f>
        <v>100</v>
      </c>
      <c r="H2" s="35">
        <v>2187772</v>
      </c>
      <c r="I2" s="34">
        <f>(H2/$H$2)*100</f>
        <v>100</v>
      </c>
      <c r="J2" s="5"/>
      <c r="K2" s="13"/>
    </row>
    <row r="3" spans="1:38">
      <c r="A3" s="31">
        <v>39753</v>
      </c>
      <c r="B3" s="35">
        <v>9022823</v>
      </c>
      <c r="C3" s="33">
        <f t="shared" ref="C3:C66" si="1">(B3/$B$2)*100</f>
        <v>98.935157001101757</v>
      </c>
      <c r="D3" s="35">
        <v>1911654</v>
      </c>
      <c r="E3" s="33">
        <f t="shared" si="0"/>
        <v>100.06705496779948</v>
      </c>
      <c r="F3" s="35">
        <v>1140518</v>
      </c>
      <c r="G3" s="33">
        <f t="shared" ref="G3:G66" si="2">(F3/$F$2)*100</f>
        <v>100.27369318756291</v>
      </c>
      <c r="H3" s="35">
        <v>2199425</v>
      </c>
      <c r="I3" s="34">
        <f t="shared" ref="I3:I66" si="3">(H3/$H$2)*100</f>
        <v>100.53264234115804</v>
      </c>
      <c r="J3" s="5"/>
      <c r="K3" s="13"/>
    </row>
    <row r="4" spans="1:38">
      <c r="A4" s="31">
        <v>39783</v>
      </c>
      <c r="B4" s="35">
        <v>8802989</v>
      </c>
      <c r="C4" s="33">
        <f t="shared" si="1"/>
        <v>96.524679559154805</v>
      </c>
      <c r="D4" s="35">
        <v>1897864</v>
      </c>
      <c r="E4" s="33">
        <f t="shared" si="0"/>
        <v>99.345206407335112</v>
      </c>
      <c r="F4" s="35">
        <v>1141467</v>
      </c>
      <c r="G4" s="33">
        <f t="shared" si="2"/>
        <v>100.35712872723437</v>
      </c>
      <c r="H4" s="35">
        <v>2205676</v>
      </c>
      <c r="I4" s="34">
        <f t="shared" si="3"/>
        <v>100.81836681336081</v>
      </c>
      <c r="J4" s="5"/>
      <c r="K4" s="13"/>
    </row>
    <row r="5" spans="1:38">
      <c r="A5" s="31">
        <v>39814</v>
      </c>
      <c r="B5" s="35">
        <v>8481011</v>
      </c>
      <c r="C5" s="33">
        <f t="shared" si="1"/>
        <v>92.994194257503565</v>
      </c>
      <c r="D5" s="35">
        <v>1912296</v>
      </c>
      <c r="E5" s="33">
        <f t="shared" si="0"/>
        <v>100.10066097039687</v>
      </c>
      <c r="F5" s="35">
        <v>1144082</v>
      </c>
      <c r="G5" s="33">
        <f t="shared" si="2"/>
        <v>100.58703803834166</v>
      </c>
      <c r="H5" s="35">
        <v>2208984</v>
      </c>
      <c r="I5" s="34">
        <f t="shared" si="3"/>
        <v>100.96957086935933</v>
      </c>
      <c r="J5" s="5"/>
      <c r="K5" s="13"/>
    </row>
    <row r="6" spans="1:38">
      <c r="A6" s="31">
        <v>39845</v>
      </c>
      <c r="B6" s="35">
        <v>8362290</v>
      </c>
      <c r="C6" s="33">
        <f t="shared" si="1"/>
        <v>91.692419771366815</v>
      </c>
      <c r="D6" s="35">
        <v>1918636</v>
      </c>
      <c r="E6" s="33">
        <f t="shared" si="0"/>
        <v>100.43253333249579</v>
      </c>
      <c r="F6" s="35">
        <v>1146634</v>
      </c>
      <c r="G6" s="33">
        <f t="shared" si="2"/>
        <v>100.81140842531904</v>
      </c>
      <c r="H6" s="35">
        <v>2213460</v>
      </c>
      <c r="I6" s="34">
        <f t="shared" si="3"/>
        <v>101.17416257269953</v>
      </c>
      <c r="J6" s="5"/>
      <c r="K6" s="13"/>
    </row>
    <row r="7" spans="1:38">
      <c r="A7" s="31">
        <v>39873</v>
      </c>
      <c r="B7" s="35">
        <v>8410234</v>
      </c>
      <c r="C7" s="33">
        <f t="shared" si="1"/>
        <v>92.218125214913798</v>
      </c>
      <c r="D7" s="35">
        <v>1916016</v>
      </c>
      <c r="E7" s="33">
        <f t="shared" si="0"/>
        <v>100.29538734058741</v>
      </c>
      <c r="F7" s="35">
        <v>1150295</v>
      </c>
      <c r="G7" s="33">
        <f t="shared" si="2"/>
        <v>101.13328146086926</v>
      </c>
      <c r="H7" s="35">
        <v>2279020</v>
      </c>
      <c r="I7" s="34">
        <f t="shared" si="3"/>
        <v>104.17081853136432</v>
      </c>
      <c r="J7" s="5"/>
      <c r="K7" s="13"/>
    </row>
    <row r="8" spans="1:38">
      <c r="A8" s="31">
        <v>39904</v>
      </c>
      <c r="B8" s="35">
        <v>8503053</v>
      </c>
      <c r="C8" s="33">
        <f t="shared" si="1"/>
        <v>93.235884550067013</v>
      </c>
      <c r="D8" s="35">
        <v>1931510</v>
      </c>
      <c r="E8" s="33">
        <f t="shared" si="0"/>
        <v>101.10643314159067</v>
      </c>
      <c r="F8" s="35">
        <v>1149546</v>
      </c>
      <c r="G8" s="33">
        <f t="shared" si="2"/>
        <v>101.06742980732457</v>
      </c>
      <c r="H8" s="35">
        <v>2271908</v>
      </c>
      <c r="I8" s="34">
        <f t="shared" si="3"/>
        <v>103.84573895268794</v>
      </c>
      <c r="J8" s="5"/>
      <c r="K8" s="13"/>
    </row>
    <row r="9" spans="1:38">
      <c r="A9" s="31">
        <v>39934</v>
      </c>
      <c r="B9" s="35">
        <v>8674726</v>
      </c>
      <c r="C9" s="33">
        <f t="shared" si="1"/>
        <v>95.118277145804527</v>
      </c>
      <c r="D9" s="35">
        <v>1945342</v>
      </c>
      <c r="E9" s="33">
        <f t="shared" si="0"/>
        <v>101.83048022558945</v>
      </c>
      <c r="F9" s="35">
        <v>1153672</v>
      </c>
      <c r="G9" s="33">
        <f t="shared" si="2"/>
        <v>101.4301853781195</v>
      </c>
      <c r="H9" s="35">
        <v>2270276</v>
      </c>
      <c r="I9" s="34">
        <f t="shared" si="3"/>
        <v>103.77114251393655</v>
      </c>
      <c r="J9" s="5"/>
      <c r="K9" s="13"/>
    </row>
    <row r="10" spans="1:38">
      <c r="A10" s="31">
        <v>39965</v>
      </c>
      <c r="B10" s="35">
        <v>8922743</v>
      </c>
      <c r="C10" s="33">
        <f t="shared" si="1"/>
        <v>97.837780879164058</v>
      </c>
      <c r="D10" s="35">
        <v>1894680</v>
      </c>
      <c r="E10" s="33">
        <f t="shared" si="0"/>
        <v>99.178537385107518</v>
      </c>
      <c r="F10" s="35">
        <v>1158562</v>
      </c>
      <c r="G10" s="33">
        <f t="shared" si="2"/>
        <v>101.86011139391861</v>
      </c>
      <c r="H10" s="35">
        <v>2271485</v>
      </c>
      <c r="I10" s="34">
        <f t="shared" si="3"/>
        <v>103.82640421396745</v>
      </c>
      <c r="J10" s="5"/>
      <c r="K10" s="13"/>
    </row>
    <row r="11" spans="1:38">
      <c r="A11" s="31">
        <v>39995</v>
      </c>
      <c r="B11" s="35">
        <v>9013349</v>
      </c>
      <c r="C11" s="33">
        <f t="shared" si="1"/>
        <v>98.831274693155748</v>
      </c>
      <c r="D11" s="35">
        <v>1830370</v>
      </c>
      <c r="E11" s="33">
        <f t="shared" si="0"/>
        <v>95.812179087539448</v>
      </c>
      <c r="F11" s="35">
        <v>1049015</v>
      </c>
      <c r="G11" s="33">
        <f t="shared" si="2"/>
        <v>92.228801526281316</v>
      </c>
      <c r="H11" s="35">
        <v>2260614</v>
      </c>
      <c r="I11" s="34">
        <f t="shared" si="3"/>
        <v>103.32950599971112</v>
      </c>
      <c r="J11" s="5"/>
      <c r="K11" s="13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</row>
    <row r="12" spans="1:38">
      <c r="A12" s="31">
        <v>40026</v>
      </c>
      <c r="B12" s="35">
        <v>8977653</v>
      </c>
      <c r="C12" s="33">
        <f t="shared" si="1"/>
        <v>98.439868437673255</v>
      </c>
      <c r="D12" s="35">
        <v>1786003</v>
      </c>
      <c r="E12" s="33">
        <f t="shared" si="0"/>
        <v>93.489753048226703</v>
      </c>
      <c r="F12" s="35">
        <v>1053385</v>
      </c>
      <c r="G12" s="33">
        <f t="shared" si="2"/>
        <v>92.613009438150883</v>
      </c>
      <c r="H12" s="35">
        <v>2248048</v>
      </c>
      <c r="I12" s="34">
        <f t="shared" si="3"/>
        <v>102.75513170476631</v>
      </c>
      <c r="J12" s="5"/>
      <c r="K12" s="13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</row>
    <row r="13" spans="1:38">
      <c r="A13" s="31">
        <v>40057</v>
      </c>
      <c r="B13" s="35">
        <v>8950211</v>
      </c>
      <c r="C13" s="33">
        <f t="shared" si="1"/>
        <v>98.138967203278611</v>
      </c>
      <c r="D13" s="35">
        <v>1820914</v>
      </c>
      <c r="E13" s="33">
        <f t="shared" si="0"/>
        <v>95.317197217506731</v>
      </c>
      <c r="F13" s="35">
        <v>1059182</v>
      </c>
      <c r="G13" s="33">
        <f t="shared" si="2"/>
        <v>93.122678377534825</v>
      </c>
      <c r="H13" s="35">
        <v>2262750</v>
      </c>
      <c r="I13" s="34">
        <f t="shared" si="3"/>
        <v>103.42713957395927</v>
      </c>
      <c r="J13" s="5"/>
      <c r="K13" s="13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</row>
    <row r="14" spans="1:38">
      <c r="A14" s="31">
        <v>40087</v>
      </c>
      <c r="B14" s="35">
        <v>9046769</v>
      </c>
      <c r="C14" s="33">
        <f t="shared" si="1"/>
        <v>99.197724633155318</v>
      </c>
      <c r="D14" s="35">
        <v>1831341</v>
      </c>
      <c r="E14" s="33">
        <f t="shared" si="0"/>
        <v>95.863006857823052</v>
      </c>
      <c r="F14" s="35">
        <v>1061647</v>
      </c>
      <c r="G14" s="33">
        <f t="shared" si="2"/>
        <v>93.339399774047067</v>
      </c>
      <c r="H14" s="35">
        <v>2279402</v>
      </c>
      <c r="I14" s="34">
        <f t="shared" si="3"/>
        <v>104.1882792173956</v>
      </c>
      <c r="J14" s="5"/>
      <c r="K14" s="13"/>
    </row>
    <row r="15" spans="1:38">
      <c r="A15" s="31">
        <v>40118</v>
      </c>
      <c r="B15" s="35">
        <v>8975981</v>
      </c>
      <c r="C15" s="33">
        <f t="shared" si="1"/>
        <v>98.42153497568404</v>
      </c>
      <c r="D15" s="35">
        <v>1833978</v>
      </c>
      <c r="E15" s="33">
        <f t="shared" si="0"/>
        <v>96.001042728304881</v>
      </c>
      <c r="F15" s="35">
        <v>1066653</v>
      </c>
      <c r="G15" s="33">
        <f t="shared" si="2"/>
        <v>93.779524443799701</v>
      </c>
      <c r="H15" s="35">
        <v>2266276</v>
      </c>
      <c r="I15" s="34">
        <f t="shared" si="3"/>
        <v>103.58830810523216</v>
      </c>
      <c r="J15" s="5"/>
      <c r="K15" s="13"/>
    </row>
    <row r="16" spans="1:38">
      <c r="A16" s="31">
        <v>40148</v>
      </c>
      <c r="B16" s="35">
        <v>9030202</v>
      </c>
      <c r="C16" s="33">
        <f t="shared" si="1"/>
        <v>99.016067656615135</v>
      </c>
      <c r="D16" s="35">
        <v>1832133</v>
      </c>
      <c r="E16" s="33">
        <f t="shared" si="0"/>
        <v>95.904464730186206</v>
      </c>
      <c r="F16" s="35">
        <v>1016692</v>
      </c>
      <c r="G16" s="33">
        <f t="shared" si="2"/>
        <v>89.386981769906058</v>
      </c>
      <c r="H16" s="35">
        <v>2241418</v>
      </c>
      <c r="I16" s="34">
        <f t="shared" si="3"/>
        <v>102.4520836723388</v>
      </c>
      <c r="J16" s="5"/>
      <c r="K16" s="13"/>
    </row>
    <row r="17" spans="1:11">
      <c r="A17" s="31">
        <v>40179</v>
      </c>
      <c r="B17" s="35">
        <v>8874966</v>
      </c>
      <c r="C17" s="33">
        <f t="shared" si="1"/>
        <v>97.31390658881817</v>
      </c>
      <c r="D17" s="35">
        <v>1829450</v>
      </c>
      <c r="E17" s="33">
        <f t="shared" si="0"/>
        <v>95.76402095297621</v>
      </c>
      <c r="F17" s="35">
        <v>1023665</v>
      </c>
      <c r="G17" s="33">
        <f t="shared" si="2"/>
        <v>90.000043959715313</v>
      </c>
      <c r="H17" s="35">
        <v>2224741</v>
      </c>
      <c r="I17" s="34">
        <f t="shared" si="3"/>
        <v>101.68980131384806</v>
      </c>
      <c r="J17" s="5"/>
      <c r="K17" s="13"/>
    </row>
    <row r="18" spans="1:11">
      <c r="A18" s="31">
        <v>40210</v>
      </c>
      <c r="B18" s="35">
        <v>8900113</v>
      </c>
      <c r="C18" s="33">
        <f t="shared" si="1"/>
        <v>97.589643172934544</v>
      </c>
      <c r="D18" s="35">
        <v>1836308</v>
      </c>
      <c r="E18" s="33">
        <f t="shared" si="0"/>
        <v>96.123008438666176</v>
      </c>
      <c r="F18" s="35">
        <v>1036251</v>
      </c>
      <c r="G18" s="33">
        <f t="shared" si="2"/>
        <v>91.106597913671919</v>
      </c>
      <c r="H18" s="35">
        <v>2232394</v>
      </c>
      <c r="I18" s="34">
        <f t="shared" si="3"/>
        <v>102.03960924630171</v>
      </c>
      <c r="J18" s="5"/>
      <c r="K18" s="13"/>
    </row>
    <row r="19" spans="1:11">
      <c r="A19" s="31">
        <v>40238</v>
      </c>
      <c r="B19" s="35">
        <v>9136036</v>
      </c>
      <c r="C19" s="33">
        <f t="shared" si="1"/>
        <v>100.17653632657071</v>
      </c>
      <c r="D19" s="35">
        <v>1836519</v>
      </c>
      <c r="E19" s="33">
        <f t="shared" si="0"/>
        <v>96.134053402136658</v>
      </c>
      <c r="F19" s="35">
        <v>1044023</v>
      </c>
      <c r="G19" s="33">
        <f t="shared" si="2"/>
        <v>91.789907728557552</v>
      </c>
      <c r="H19" s="35">
        <v>2233661</v>
      </c>
      <c r="I19" s="34">
        <f t="shared" si="3"/>
        <v>102.09752204525884</v>
      </c>
      <c r="J19" s="5"/>
      <c r="K19" s="13"/>
    </row>
    <row r="20" spans="1:11">
      <c r="A20" s="31">
        <v>40269</v>
      </c>
      <c r="B20" s="35">
        <v>9361665</v>
      </c>
      <c r="C20" s="33">
        <f t="shared" si="1"/>
        <v>102.65055588109391</v>
      </c>
      <c r="D20" s="35">
        <v>1840882</v>
      </c>
      <c r="E20" s="33">
        <f t="shared" si="0"/>
        <v>96.362438120723027</v>
      </c>
      <c r="F20" s="35">
        <v>1049270</v>
      </c>
      <c r="G20" s="33">
        <f t="shared" si="2"/>
        <v>92.251220981092928</v>
      </c>
      <c r="H20" s="35">
        <v>2228659</v>
      </c>
      <c r="I20" s="34">
        <f t="shared" si="3"/>
        <v>101.86888761717401</v>
      </c>
      <c r="J20" s="5"/>
      <c r="K20" s="13"/>
    </row>
    <row r="21" spans="1:11">
      <c r="A21" s="31">
        <v>40299</v>
      </c>
      <c r="B21" s="35">
        <v>9604589</v>
      </c>
      <c r="C21" s="33">
        <f t="shared" si="1"/>
        <v>105.31421492431525</v>
      </c>
      <c r="D21" s="35">
        <v>1850444</v>
      </c>
      <c r="E21" s="33">
        <f t="shared" si="0"/>
        <v>96.862968645390197</v>
      </c>
      <c r="F21" s="35">
        <v>1047511</v>
      </c>
      <c r="G21" s="33">
        <f t="shared" si="2"/>
        <v>92.096570702608133</v>
      </c>
      <c r="H21" s="35">
        <v>2220134</v>
      </c>
      <c r="I21" s="34">
        <f t="shared" si="3"/>
        <v>101.47922178362279</v>
      </c>
      <c r="J21" s="5"/>
      <c r="K21" s="13"/>
    </row>
    <row r="22" spans="1:11">
      <c r="A22" s="31">
        <v>40330</v>
      </c>
      <c r="B22" s="35">
        <v>9743072</v>
      </c>
      <c r="C22" s="33">
        <f t="shared" si="1"/>
        <v>106.83267952757562</v>
      </c>
      <c r="D22" s="35">
        <v>1849129</v>
      </c>
      <c r="E22" s="33">
        <f t="shared" si="0"/>
        <v>96.794133920443798</v>
      </c>
      <c r="F22" s="35">
        <v>1054916</v>
      </c>
      <c r="G22" s="33">
        <f t="shared" si="2"/>
        <v>92.747614086451179</v>
      </c>
      <c r="H22" s="35">
        <v>2250200</v>
      </c>
      <c r="I22" s="34">
        <f t="shared" si="3"/>
        <v>102.85349661664927</v>
      </c>
      <c r="J22" s="5"/>
      <c r="K22" s="13"/>
    </row>
    <row r="23" spans="1:11">
      <c r="A23" s="31">
        <v>40360</v>
      </c>
      <c r="B23" s="35">
        <v>9976855</v>
      </c>
      <c r="C23" s="33">
        <f t="shared" si="1"/>
        <v>109.39610760426388</v>
      </c>
      <c r="D23" s="35">
        <v>1859828.0926363636</v>
      </c>
      <c r="E23" s="33">
        <f t="shared" si="0"/>
        <v>97.354186467059762</v>
      </c>
      <c r="F23" s="35">
        <v>1068099</v>
      </c>
      <c r="G23" s="33">
        <f t="shared" si="2"/>
        <v>93.906655940496137</v>
      </c>
      <c r="H23" s="35">
        <v>2238882</v>
      </c>
      <c r="I23" s="34">
        <f t="shared" si="3"/>
        <v>102.33616665722023</v>
      </c>
      <c r="J23" s="5"/>
      <c r="K23" s="13"/>
    </row>
    <row r="24" spans="1:11">
      <c r="A24" s="31">
        <v>40391</v>
      </c>
      <c r="B24" s="35">
        <v>9937919</v>
      </c>
      <c r="C24" s="33">
        <f t="shared" si="1"/>
        <v>108.96917478368269</v>
      </c>
      <c r="D24" s="35">
        <v>1861234</v>
      </c>
      <c r="E24" s="33">
        <f t="shared" si="0"/>
        <v>97.427779810539619</v>
      </c>
      <c r="F24" s="35">
        <v>1075781</v>
      </c>
      <c r="G24" s="33">
        <f t="shared" si="2"/>
        <v>94.582053006624733</v>
      </c>
      <c r="H24" s="35">
        <v>2244534</v>
      </c>
      <c r="I24" s="34">
        <f t="shared" si="3"/>
        <v>102.59451167671952</v>
      </c>
      <c r="J24" s="5"/>
      <c r="K24" s="13"/>
    </row>
    <row r="25" spans="1:11">
      <c r="A25" s="31">
        <v>40422</v>
      </c>
      <c r="B25" s="35">
        <v>9959685</v>
      </c>
      <c r="C25" s="33">
        <f t="shared" si="1"/>
        <v>109.20783873921923</v>
      </c>
      <c r="D25" s="35">
        <v>1817693.7794000001</v>
      </c>
      <c r="E25" s="33">
        <f t="shared" si="0"/>
        <v>95.14863219905223</v>
      </c>
      <c r="F25" s="35">
        <v>1083929</v>
      </c>
      <c r="G25" s="33">
        <f t="shared" si="2"/>
        <v>95.298420527428661</v>
      </c>
      <c r="H25" s="35">
        <v>2246537</v>
      </c>
      <c r="I25" s="34">
        <f t="shared" si="3"/>
        <v>102.68606600687824</v>
      </c>
      <c r="J25" s="5"/>
      <c r="K25" s="13"/>
    </row>
    <row r="26" spans="1:11">
      <c r="A26" s="31">
        <v>40452</v>
      </c>
      <c r="B26" s="35">
        <v>9992591</v>
      </c>
      <c r="C26" s="33">
        <f t="shared" si="1"/>
        <v>109.56865267475561</v>
      </c>
      <c r="D26" s="35">
        <v>1824281.3330515001</v>
      </c>
      <c r="E26" s="33">
        <f t="shared" si="0"/>
        <v>95.493462954695246</v>
      </c>
      <c r="F26" s="35">
        <v>1089543</v>
      </c>
      <c r="G26" s="33">
        <f t="shared" si="2"/>
        <v>95.792000211006638</v>
      </c>
      <c r="H26" s="35">
        <v>2263441</v>
      </c>
      <c r="I26" s="34">
        <f t="shared" si="3"/>
        <v>103.45872421806294</v>
      </c>
      <c r="J26" s="5"/>
      <c r="K26" s="13"/>
    </row>
    <row r="27" spans="1:11">
      <c r="A27" s="31">
        <v>40483</v>
      </c>
      <c r="B27" s="35">
        <v>9914876</v>
      </c>
      <c r="C27" s="33">
        <f t="shared" si="1"/>
        <v>108.71650853690203</v>
      </c>
      <c r="D27" s="35">
        <v>1832451.5024645755</v>
      </c>
      <c r="E27" s="33">
        <f t="shared" si="0"/>
        <v>95.921136995998964</v>
      </c>
      <c r="F27" s="35">
        <v>1095643</v>
      </c>
      <c r="G27" s="33">
        <f t="shared" si="2"/>
        <v>96.328308737872618</v>
      </c>
      <c r="H27" s="35">
        <v>2260299</v>
      </c>
      <c r="I27" s="34">
        <f t="shared" si="3"/>
        <v>103.31510779002566</v>
      </c>
      <c r="J27" s="5"/>
      <c r="K27" s="13"/>
    </row>
    <row r="28" spans="1:11">
      <c r="A28" s="31">
        <v>40513</v>
      </c>
      <c r="B28" s="35">
        <v>10030810</v>
      </c>
      <c r="C28" s="33">
        <f t="shared" si="1"/>
        <v>109.98772359806033</v>
      </c>
      <c r="D28" s="35">
        <v>1862191.7550279992</v>
      </c>
      <c r="E28" s="33">
        <f t="shared" si="0"/>
        <v>97.477914262188548</v>
      </c>
      <c r="F28" s="35">
        <v>1101131</v>
      </c>
      <c r="G28" s="33">
        <f t="shared" si="2"/>
        <v>96.810810573190736</v>
      </c>
      <c r="H28" s="35">
        <v>2282511</v>
      </c>
      <c r="I28" s="34">
        <f t="shared" si="3"/>
        <v>104.33038726156107</v>
      </c>
      <c r="J28" s="5"/>
      <c r="K28" s="13"/>
    </row>
    <row r="29" spans="1:11">
      <c r="A29" s="31">
        <v>40544</v>
      </c>
      <c r="B29" s="35">
        <v>9960858</v>
      </c>
      <c r="C29" s="33">
        <f t="shared" si="1"/>
        <v>109.22070067158367</v>
      </c>
      <c r="D29" s="35">
        <v>1876534.0000000005</v>
      </c>
      <c r="E29" s="33">
        <f t="shared" si="0"/>
        <v>98.228670526645871</v>
      </c>
      <c r="F29" s="35">
        <v>1115031</v>
      </c>
      <c r="G29" s="33">
        <f t="shared" si="2"/>
        <v>98.032890659000088</v>
      </c>
      <c r="H29" s="35">
        <v>2287486</v>
      </c>
      <c r="I29" s="34">
        <f t="shared" si="3"/>
        <v>104.55778755738716</v>
      </c>
      <c r="J29" s="5"/>
      <c r="K29" s="13"/>
    </row>
    <row r="30" spans="1:11">
      <c r="A30" s="31">
        <v>40575</v>
      </c>
      <c r="B30" s="35">
        <v>9970036</v>
      </c>
      <c r="C30" s="33">
        <f t="shared" si="1"/>
        <v>109.32133734271821</v>
      </c>
      <c r="D30" s="35">
        <v>1883401.7738148256</v>
      </c>
      <c r="E30" s="33">
        <f t="shared" si="0"/>
        <v>98.588169630476642</v>
      </c>
      <c r="F30" s="35">
        <v>1144364</v>
      </c>
      <c r="G30" s="33">
        <f t="shared" si="2"/>
        <v>100.61183131778037</v>
      </c>
      <c r="H30" s="35">
        <v>2301439</v>
      </c>
      <c r="I30" s="34">
        <f t="shared" si="3"/>
        <v>105.19555968355021</v>
      </c>
      <c r="J30" s="5"/>
      <c r="K30" s="13"/>
    </row>
    <row r="31" spans="1:11">
      <c r="A31" s="31">
        <v>40603</v>
      </c>
      <c r="B31" s="35">
        <v>10252034</v>
      </c>
      <c r="C31" s="33">
        <f t="shared" si="1"/>
        <v>112.41344237503421</v>
      </c>
      <c r="D31" s="35">
        <v>1901118.7959576449</v>
      </c>
      <c r="E31" s="33">
        <f t="shared" si="0"/>
        <v>99.515581300491846</v>
      </c>
      <c r="F31" s="35">
        <v>1157888</v>
      </c>
      <c r="G31" s="33">
        <f t="shared" si="2"/>
        <v>101.80085369767144</v>
      </c>
      <c r="H31" s="35">
        <v>2306478</v>
      </c>
      <c r="I31" s="34">
        <f t="shared" si="3"/>
        <v>105.42588532991554</v>
      </c>
      <c r="J31" s="5"/>
      <c r="K31" s="13"/>
    </row>
    <row r="32" spans="1:11">
      <c r="A32" s="31">
        <v>40634</v>
      </c>
      <c r="B32" s="35">
        <v>10511792</v>
      </c>
      <c r="C32" s="33">
        <f t="shared" si="1"/>
        <v>115.26168604691962</v>
      </c>
      <c r="D32" s="35">
        <v>1906281.7196028521</v>
      </c>
      <c r="E32" s="33">
        <f t="shared" si="0"/>
        <v>99.785838660976268</v>
      </c>
      <c r="F32" s="35">
        <v>1195761</v>
      </c>
      <c r="G32" s="33">
        <f t="shared" si="2"/>
        <v>105.13062629406411</v>
      </c>
      <c r="H32" s="35">
        <v>2305863</v>
      </c>
      <c r="I32" s="34">
        <f t="shared" si="3"/>
        <v>105.39777453957726</v>
      </c>
      <c r="J32" s="5"/>
      <c r="K32" s="13"/>
    </row>
    <row r="33" spans="1:11">
      <c r="A33" s="31">
        <v>40664</v>
      </c>
      <c r="B33" s="35">
        <v>10771209</v>
      </c>
      <c r="C33" s="33">
        <f t="shared" si="1"/>
        <v>118.10619065747829</v>
      </c>
      <c r="D33" s="35">
        <v>1885039.9718485156</v>
      </c>
      <c r="E33" s="33">
        <f t="shared" si="0"/>
        <v>98.673922414550219</v>
      </c>
      <c r="F33" s="35">
        <v>1218210</v>
      </c>
      <c r="G33" s="33">
        <f t="shared" si="2"/>
        <v>107.10432959236155</v>
      </c>
      <c r="H33" s="35">
        <v>2312096</v>
      </c>
      <c r="I33" s="34">
        <f t="shared" si="3"/>
        <v>105.68267625694085</v>
      </c>
      <c r="J33" s="5"/>
      <c r="K33" s="13"/>
    </row>
    <row r="34" spans="1:11">
      <c r="A34" s="31">
        <v>40695</v>
      </c>
      <c r="B34" s="35">
        <v>11045909</v>
      </c>
      <c r="C34" s="33">
        <f t="shared" si="1"/>
        <v>121.1182731984084</v>
      </c>
      <c r="D34" s="35">
        <v>1889623.9999999995</v>
      </c>
      <c r="E34" s="33">
        <f t="shared" si="0"/>
        <v>98.913877028203373</v>
      </c>
      <c r="F34" s="35">
        <v>1199684</v>
      </c>
      <c r="G34" s="33">
        <f t="shared" si="2"/>
        <v>105.47553422044038</v>
      </c>
      <c r="H34" s="35">
        <v>2370551</v>
      </c>
      <c r="I34" s="34">
        <f t="shared" si="3"/>
        <v>108.3545725971445</v>
      </c>
      <c r="J34" s="5"/>
      <c r="K34" s="13"/>
    </row>
    <row r="35" spans="1:11">
      <c r="A35" s="31">
        <v>40725</v>
      </c>
      <c r="B35" s="35">
        <v>11112453</v>
      </c>
      <c r="C35" s="33">
        <f t="shared" si="1"/>
        <v>121.84792744159607</v>
      </c>
      <c r="D35" s="35">
        <v>1868398.0000000002</v>
      </c>
      <c r="E35" s="33">
        <f t="shared" si="0"/>
        <v>97.802785110551724</v>
      </c>
      <c r="F35" s="35">
        <v>1184844</v>
      </c>
      <c r="G35" s="33">
        <f t="shared" si="2"/>
        <v>104.1708098698353</v>
      </c>
      <c r="H35" s="35">
        <v>2376533</v>
      </c>
      <c r="I35" s="34">
        <f t="shared" si="3"/>
        <v>108.62800145536188</v>
      </c>
      <c r="J35" s="5"/>
      <c r="K35" s="13"/>
    </row>
    <row r="36" spans="1:11">
      <c r="A36" s="31">
        <v>40756</v>
      </c>
      <c r="B36" s="35">
        <v>10886860</v>
      </c>
      <c r="C36" s="33">
        <f t="shared" si="1"/>
        <v>119.37430262668509</v>
      </c>
      <c r="D36" s="35">
        <v>1876833</v>
      </c>
      <c r="E36" s="33">
        <f t="shared" si="0"/>
        <v>98.244321920378894</v>
      </c>
      <c r="F36" s="35">
        <v>1166692</v>
      </c>
      <c r="G36" s="33">
        <f t="shared" si="2"/>
        <v>102.57489636497115</v>
      </c>
      <c r="H36" s="35">
        <v>2509484</v>
      </c>
      <c r="I36" s="34">
        <f t="shared" si="3"/>
        <v>114.70500582327591</v>
      </c>
      <c r="J36" s="5"/>
      <c r="K36" s="13"/>
    </row>
    <row r="37" spans="1:11">
      <c r="A37" s="31">
        <v>40787</v>
      </c>
      <c r="B37" s="35">
        <v>11061597</v>
      </c>
      <c r="C37" s="33">
        <f t="shared" si="1"/>
        <v>121.29029194941718</v>
      </c>
      <c r="D37" s="35">
        <v>1864766</v>
      </c>
      <c r="E37" s="33">
        <f t="shared" si="0"/>
        <v>97.612665170623742</v>
      </c>
      <c r="F37" s="35">
        <v>1155959</v>
      </c>
      <c r="G37" s="33">
        <f t="shared" si="2"/>
        <v>101.63125711597891</v>
      </c>
      <c r="H37" s="35">
        <v>2537648</v>
      </c>
      <c r="I37" s="34">
        <f t="shared" si="3"/>
        <v>115.99234289496346</v>
      </c>
      <c r="J37" s="5"/>
      <c r="K37" s="13"/>
    </row>
    <row r="38" spans="1:11">
      <c r="A38" s="31">
        <v>40817</v>
      </c>
      <c r="B38" s="35">
        <v>11078121</v>
      </c>
      <c r="C38" s="33">
        <f t="shared" si="1"/>
        <v>121.47147743142057</v>
      </c>
      <c r="D38" s="35">
        <v>1869097</v>
      </c>
      <c r="E38" s="33">
        <f t="shared" si="0"/>
        <v>97.839374823660094</v>
      </c>
      <c r="F38" s="35">
        <v>1154076</v>
      </c>
      <c r="G38" s="33">
        <f t="shared" si="2"/>
        <v>101.46570482809554</v>
      </c>
      <c r="H38" s="35">
        <v>2579366</v>
      </c>
      <c r="I38" s="34">
        <f t="shared" si="3"/>
        <v>117.8992143605458</v>
      </c>
      <c r="J38" s="5"/>
      <c r="K38" s="13"/>
    </row>
    <row r="39" spans="1:11">
      <c r="A39" s="31">
        <v>40848</v>
      </c>
      <c r="B39" s="35">
        <v>10984191</v>
      </c>
      <c r="C39" s="33">
        <f t="shared" si="1"/>
        <v>120.44153599323504</v>
      </c>
      <c r="D39" s="35">
        <v>1878909</v>
      </c>
      <c r="E39" s="33">
        <f t="shared" si="0"/>
        <v>98.352991797936838</v>
      </c>
      <c r="F39" s="35">
        <v>1142647</v>
      </c>
      <c r="G39" s="33">
        <f t="shared" si="2"/>
        <v>100.46087365538222</v>
      </c>
      <c r="H39" s="35">
        <v>2543634</v>
      </c>
      <c r="I39" s="34">
        <f t="shared" si="3"/>
        <v>116.26595458758958</v>
      </c>
      <c r="J39" s="5"/>
      <c r="K39" s="13"/>
    </row>
    <row r="40" spans="1:11">
      <c r="A40" s="31">
        <v>40878</v>
      </c>
      <c r="B40" s="35">
        <v>11030939</v>
      </c>
      <c r="C40" s="33">
        <f t="shared" si="1"/>
        <v>120.95412730966532</v>
      </c>
      <c r="D40" s="35">
        <v>1880740</v>
      </c>
      <c r="E40" s="33">
        <f t="shared" si="0"/>
        <v>98.448836954877393</v>
      </c>
      <c r="F40" s="35">
        <v>1121777</v>
      </c>
      <c r="G40" s="33">
        <f t="shared" si="2"/>
        <v>98.625995138055487</v>
      </c>
      <c r="H40" s="35">
        <v>2554200</v>
      </c>
      <c r="I40" s="34">
        <f t="shared" si="3"/>
        <v>116.74891167818218</v>
      </c>
      <c r="J40" s="5"/>
      <c r="K40" s="13"/>
    </row>
    <row r="41" spans="1:11">
      <c r="A41" s="31">
        <v>40909</v>
      </c>
      <c r="B41" s="35">
        <v>10957242</v>
      </c>
      <c r="C41" s="33">
        <f t="shared" si="1"/>
        <v>120.14604049852981</v>
      </c>
      <c r="D41" s="35">
        <v>1900471</v>
      </c>
      <c r="E41" s="33">
        <f t="shared" si="0"/>
        <v>99.481671903863798</v>
      </c>
      <c r="F41" s="35">
        <v>1139504</v>
      </c>
      <c r="G41" s="33">
        <f t="shared" si="2"/>
        <v>100.18454288490028</v>
      </c>
      <c r="H41" s="35">
        <v>2563237</v>
      </c>
      <c r="I41" s="34">
        <f t="shared" si="3"/>
        <v>117.16198031604756</v>
      </c>
      <c r="J41" s="5"/>
      <c r="K41" s="13"/>
    </row>
    <row r="42" spans="1:11">
      <c r="A42" s="31">
        <v>40940</v>
      </c>
      <c r="B42" s="35">
        <v>10845430</v>
      </c>
      <c r="C42" s="33">
        <f t="shared" si="1"/>
        <v>118.92002312296927</v>
      </c>
      <c r="D42" s="35">
        <v>1921116</v>
      </c>
      <c r="E42" s="33">
        <f t="shared" si="0"/>
        <v>100.56235091262282</v>
      </c>
      <c r="F42" s="35">
        <v>1138592</v>
      </c>
      <c r="G42" s="33">
        <f t="shared" si="2"/>
        <v>100.10436036416228</v>
      </c>
      <c r="H42" s="35">
        <v>2576419</v>
      </c>
      <c r="I42" s="34">
        <f t="shared" si="3"/>
        <v>117.76451110993284</v>
      </c>
      <c r="J42" s="5"/>
      <c r="K42" s="13"/>
    </row>
    <row r="43" spans="1:11">
      <c r="A43" s="31">
        <v>40969</v>
      </c>
      <c r="B43" s="35">
        <v>11257343</v>
      </c>
      <c r="C43" s="33">
        <f t="shared" si="1"/>
        <v>123.43664473084021</v>
      </c>
      <c r="D43" s="35">
        <v>1932074</v>
      </c>
      <c r="E43" s="33">
        <f t="shared" si="0"/>
        <v>101.1359561719099</v>
      </c>
      <c r="F43" s="35">
        <v>1136096</v>
      </c>
      <c r="G43" s="33">
        <f t="shared" si="2"/>
        <v>99.8849134653004</v>
      </c>
      <c r="H43" s="35">
        <v>2574644</v>
      </c>
      <c r="I43" s="34">
        <f t="shared" si="3"/>
        <v>117.68337834107028</v>
      </c>
      <c r="J43" s="5"/>
      <c r="K43" s="13"/>
    </row>
    <row r="44" spans="1:11">
      <c r="A44" s="31">
        <v>41000</v>
      </c>
      <c r="B44" s="35">
        <v>11521869</v>
      </c>
      <c r="C44" s="33">
        <f t="shared" si="1"/>
        <v>126.3371694713647</v>
      </c>
      <c r="D44" s="35">
        <v>1937480</v>
      </c>
      <c r="E44" s="33">
        <f t="shared" si="0"/>
        <v>101.4189375582674</v>
      </c>
      <c r="F44" s="35">
        <v>1121103</v>
      </c>
      <c r="G44" s="33">
        <f t="shared" si="2"/>
        <v>98.566737441808328</v>
      </c>
      <c r="H44" s="35">
        <v>2569269</v>
      </c>
      <c r="I44" s="34">
        <f t="shared" si="3"/>
        <v>117.43769460437376</v>
      </c>
      <c r="J44" s="5"/>
      <c r="K44" s="13"/>
    </row>
    <row r="45" spans="1:11">
      <c r="A45" s="31">
        <v>41030</v>
      </c>
      <c r="B45" s="35">
        <v>11820778</v>
      </c>
      <c r="C45" s="33">
        <f t="shared" si="1"/>
        <v>129.61470343651536</v>
      </c>
      <c r="D45" s="35">
        <v>1931182</v>
      </c>
      <c r="E45" s="33">
        <f t="shared" si="0"/>
        <v>101.0892637197029</v>
      </c>
      <c r="F45" s="35">
        <v>1113613</v>
      </c>
      <c r="G45" s="33">
        <f t="shared" si="2"/>
        <v>97.908220906361407</v>
      </c>
      <c r="H45" s="35">
        <v>2574350</v>
      </c>
      <c r="I45" s="34">
        <f t="shared" si="3"/>
        <v>117.66994001203051</v>
      </c>
      <c r="J45" s="5"/>
      <c r="K45" s="13"/>
    </row>
    <row r="46" spans="1:11">
      <c r="A46" s="31">
        <v>41061</v>
      </c>
      <c r="B46" s="35">
        <v>12087084</v>
      </c>
      <c r="C46" s="33">
        <f t="shared" si="1"/>
        <v>132.53474585786566</v>
      </c>
      <c r="D46" s="35">
        <v>1935759</v>
      </c>
      <c r="E46" s="33">
        <f t="shared" si="0"/>
        <v>101.32885043915508</v>
      </c>
      <c r="F46" s="35">
        <v>1104403</v>
      </c>
      <c r="G46" s="33">
        <f t="shared" si="2"/>
        <v>97.098482950224422</v>
      </c>
      <c r="H46" s="35">
        <v>2610813</v>
      </c>
      <c r="I46" s="34">
        <f t="shared" si="3"/>
        <v>119.33661277317746</v>
      </c>
      <c r="J46" s="5"/>
      <c r="K46" s="13"/>
    </row>
    <row r="47" spans="1:11">
      <c r="A47" s="31">
        <v>41091</v>
      </c>
      <c r="B47" s="35">
        <v>12107944</v>
      </c>
      <c r="C47" s="33">
        <f t="shared" si="1"/>
        <v>132.76347553316162</v>
      </c>
      <c r="D47" s="35">
        <v>1938997</v>
      </c>
      <c r="E47" s="33">
        <f t="shared" si="0"/>
        <v>101.49834613449835</v>
      </c>
      <c r="F47" s="35">
        <v>1103934</v>
      </c>
      <c r="G47" s="33">
        <f t="shared" si="2"/>
        <v>97.057248737257169</v>
      </c>
      <c r="H47" s="35">
        <v>2613791</v>
      </c>
      <c r="I47" s="34">
        <f t="shared" si="3"/>
        <v>119.47273299045787</v>
      </c>
      <c r="J47" s="5"/>
      <c r="K47" s="13"/>
    </row>
    <row r="48" spans="1:11">
      <c r="A48" s="31">
        <v>41122</v>
      </c>
      <c r="B48" s="35">
        <v>11716148</v>
      </c>
      <c r="C48" s="33">
        <f t="shared" si="1"/>
        <v>128.46743661359028</v>
      </c>
      <c r="D48" s="35">
        <v>1937355</v>
      </c>
      <c r="E48" s="33">
        <f t="shared" si="0"/>
        <v>101.41239433346263</v>
      </c>
      <c r="F48" s="35">
        <v>1101083</v>
      </c>
      <c r="G48" s="33">
        <f t="shared" si="2"/>
        <v>96.80659044052031</v>
      </c>
      <c r="H48" s="35">
        <v>2600540</v>
      </c>
      <c r="I48" s="34">
        <f t="shared" si="3"/>
        <v>118.86704830302244</v>
      </c>
      <c r="J48" s="5"/>
      <c r="K48" s="13"/>
    </row>
    <row r="49" spans="1:11">
      <c r="A49" s="31">
        <v>41153</v>
      </c>
      <c r="B49" s="35">
        <v>12069085</v>
      </c>
      <c r="C49" s="33">
        <f t="shared" si="1"/>
        <v>132.33738701675099</v>
      </c>
      <c r="D49" s="35">
        <v>1937908</v>
      </c>
      <c r="E49" s="33">
        <f t="shared" si="0"/>
        <v>101.44134155999902</v>
      </c>
      <c r="F49" s="35">
        <v>1097163</v>
      </c>
      <c r="G49" s="33">
        <f t="shared" si="2"/>
        <v>96.461946272435938</v>
      </c>
      <c r="H49" s="35">
        <v>2613470</v>
      </c>
      <c r="I49" s="34">
        <f t="shared" si="3"/>
        <v>119.45806052915935</v>
      </c>
      <c r="J49" s="5"/>
      <c r="K49" s="13"/>
    </row>
    <row r="50" spans="1:11">
      <c r="A50" s="31">
        <v>41183</v>
      </c>
      <c r="B50" s="35">
        <v>11743906</v>
      </c>
      <c r="C50" s="33">
        <f t="shared" si="1"/>
        <v>128.77180278458093</v>
      </c>
      <c r="D50" s="35">
        <v>1987922</v>
      </c>
      <c r="E50" s="33">
        <f t="shared" si="0"/>
        <v>104.05936432309292</v>
      </c>
      <c r="F50" s="35">
        <v>1079239</v>
      </c>
      <c r="G50" s="33">
        <f t="shared" si="2"/>
        <v>94.886078397756307</v>
      </c>
      <c r="H50" s="35">
        <v>2688851</v>
      </c>
      <c r="I50" s="34">
        <f t="shared" si="3"/>
        <v>122.90362066979557</v>
      </c>
      <c r="J50" s="5"/>
      <c r="K50" s="13"/>
    </row>
    <row r="51" spans="1:11">
      <c r="A51" s="31">
        <v>41214</v>
      </c>
      <c r="B51" s="35">
        <v>11996881</v>
      </c>
      <c r="C51" s="33">
        <f t="shared" si="1"/>
        <v>131.54567093453286</v>
      </c>
      <c r="D51" s="35">
        <v>1933781</v>
      </c>
      <c r="E51" s="33">
        <f t="shared" si="0"/>
        <v>101.22531044984409</v>
      </c>
      <c r="F51" s="35">
        <v>1071133</v>
      </c>
      <c r="G51" s="33">
        <f t="shared" si="2"/>
        <v>94.173403493038975</v>
      </c>
      <c r="H51" s="35">
        <v>2622715</v>
      </c>
      <c r="I51" s="34">
        <f t="shared" si="3"/>
        <v>119.88063655627734</v>
      </c>
      <c r="J51" s="5"/>
      <c r="K51" s="13"/>
    </row>
    <row r="52" spans="1:11">
      <c r="A52" s="31">
        <v>41244</v>
      </c>
      <c r="B52" s="35">
        <v>11939620</v>
      </c>
      <c r="C52" s="33">
        <f t="shared" si="1"/>
        <v>130.91780468634869</v>
      </c>
      <c r="D52" s="35">
        <v>1910505</v>
      </c>
      <c r="E52" s="33">
        <f t="shared" si="0"/>
        <v>100.00690964539385</v>
      </c>
      <c r="F52" s="35">
        <v>1056852</v>
      </c>
      <c r="G52" s="33">
        <f t="shared" si="2"/>
        <v>92.917826104158152</v>
      </c>
      <c r="H52" s="35">
        <v>2662608</v>
      </c>
      <c r="I52" s="34">
        <f t="shared" si="3"/>
        <v>121.70408982288832</v>
      </c>
      <c r="J52" s="5"/>
      <c r="K52" s="13"/>
    </row>
    <row r="53" spans="1:11">
      <c r="A53" s="31">
        <v>41275</v>
      </c>
      <c r="B53" s="35">
        <v>11698045</v>
      </c>
      <c r="C53" s="33">
        <f t="shared" si="1"/>
        <v>128.26893741359589</v>
      </c>
      <c r="D53" s="35">
        <v>1913440</v>
      </c>
      <c r="E53" s="33">
        <f t="shared" si="0"/>
        <v>100.16054456381032</v>
      </c>
      <c r="F53" s="35">
        <v>1050279</v>
      </c>
      <c r="G53" s="33">
        <f t="shared" si="2"/>
        <v>92.339931686602398</v>
      </c>
      <c r="H53" s="35">
        <v>2667984</v>
      </c>
      <c r="I53" s="34">
        <f t="shared" si="3"/>
        <v>121.949819268187</v>
      </c>
      <c r="J53" s="5"/>
      <c r="K53" s="13"/>
    </row>
    <row r="54" spans="1:11">
      <c r="A54" s="31">
        <v>41306</v>
      </c>
      <c r="B54" s="35">
        <v>11620928</v>
      </c>
      <c r="C54" s="33">
        <f t="shared" si="1"/>
        <v>127.42335033930064</v>
      </c>
      <c r="D54" s="35">
        <v>1927111.9999999998</v>
      </c>
      <c r="E54" s="33">
        <f t="shared" si="0"/>
        <v>100.87621632005894</v>
      </c>
      <c r="F54" s="35">
        <v>1042120</v>
      </c>
      <c r="G54" s="33">
        <f t="shared" si="2"/>
        <v>91.622597052061494</v>
      </c>
      <c r="H54" s="35">
        <v>2670744</v>
      </c>
      <c r="I54" s="34">
        <f t="shared" si="3"/>
        <v>122.07597501019303</v>
      </c>
      <c r="K54" s="13"/>
    </row>
    <row r="55" spans="1:11">
      <c r="A55" s="31">
        <v>41334</v>
      </c>
      <c r="B55" s="35">
        <v>11896801</v>
      </c>
      <c r="C55" s="33">
        <f t="shared" si="1"/>
        <v>130.44829481259518</v>
      </c>
      <c r="D55" s="35">
        <v>1938193</v>
      </c>
      <c r="E55" s="33">
        <f t="shared" si="0"/>
        <v>101.45626011255393</v>
      </c>
      <c r="F55" s="35">
        <v>1034903</v>
      </c>
      <c r="G55" s="33">
        <f t="shared" si="2"/>
        <v>90.988082521177589</v>
      </c>
      <c r="H55" s="35">
        <v>2651342</v>
      </c>
      <c r="I55" s="34">
        <f t="shared" si="3"/>
        <v>121.18913671077243</v>
      </c>
      <c r="K55" s="13"/>
    </row>
    <row r="56" spans="1:11">
      <c r="A56" s="31">
        <v>41365</v>
      </c>
      <c r="B56" s="35">
        <v>12132681</v>
      </c>
      <c r="C56" s="33">
        <f t="shared" si="1"/>
        <v>133.03471647169454</v>
      </c>
      <c r="D56" s="35">
        <v>1948982</v>
      </c>
      <c r="E56" s="33">
        <f t="shared" si="0"/>
        <v>102.02101893190492</v>
      </c>
      <c r="F56" s="35">
        <v>1027778</v>
      </c>
      <c r="G56" s="33">
        <f t="shared" si="2"/>
        <v>90.361656577912001</v>
      </c>
      <c r="H56" s="35">
        <v>2649513</v>
      </c>
      <c r="I56" s="34">
        <f t="shared" si="3"/>
        <v>121.10553567739235</v>
      </c>
      <c r="J56" s="6"/>
      <c r="K56" s="13"/>
    </row>
    <row r="57" spans="1:11">
      <c r="A57" s="31">
        <v>41395</v>
      </c>
      <c r="B57" s="35">
        <v>12216079</v>
      </c>
      <c r="C57" s="33">
        <f t="shared" si="1"/>
        <v>133.94917464333082</v>
      </c>
      <c r="D57" s="35">
        <v>1958586</v>
      </c>
      <c r="E57" s="33">
        <f t="shared" si="0"/>
        <v>102.52374798010651</v>
      </c>
      <c r="F57" s="35">
        <v>1022716</v>
      </c>
      <c r="G57" s="33">
        <f t="shared" si="2"/>
        <v>89.916608420043872</v>
      </c>
      <c r="H57" s="35">
        <v>2650756</v>
      </c>
      <c r="I57" s="34">
        <f t="shared" si="3"/>
        <v>121.16235146989722</v>
      </c>
      <c r="K57" s="13"/>
    </row>
    <row r="58" spans="1:11">
      <c r="A58" s="31">
        <v>41426</v>
      </c>
      <c r="B58" s="35">
        <v>12274403</v>
      </c>
      <c r="C58" s="33">
        <f t="shared" si="1"/>
        <v>134.5886966750644</v>
      </c>
      <c r="D58" s="35">
        <v>1961927</v>
      </c>
      <c r="E58" s="33">
        <f t="shared" si="0"/>
        <v>102.69863529268892</v>
      </c>
      <c r="F58" s="35">
        <v>1012428</v>
      </c>
      <c r="G58" s="33">
        <f t="shared" si="2"/>
        <v>89.012093317683679</v>
      </c>
      <c r="H58" s="35">
        <v>2663305</v>
      </c>
      <c r="I58" s="34">
        <f t="shared" si="3"/>
        <v>121.73594871860504</v>
      </c>
      <c r="K58" s="13"/>
    </row>
    <row r="59" spans="1:11">
      <c r="A59" s="31">
        <v>41456</v>
      </c>
      <c r="B59" s="35">
        <v>12200031</v>
      </c>
      <c r="C59" s="33">
        <f t="shared" si="1"/>
        <v>133.77320849619997</v>
      </c>
      <c r="D59" s="35">
        <v>1966920</v>
      </c>
      <c r="E59" s="33">
        <f t="shared" si="0"/>
        <v>102.95999786429142</v>
      </c>
      <c r="F59" s="35">
        <v>1003774</v>
      </c>
      <c r="G59" s="33">
        <f t="shared" si="2"/>
        <v>88.251238564979047</v>
      </c>
      <c r="H59" s="35">
        <v>2668898</v>
      </c>
      <c r="I59" s="34">
        <f t="shared" si="3"/>
        <v>121.99159693057595</v>
      </c>
      <c r="K59" s="13"/>
    </row>
    <row r="60" spans="1:11">
      <c r="A60" s="31">
        <v>41487</v>
      </c>
      <c r="B60" s="35">
        <v>12236880</v>
      </c>
      <c r="C60" s="33">
        <f t="shared" si="1"/>
        <v>134.17725738426233</v>
      </c>
      <c r="D60" s="35">
        <v>1945347</v>
      </c>
      <c r="E60" s="33">
        <f t="shared" si="0"/>
        <v>101.83074195458164</v>
      </c>
      <c r="F60" s="35">
        <v>986334</v>
      </c>
      <c r="G60" s="33">
        <f t="shared" si="2"/>
        <v>86.717923694726153</v>
      </c>
      <c r="H60" s="35">
        <v>2663081</v>
      </c>
      <c r="I60" s="34">
        <f t="shared" si="3"/>
        <v>121.72570999171761</v>
      </c>
      <c r="K60" s="13"/>
    </row>
    <row r="61" spans="1:11">
      <c r="A61" s="31">
        <v>41518</v>
      </c>
      <c r="B61" s="35">
        <v>12523723</v>
      </c>
      <c r="C61" s="33">
        <f t="shared" si="1"/>
        <v>137.32248778938799</v>
      </c>
      <c r="D61" s="35">
        <v>1913073</v>
      </c>
      <c r="E61" s="33">
        <f t="shared" si="0"/>
        <v>100.14133365578346</v>
      </c>
      <c r="F61" s="35">
        <v>970007</v>
      </c>
      <c r="G61" s="33">
        <f t="shared" si="2"/>
        <v>85.282463150768635</v>
      </c>
      <c r="H61" s="35">
        <v>2707070</v>
      </c>
      <c r="I61" s="34">
        <f t="shared" si="3"/>
        <v>123.73638569284185</v>
      </c>
      <c r="K61" s="13"/>
    </row>
    <row r="62" spans="1:11">
      <c r="A62" s="31">
        <v>41548</v>
      </c>
      <c r="B62" s="35">
        <v>12297151</v>
      </c>
      <c r="C62" s="33">
        <f t="shared" si="1"/>
        <v>134.83812825002281</v>
      </c>
      <c r="D62" s="35">
        <v>1896377</v>
      </c>
      <c r="E62" s="33">
        <f t="shared" si="0"/>
        <v>99.267368205057338</v>
      </c>
      <c r="F62" s="35">
        <v>960369</v>
      </c>
      <c r="G62" s="33">
        <f t="shared" si="2"/>
        <v>84.43509567832038</v>
      </c>
      <c r="H62" s="35">
        <v>2756891</v>
      </c>
      <c r="I62" s="34">
        <f t="shared" si="3"/>
        <v>126.0136339618571</v>
      </c>
    </row>
    <row r="63" spans="1:11">
      <c r="A63" s="31">
        <v>41579</v>
      </c>
      <c r="B63" s="35">
        <v>12433976</v>
      </c>
      <c r="C63" s="33">
        <f t="shared" si="1"/>
        <v>136.33841290114316</v>
      </c>
      <c r="D63" s="35">
        <v>1860055</v>
      </c>
      <c r="E63" s="33">
        <f t="shared" si="0"/>
        <v>97.366064114180844</v>
      </c>
      <c r="F63" s="35">
        <v>940806</v>
      </c>
      <c r="G63" s="33">
        <f t="shared" si="2"/>
        <v>82.715127856831998</v>
      </c>
      <c r="H63" s="35">
        <v>2766055</v>
      </c>
      <c r="I63" s="34">
        <f t="shared" si="3"/>
        <v>126.43250759219882</v>
      </c>
    </row>
    <row r="64" spans="1:11">
      <c r="A64" s="31">
        <v>41609</v>
      </c>
      <c r="B64" s="35">
        <v>12363785</v>
      </c>
      <c r="C64" s="33">
        <f t="shared" si="1"/>
        <v>135.56876934224101</v>
      </c>
      <c r="D64" s="35">
        <v>1832463</v>
      </c>
      <c r="E64" s="33">
        <f t="shared" si="0"/>
        <v>95.921738843670852</v>
      </c>
      <c r="F64" s="35">
        <v>928454</v>
      </c>
      <c r="G64" s="33">
        <f t="shared" si="2"/>
        <v>81.629147049643706</v>
      </c>
      <c r="H64" s="35">
        <v>2823400</v>
      </c>
      <c r="I64" s="34">
        <f t="shared" si="3"/>
        <v>129.053667383987</v>
      </c>
    </row>
    <row r="65" spans="1:9">
      <c r="A65" s="31">
        <v>41640</v>
      </c>
      <c r="B65" s="35">
        <v>12329012</v>
      </c>
      <c r="C65" s="33">
        <f t="shared" si="1"/>
        <v>135.18748377181595</v>
      </c>
      <c r="D65" s="35">
        <v>1812824</v>
      </c>
      <c r="E65" s="33">
        <f t="shared" si="0"/>
        <v>94.893719708140765</v>
      </c>
      <c r="F65" s="35">
        <v>908141</v>
      </c>
      <c r="G65" s="33">
        <f t="shared" si="2"/>
        <v>79.84323965518</v>
      </c>
      <c r="H65" s="35">
        <v>2838873</v>
      </c>
      <c r="I65" s="34">
        <f t="shared" si="3"/>
        <v>129.76091658545772</v>
      </c>
    </row>
    <row r="66" spans="1:9">
      <c r="A66" s="31">
        <v>41671</v>
      </c>
      <c r="B66" s="35">
        <v>12355589</v>
      </c>
      <c r="C66" s="33">
        <f t="shared" si="1"/>
        <v>135.47890029052837</v>
      </c>
      <c r="D66" s="35">
        <v>1925354</v>
      </c>
      <c r="E66" s="33">
        <f t="shared" ref="E66:E76" si="4">(D66/$D$2)*100</f>
        <v>100.7841924064044</v>
      </c>
      <c r="F66" s="35">
        <v>929946</v>
      </c>
      <c r="G66" s="33">
        <f t="shared" si="2"/>
        <v>81.760322840149286</v>
      </c>
      <c r="H66" s="35">
        <v>2836699</v>
      </c>
      <c r="I66" s="34">
        <f t="shared" si="3"/>
        <v>129.66154608432689</v>
      </c>
    </row>
    <row r="67" spans="1:9">
      <c r="A67" s="31">
        <v>41699</v>
      </c>
      <c r="B67" s="35">
        <v>12566310</v>
      </c>
      <c r="C67" s="33">
        <f t="shared" ref="C67:C76" si="5">(B67/$B$2)*100</f>
        <v>137.7894537856406</v>
      </c>
      <c r="D67" s="35">
        <v>1928800</v>
      </c>
      <c r="E67" s="33">
        <f t="shared" si="4"/>
        <v>100.96457602782283</v>
      </c>
      <c r="F67" s="35">
        <v>942484</v>
      </c>
      <c r="G67" s="33">
        <f t="shared" ref="G67:G141" si="6">(F67/$F$2)*100</f>
        <v>82.862656661435466</v>
      </c>
      <c r="H67" s="35">
        <v>2849623</v>
      </c>
      <c r="I67" s="34">
        <f t="shared" ref="I67:I88" si="7">(H67/$H$2)*100</f>
        <v>130.25228405885073</v>
      </c>
    </row>
    <row r="68" spans="1:9">
      <c r="A68" s="31">
        <v>41730</v>
      </c>
      <c r="B68" s="35">
        <v>12730077</v>
      </c>
      <c r="C68" s="33">
        <f t="shared" si="5"/>
        <v>139.5851571765416</v>
      </c>
      <c r="D68" s="35">
        <v>1902614</v>
      </c>
      <c r="E68" s="33">
        <f t="shared" si="4"/>
        <v>99.593848949917103</v>
      </c>
      <c r="F68" s="35">
        <v>912476</v>
      </c>
      <c r="G68" s="33">
        <f t="shared" si="6"/>
        <v>80.22437038697737</v>
      </c>
      <c r="H68" s="35">
        <v>2844868</v>
      </c>
      <c r="I68" s="34">
        <f t="shared" si="7"/>
        <v>130.03493965550342</v>
      </c>
    </row>
    <row r="69" spans="1:9">
      <c r="A69" s="31">
        <v>41760</v>
      </c>
      <c r="B69" s="35">
        <v>12922571</v>
      </c>
      <c r="C69" s="33">
        <f t="shared" si="5"/>
        <v>141.69585181299519</v>
      </c>
      <c r="D69" s="35">
        <v>1904808</v>
      </c>
      <c r="E69" s="33">
        <f t="shared" si="4"/>
        <v>99.708695631690773</v>
      </c>
      <c r="F69" s="35">
        <v>910468</v>
      </c>
      <c r="G69" s="33">
        <f t="shared" si="6"/>
        <v>80.047828170264765</v>
      </c>
      <c r="H69" s="35">
        <v>2849314</v>
      </c>
      <c r="I69" s="34">
        <f t="shared" si="7"/>
        <v>130.23816010077834</v>
      </c>
    </row>
    <row r="70" spans="1:9">
      <c r="A70" s="31">
        <v>41791</v>
      </c>
      <c r="B70" s="35">
        <v>13034290</v>
      </c>
      <c r="C70" s="33">
        <f t="shared" si="5"/>
        <v>142.92084944455749</v>
      </c>
      <c r="D70" s="35">
        <v>1906518</v>
      </c>
      <c r="E70" s="33">
        <f t="shared" si="4"/>
        <v>99.79820694702029</v>
      </c>
      <c r="F70" s="35">
        <v>910428</v>
      </c>
      <c r="G70" s="33">
        <f t="shared" si="6"/>
        <v>80.044311393039408</v>
      </c>
      <c r="H70" s="35">
        <v>2852087</v>
      </c>
      <c r="I70" s="34">
        <f t="shared" si="7"/>
        <v>130.36491005461264</v>
      </c>
    </row>
    <row r="71" spans="1:9">
      <c r="A71" s="31">
        <v>41821</v>
      </c>
      <c r="B71" s="35">
        <v>12701507</v>
      </c>
      <c r="C71" s="33">
        <f t="shared" si="5"/>
        <v>139.27188743429778</v>
      </c>
      <c r="D71" s="35">
        <v>1948562</v>
      </c>
      <c r="E71" s="33">
        <f t="shared" si="4"/>
        <v>101.99903369656083</v>
      </c>
      <c r="F71" s="35">
        <v>927355</v>
      </c>
      <c r="G71" s="33">
        <f t="shared" si="6"/>
        <v>81.532523595377199</v>
      </c>
      <c r="H71" s="35">
        <v>2864800</v>
      </c>
      <c r="I71" s="34">
        <f t="shared" si="7"/>
        <v>130.94600351407732</v>
      </c>
    </row>
    <row r="72" spans="1:9">
      <c r="A72" s="31">
        <v>41852</v>
      </c>
      <c r="B72" s="35">
        <v>12884711</v>
      </c>
      <c r="C72" s="33">
        <f t="shared" si="5"/>
        <v>141.2807173208233</v>
      </c>
      <c r="D72" s="35">
        <v>1983848</v>
      </c>
      <c r="E72" s="33">
        <f t="shared" si="4"/>
        <v>103.84610754025523</v>
      </c>
      <c r="F72" s="35">
        <v>925809</v>
      </c>
      <c r="G72" s="33">
        <f t="shared" si="6"/>
        <v>81.396600155617392</v>
      </c>
      <c r="H72" s="35">
        <v>2859563</v>
      </c>
      <c r="I72" s="34">
        <f t="shared" si="7"/>
        <v>130.70662756448112</v>
      </c>
    </row>
    <row r="73" spans="1:9">
      <c r="A73" s="31">
        <v>41883</v>
      </c>
      <c r="B73" s="35">
        <v>13155308</v>
      </c>
      <c r="C73" s="33">
        <f t="shared" si="5"/>
        <v>144.24781051095096</v>
      </c>
      <c r="D73" s="35">
        <v>1984653</v>
      </c>
      <c r="E73" s="33">
        <f t="shared" si="4"/>
        <v>103.88824590799808</v>
      </c>
      <c r="F73" s="35">
        <v>922896</v>
      </c>
      <c r="G73" s="33">
        <f t="shared" si="6"/>
        <v>81.140490854181223</v>
      </c>
      <c r="H73" s="35">
        <v>2879940</v>
      </c>
      <c r="I73" s="34">
        <f t="shared" si="7"/>
        <v>131.63803175102342</v>
      </c>
    </row>
    <row r="74" spans="1:9">
      <c r="A74" s="31">
        <v>41913</v>
      </c>
      <c r="B74" s="36">
        <v>13072609</v>
      </c>
      <c r="C74" s="33">
        <f t="shared" si="5"/>
        <v>143.34101686678503</v>
      </c>
      <c r="D74" s="36">
        <v>2001958</v>
      </c>
      <c r="E74" s="33">
        <f t="shared" si="4"/>
        <v>104.79408994997313</v>
      </c>
      <c r="F74" s="36">
        <v>922888</v>
      </c>
      <c r="G74" s="33">
        <f t="shared" si="6"/>
        <v>81.139787498736155</v>
      </c>
      <c r="H74" s="36">
        <v>2908367</v>
      </c>
      <c r="I74" s="34">
        <f t="shared" si="7"/>
        <v>132.93739018508327</v>
      </c>
    </row>
    <row r="75" spans="1:9" s="47" customFormat="1">
      <c r="A75" s="46">
        <v>41944</v>
      </c>
      <c r="B75" s="48">
        <v>13100694</v>
      </c>
      <c r="C75" s="32">
        <f t="shared" si="5"/>
        <v>143.64896858925326</v>
      </c>
      <c r="D75" s="48">
        <v>1990727</v>
      </c>
      <c r="E75" s="32">
        <f t="shared" si="4"/>
        <v>104.20619428771241</v>
      </c>
      <c r="F75" s="48">
        <v>878159</v>
      </c>
      <c r="G75" s="32">
        <f t="shared" si="6"/>
        <v>77.207239285918376</v>
      </c>
      <c r="H75" s="48">
        <v>2929226</v>
      </c>
      <c r="I75" s="34">
        <f t="shared" si="7"/>
        <v>133.89082591787445</v>
      </c>
    </row>
    <row r="76" spans="1:9">
      <c r="A76" s="49">
        <v>41974</v>
      </c>
      <c r="B76" s="50">
        <v>13093230</v>
      </c>
      <c r="C76" s="32">
        <f t="shared" si="5"/>
        <v>143.56712590965549</v>
      </c>
      <c r="D76" s="50">
        <v>1963165</v>
      </c>
      <c r="E76" s="32">
        <f t="shared" si="4"/>
        <v>102.76343939115556</v>
      </c>
      <c r="F76" s="50">
        <v>864468</v>
      </c>
      <c r="G76" s="32">
        <f t="shared" si="6"/>
        <v>76.003534361111477</v>
      </c>
      <c r="H76" s="50">
        <v>2910148</v>
      </c>
      <c r="I76" s="34">
        <f t="shared" si="7"/>
        <v>133.01879720555888</v>
      </c>
    </row>
    <row r="77" spans="1:9">
      <c r="A77" s="49">
        <v>42005</v>
      </c>
      <c r="B77" s="51">
        <v>12913416</v>
      </c>
      <c r="C77" s="32">
        <f t="shared" ref="C77:C86" si="8">(B77/$B$2)*100</f>
        <v>141.59546733661287</v>
      </c>
      <c r="D77" s="97">
        <v>1971494</v>
      </c>
      <c r="E77" s="32">
        <f t="shared" ref="E77:E89" si="9">(D77/$D$2)*100</f>
        <v>103.19942754634828</v>
      </c>
      <c r="F77" s="97">
        <v>850325</v>
      </c>
      <c r="G77" s="32">
        <f t="shared" si="6"/>
        <v>74.760089853658101</v>
      </c>
      <c r="H77" s="97">
        <v>2926680</v>
      </c>
      <c r="I77" s="34">
        <f t="shared" si="7"/>
        <v>133.77445181673411</v>
      </c>
    </row>
    <row r="78" spans="1:9">
      <c r="A78" s="49">
        <v>42036</v>
      </c>
      <c r="B78" s="59">
        <v>12851205</v>
      </c>
      <c r="C78" s="32">
        <f t="shared" si="8"/>
        <v>140.91332439175014</v>
      </c>
      <c r="D78" s="97">
        <v>2027866</v>
      </c>
      <c r="E78" s="32">
        <f t="shared" si="9"/>
        <v>106.150264895913</v>
      </c>
      <c r="F78" s="97">
        <v>886675</v>
      </c>
      <c r="G78" s="32">
        <f t="shared" si="6"/>
        <v>77.955961157195546</v>
      </c>
      <c r="H78" s="97">
        <v>2929385</v>
      </c>
      <c r="I78" s="34">
        <f t="shared" si="7"/>
        <v>133.89809358562044</v>
      </c>
    </row>
    <row r="79" spans="1:9">
      <c r="A79" s="49">
        <v>42064</v>
      </c>
      <c r="B79" s="52">
        <v>13148326</v>
      </c>
      <c r="C79" s="32">
        <f t="shared" si="8"/>
        <v>144.17125295616108</v>
      </c>
      <c r="D79" s="96">
        <v>2025815</v>
      </c>
      <c r="E79" s="32">
        <f t="shared" si="9"/>
        <v>106.04290366331601</v>
      </c>
      <c r="F79" s="96">
        <v>872201</v>
      </c>
      <c r="G79" s="32">
        <f t="shared" si="6"/>
        <v>76.683415318202393</v>
      </c>
      <c r="H79" s="96">
        <v>2926533</v>
      </c>
      <c r="I79" s="34">
        <f t="shared" si="7"/>
        <v>133.76773265221422</v>
      </c>
    </row>
    <row r="80" spans="1:9">
      <c r="A80" s="49">
        <v>42095</v>
      </c>
      <c r="B80" s="59">
        <v>13451823</v>
      </c>
      <c r="C80" s="32">
        <f t="shared" si="8"/>
        <v>147.49909429188978</v>
      </c>
      <c r="D80" s="97">
        <v>1949831</v>
      </c>
      <c r="E80" s="32">
        <f t="shared" si="9"/>
        <v>102.06546051477905</v>
      </c>
      <c r="F80" s="97">
        <v>839337</v>
      </c>
      <c r="G80" s="32">
        <f t="shared" si="6"/>
        <v>73.794031149854277</v>
      </c>
      <c r="H80" s="97">
        <v>2928695</v>
      </c>
      <c r="I80" s="34">
        <f t="shared" si="7"/>
        <v>133.86655465011893</v>
      </c>
    </row>
    <row r="81" spans="1:9">
      <c r="A81" s="49">
        <v>42125</v>
      </c>
      <c r="B81" s="61">
        <v>13585611</v>
      </c>
      <c r="C81" s="32">
        <f t="shared" si="8"/>
        <v>148.96607827072469</v>
      </c>
      <c r="D81" s="97">
        <v>2026587</v>
      </c>
      <c r="E81" s="32">
        <f t="shared" si="9"/>
        <v>106.08331461971039</v>
      </c>
      <c r="F81" s="97">
        <v>848248</v>
      </c>
      <c r="G81" s="32">
        <f t="shared" si="6"/>
        <v>74.577481196231773</v>
      </c>
      <c r="H81" s="97">
        <v>2928677</v>
      </c>
      <c r="I81" s="34">
        <f t="shared" si="7"/>
        <v>133.86573189527977</v>
      </c>
    </row>
    <row r="82" spans="1:9">
      <c r="A82" s="49">
        <v>42156</v>
      </c>
      <c r="B82" s="43">
        <v>13596512</v>
      </c>
      <c r="C82" s="32">
        <f t="shared" si="8"/>
        <v>149.08560761829906</v>
      </c>
      <c r="D82" s="43">
        <v>1996411</v>
      </c>
      <c r="E82" s="32">
        <f t="shared" si="9"/>
        <v>104.50372780603578</v>
      </c>
      <c r="F82" s="43">
        <v>833523</v>
      </c>
      <c r="G82" s="32">
        <f t="shared" si="6"/>
        <v>73.282867580149542</v>
      </c>
      <c r="H82" s="43">
        <v>2936848</v>
      </c>
      <c r="I82" s="34">
        <f t="shared" si="7"/>
        <v>134.23921688366062</v>
      </c>
    </row>
    <row r="83" spans="1:9">
      <c r="A83" s="49">
        <v>42186</v>
      </c>
      <c r="B83" s="67">
        <v>13318215</v>
      </c>
      <c r="C83" s="32">
        <f t="shared" si="8"/>
        <v>146.03408401111585</v>
      </c>
      <c r="D83" s="97">
        <v>2010252</v>
      </c>
      <c r="E83" s="32">
        <f t="shared" si="9"/>
        <v>105.22824600222052</v>
      </c>
      <c r="F83" s="97">
        <v>828359</v>
      </c>
      <c r="G83" s="32">
        <f t="shared" si="6"/>
        <v>72.828851640356774</v>
      </c>
      <c r="H83" s="97">
        <v>2948014</v>
      </c>
      <c r="I83" s="34">
        <f t="shared" si="7"/>
        <v>134.7495991355589</v>
      </c>
    </row>
    <row r="84" spans="1:9">
      <c r="A84" s="49">
        <v>42217</v>
      </c>
      <c r="B84" s="25">
        <v>13566414</v>
      </c>
      <c r="C84" s="32">
        <f t="shared" si="8"/>
        <v>148.75558337251488</v>
      </c>
      <c r="D84" s="25">
        <v>2018645</v>
      </c>
      <c r="E84" s="32">
        <f t="shared" si="9"/>
        <v>105.66758428851328</v>
      </c>
      <c r="F84" s="25">
        <v>611147</v>
      </c>
      <c r="G84" s="32">
        <f t="shared" si="6"/>
        <v>53.731696273534936</v>
      </c>
      <c r="H84" s="25">
        <v>2949836</v>
      </c>
      <c r="I84" s="34">
        <f t="shared" si="7"/>
        <v>134.83288020872376</v>
      </c>
    </row>
    <row r="85" spans="1:9">
      <c r="A85" s="49">
        <v>42248</v>
      </c>
      <c r="B85" s="67">
        <v>13489364</v>
      </c>
      <c r="C85" s="32">
        <f t="shared" si="8"/>
        <v>147.91073095249791</v>
      </c>
      <c r="D85" s="97">
        <v>2027249</v>
      </c>
      <c r="E85" s="32">
        <f t="shared" si="9"/>
        <v>106.11796753827656</v>
      </c>
      <c r="F85" s="97">
        <v>814110</v>
      </c>
      <c r="G85" s="32">
        <f t="shared" si="6"/>
        <v>71.576087673256225</v>
      </c>
      <c r="H85" s="97">
        <v>2967562</v>
      </c>
      <c r="I85" s="34">
        <f t="shared" si="7"/>
        <v>135.64311089089722</v>
      </c>
    </row>
    <row r="86" spans="1:9">
      <c r="A86" s="49">
        <v>42278</v>
      </c>
      <c r="B86" s="67">
        <v>13741124</v>
      </c>
      <c r="C86" s="32">
        <f t="shared" si="8"/>
        <v>150.67127664053783</v>
      </c>
      <c r="D86" s="97">
        <v>2026155</v>
      </c>
      <c r="E86" s="32">
        <f t="shared" si="9"/>
        <v>106.06070123478504</v>
      </c>
      <c r="F86" s="97">
        <v>808113</v>
      </c>
      <c r="G86" s="32">
        <f t="shared" si="6"/>
        <v>71.048834847745525</v>
      </c>
      <c r="H86" s="97">
        <v>3071020</v>
      </c>
      <c r="I86" s="34">
        <f t="shared" si="7"/>
        <v>140.37203145483167</v>
      </c>
    </row>
    <row r="87" spans="1:9">
      <c r="A87" s="49">
        <v>42309</v>
      </c>
      <c r="B87" s="25">
        <v>13755572</v>
      </c>
      <c r="C87" s="32">
        <f>(B87/$B$2)*100</f>
        <v>150.8296988049039</v>
      </c>
      <c r="D87" s="25">
        <v>2027916</v>
      </c>
      <c r="E87" s="32">
        <f t="shared" si="9"/>
        <v>106.15288218583491</v>
      </c>
      <c r="F87" s="25">
        <v>802893</v>
      </c>
      <c r="G87" s="32">
        <f t="shared" si="6"/>
        <v>70.589895419837262</v>
      </c>
      <c r="H87" s="25">
        <v>2996123</v>
      </c>
      <c r="I87" s="34">
        <f t="shared" si="7"/>
        <v>136.94859427764868</v>
      </c>
    </row>
    <row r="88" spans="1:9">
      <c r="A88" s="49">
        <v>42339</v>
      </c>
      <c r="B88" s="67">
        <v>13713717</v>
      </c>
      <c r="C88" s="32">
        <f>(B88/$B$2)*100</f>
        <v>150.37075918076619</v>
      </c>
      <c r="D88" s="97">
        <v>2035701</v>
      </c>
      <c r="E88" s="32">
        <f t="shared" si="9"/>
        <v>106.5603942266772</v>
      </c>
      <c r="F88" s="97">
        <v>797334</v>
      </c>
      <c r="G88" s="32">
        <f t="shared" si="6"/>
        <v>70.101151304944153</v>
      </c>
      <c r="H88" s="97">
        <v>3032971</v>
      </c>
      <c r="I88" s="34">
        <f t="shared" si="7"/>
        <v>138.63286485063341</v>
      </c>
    </row>
    <row r="89" spans="1:9">
      <c r="A89" s="49">
        <v>42370</v>
      </c>
      <c r="B89" s="67">
        <v>13352629</v>
      </c>
      <c r="C89" s="32">
        <f>(B89/$B$2)*100</f>
        <v>146.41143315040807</v>
      </c>
      <c r="D89" s="97">
        <v>2011113</v>
      </c>
      <c r="E89" s="32">
        <f t="shared" si="9"/>
        <v>105.27331573467589</v>
      </c>
      <c r="F89" s="97">
        <v>792615</v>
      </c>
      <c r="G89" s="32">
        <f t="shared" si="6"/>
        <v>69.686259511783405</v>
      </c>
      <c r="H89" s="97">
        <v>3034105</v>
      </c>
      <c r="I89" s="34">
        <f t="shared" ref="I89:I141" si="10">(H89/$H$2)*100</f>
        <v>138.68469840550114</v>
      </c>
    </row>
    <row r="90" spans="1:9">
      <c r="A90" s="49">
        <v>42401</v>
      </c>
      <c r="B90" s="25">
        <v>13258741</v>
      </c>
      <c r="C90" s="32">
        <f>(B90/$B$2)*100</f>
        <v>145.38195224177011</v>
      </c>
      <c r="D90" s="25">
        <v>1949324</v>
      </c>
      <c r="E90" s="32">
        <f t="shared" ref="E90:E138" si="11">(D90/$D$2)*100</f>
        <v>102.03892119497083</v>
      </c>
      <c r="F90" s="25">
        <v>758850</v>
      </c>
      <c r="G90" s="32">
        <f t="shared" si="6"/>
        <v>66.717659936434245</v>
      </c>
      <c r="H90" s="25">
        <v>3059263</v>
      </c>
      <c r="I90" s="34">
        <f t="shared" si="10"/>
        <v>139.83463541904732</v>
      </c>
    </row>
    <row r="91" spans="1:9">
      <c r="A91" s="49">
        <v>42430</v>
      </c>
      <c r="B91" s="25">
        <v>13503330</v>
      </c>
      <c r="C91" s="32">
        <f>(B91/$B$2)*100</f>
        <v>148.06386799205609</v>
      </c>
      <c r="D91" s="25">
        <v>1935899</v>
      </c>
      <c r="E91" s="32">
        <f t="shared" si="11"/>
        <v>101.33617885093645</v>
      </c>
      <c r="F91" s="25">
        <v>748079</v>
      </c>
      <c r="G91" s="32">
        <f t="shared" si="6"/>
        <v>65.770679749077942</v>
      </c>
      <c r="H91" s="25">
        <v>3068719</v>
      </c>
      <c r="I91" s="34">
        <f t="shared" si="10"/>
        <v>140.26685596122448</v>
      </c>
    </row>
    <row r="92" spans="1:9">
      <c r="A92" s="49">
        <v>42461</v>
      </c>
      <c r="B92" s="25">
        <v>13665900</v>
      </c>
      <c r="C92" s="32">
        <f t="shared" ref="C92:C141" si="12">(B92/$B$2)*100</f>
        <v>149.84644629085116</v>
      </c>
      <c r="D92" s="25">
        <v>1931701</v>
      </c>
      <c r="E92" s="32">
        <f t="shared" si="11"/>
        <v>101.1164311890924</v>
      </c>
      <c r="F92" s="25">
        <v>740165</v>
      </c>
      <c r="G92" s="32">
        <f t="shared" si="6"/>
        <v>65.074885375042314</v>
      </c>
      <c r="H92" s="25">
        <v>3062031</v>
      </c>
      <c r="I92" s="34">
        <f t="shared" si="10"/>
        <v>139.96115682987076</v>
      </c>
    </row>
    <row r="93" spans="1:9">
      <c r="A93" s="49">
        <v>42491</v>
      </c>
      <c r="B93" s="25">
        <v>13696518</v>
      </c>
      <c r="C93" s="32">
        <f t="shared" si="12"/>
        <v>150.18217233103391</v>
      </c>
      <c r="D93" s="25">
        <v>1944407</v>
      </c>
      <c r="E93" s="32">
        <f t="shared" si="11"/>
        <v>101.78153690404963</v>
      </c>
      <c r="F93" s="25">
        <v>738719</v>
      </c>
      <c r="G93" s="32">
        <f t="shared" si="6"/>
        <v>64.947753878345878</v>
      </c>
      <c r="H93" s="25">
        <v>3063975</v>
      </c>
      <c r="I93" s="32">
        <f t="shared" si="10"/>
        <v>140.05001435250108</v>
      </c>
    </row>
    <row r="94" spans="1:9">
      <c r="A94" s="49">
        <v>42522</v>
      </c>
      <c r="B94" s="97">
        <v>13686743</v>
      </c>
      <c r="C94" s="156">
        <f t="shared" si="12"/>
        <v>150.07498956133026</v>
      </c>
      <c r="D94" s="97">
        <v>1946198</v>
      </c>
      <c r="E94" s="156">
        <f t="shared" si="11"/>
        <v>101.87528822905266</v>
      </c>
      <c r="F94" s="97">
        <v>733669</v>
      </c>
      <c r="G94" s="156">
        <f t="shared" si="6"/>
        <v>64.503760753645352</v>
      </c>
      <c r="H94" s="97">
        <v>3083240</v>
      </c>
      <c r="I94" s="156">
        <f t="shared" si="10"/>
        <v>140.93059057342356</v>
      </c>
    </row>
    <row r="95" spans="1:9">
      <c r="A95" s="49">
        <v>42552</v>
      </c>
      <c r="B95" s="97">
        <v>13362031</v>
      </c>
      <c r="C95" s="156">
        <f t="shared" si="12"/>
        <v>146.51452597912967</v>
      </c>
      <c r="D95" s="97">
        <v>1954146</v>
      </c>
      <c r="E95" s="156">
        <f t="shared" si="11"/>
        <v>102.29133263504038</v>
      </c>
      <c r="F95" s="97">
        <v>729995</v>
      </c>
      <c r="G95" s="156">
        <f t="shared" si="6"/>
        <v>64.180744765496897</v>
      </c>
      <c r="H95" s="97">
        <v>3071724</v>
      </c>
      <c r="I95" s="156">
        <f t="shared" si="10"/>
        <v>140.40421031076363</v>
      </c>
    </row>
    <row r="96" spans="1:9">
      <c r="A96" s="49">
        <v>42583</v>
      </c>
      <c r="B96" s="97">
        <v>13471407</v>
      </c>
      <c r="C96" s="156">
        <f t="shared" si="12"/>
        <v>147.7138326409308</v>
      </c>
      <c r="D96" s="97">
        <v>1962189</v>
      </c>
      <c r="E96" s="156">
        <f t="shared" si="11"/>
        <v>102.71234989187977</v>
      </c>
      <c r="F96" s="97">
        <v>727885</v>
      </c>
      <c r="G96" s="156">
        <f t="shared" si="6"/>
        <v>63.995234766859653</v>
      </c>
      <c r="H96" s="97">
        <v>3042243</v>
      </c>
      <c r="I96" s="156">
        <f t="shared" si="10"/>
        <v>139.05667501001017</v>
      </c>
    </row>
    <row r="97" spans="1:10">
      <c r="A97" s="49">
        <v>42614</v>
      </c>
      <c r="B97" s="97">
        <v>13470684</v>
      </c>
      <c r="C97" s="156">
        <f t="shared" si="12"/>
        <v>147.70590495371897</v>
      </c>
      <c r="D97" s="97">
        <v>1967273</v>
      </c>
      <c r="E97" s="156">
        <f t="shared" si="11"/>
        <v>102.97847593114015</v>
      </c>
      <c r="F97" s="97">
        <v>725393</v>
      </c>
      <c r="G97" s="156">
        <f t="shared" si="6"/>
        <v>63.776139545720298</v>
      </c>
      <c r="H97" s="97">
        <v>2992784</v>
      </c>
      <c r="I97" s="156">
        <f t="shared" si="10"/>
        <v>136.7959732549827</v>
      </c>
    </row>
    <row r="98" spans="1:10">
      <c r="A98" s="49">
        <v>42644</v>
      </c>
      <c r="B98" s="97">
        <v>13660465</v>
      </c>
      <c r="C98" s="156">
        <f t="shared" si="12"/>
        <v>149.78685157439702</v>
      </c>
      <c r="D98" s="97">
        <v>1970606</v>
      </c>
      <c r="E98" s="156">
        <f t="shared" si="11"/>
        <v>103.15294447733505</v>
      </c>
      <c r="F98" s="97">
        <v>724432</v>
      </c>
      <c r="G98" s="156">
        <f t="shared" si="6"/>
        <v>63.691648972881254</v>
      </c>
      <c r="H98" s="97">
        <v>2994165</v>
      </c>
      <c r="I98" s="156">
        <f t="shared" si="10"/>
        <v>136.85909683458789</v>
      </c>
    </row>
    <row r="99" spans="1:10">
      <c r="A99" s="49">
        <v>42675</v>
      </c>
      <c r="B99" s="97">
        <v>13583875</v>
      </c>
      <c r="C99" s="156">
        <f t="shared" si="12"/>
        <v>148.94704304942491</v>
      </c>
      <c r="D99" s="97">
        <v>1984374</v>
      </c>
      <c r="E99" s="156">
        <f t="shared" si="11"/>
        <v>103.87364143023379</v>
      </c>
      <c r="F99" s="97">
        <v>722235</v>
      </c>
      <c r="G99" s="156">
        <f t="shared" si="6"/>
        <v>63.49848998377886</v>
      </c>
      <c r="H99" s="97">
        <v>2986386</v>
      </c>
      <c r="I99" s="156">
        <f t="shared" si="10"/>
        <v>136.50352961826005</v>
      </c>
    </row>
    <row r="100" spans="1:10">
      <c r="A100" s="49">
        <v>42705</v>
      </c>
      <c r="B100" s="97">
        <v>13415843</v>
      </c>
      <c r="C100" s="156">
        <f t="shared" si="12"/>
        <v>147.10457397946652</v>
      </c>
      <c r="D100" s="97">
        <v>1983661</v>
      </c>
      <c r="E100" s="156">
        <f t="shared" si="11"/>
        <v>103.83631887594727</v>
      </c>
      <c r="F100" s="97">
        <v>717876</v>
      </c>
      <c r="G100" s="156">
        <f t="shared" si="6"/>
        <v>63.11524918564627</v>
      </c>
      <c r="H100" s="97">
        <v>2982548</v>
      </c>
      <c r="I100" s="156">
        <f t="shared" si="10"/>
        <v>136.32810000310818</v>
      </c>
    </row>
    <row r="101" spans="1:10">
      <c r="A101" s="169">
        <v>42736</v>
      </c>
      <c r="B101" s="62">
        <v>13115945</v>
      </c>
      <c r="C101" s="170">
        <f t="shared" si="12"/>
        <v>143.81619563996941</v>
      </c>
      <c r="D101" s="62">
        <v>1806614</v>
      </c>
      <c r="E101" s="170">
        <f t="shared" si="11"/>
        <v>94.568652299838831</v>
      </c>
      <c r="F101" s="62">
        <v>713465</v>
      </c>
      <c r="G101" s="170">
        <f t="shared" si="6"/>
        <v>62.727436577120734</v>
      </c>
      <c r="H101" s="62">
        <v>2970210</v>
      </c>
      <c r="I101" s="170">
        <f t="shared" si="10"/>
        <v>135.76414726945953</v>
      </c>
    </row>
    <row r="102" spans="1:10">
      <c r="A102" s="169">
        <v>42767</v>
      </c>
      <c r="B102" s="62">
        <v>13126079</v>
      </c>
      <c r="C102" s="170">
        <f t="shared" si="12"/>
        <v>143.92731484080591</v>
      </c>
      <c r="D102" s="62">
        <v>1983739</v>
      </c>
      <c r="E102" s="170">
        <f t="shared" si="11"/>
        <v>103.84040184822545</v>
      </c>
      <c r="F102" s="62">
        <v>715201</v>
      </c>
      <c r="G102" s="170">
        <f t="shared" si="6"/>
        <v>62.880064708700942</v>
      </c>
      <c r="H102" s="62">
        <v>2965218</v>
      </c>
      <c r="I102" s="170">
        <f t="shared" si="10"/>
        <v>135.53596992739645</v>
      </c>
    </row>
    <row r="103" spans="1:10">
      <c r="A103" s="169">
        <v>42795</v>
      </c>
      <c r="B103" s="62">
        <v>13558783</v>
      </c>
      <c r="C103" s="170">
        <f t="shared" si="12"/>
        <v>148.67190953971607</v>
      </c>
      <c r="D103" s="62">
        <v>2006893</v>
      </c>
      <c r="E103" s="170">
        <f t="shared" si="11"/>
        <v>105.05241646526619</v>
      </c>
      <c r="F103" s="62">
        <v>727211</v>
      </c>
      <c r="G103" s="170">
        <f t="shared" si="6"/>
        <v>63.935977070612495</v>
      </c>
      <c r="H103" s="62">
        <v>2970810</v>
      </c>
      <c r="I103" s="170">
        <f t="shared" si="10"/>
        <v>135.79157243076517</v>
      </c>
    </row>
    <row r="104" spans="1:10">
      <c r="A104" s="169">
        <v>42826</v>
      </c>
      <c r="B104" s="62">
        <v>13849359</v>
      </c>
      <c r="C104" s="170">
        <f t="shared" si="12"/>
        <v>151.85807224962983</v>
      </c>
      <c r="D104" s="62">
        <v>2031171</v>
      </c>
      <c r="E104" s="170">
        <f t="shared" si="11"/>
        <v>106.32326775975163</v>
      </c>
      <c r="F104" s="62">
        <v>728918</v>
      </c>
      <c r="G104" s="170">
        <f t="shared" si="6"/>
        <v>64.086055538704329</v>
      </c>
      <c r="H104" s="62">
        <v>2969930</v>
      </c>
      <c r="I104" s="170">
        <f t="shared" si="10"/>
        <v>135.75134886085021</v>
      </c>
      <c r="J104" s="139"/>
    </row>
    <row r="105" spans="1:10">
      <c r="A105" s="169">
        <v>42856</v>
      </c>
      <c r="B105" s="62">
        <v>14105505</v>
      </c>
      <c r="C105" s="170">
        <f t="shared" si="12"/>
        <v>154.66671038042372</v>
      </c>
      <c r="D105" s="62">
        <v>2041743</v>
      </c>
      <c r="E105" s="170">
        <f t="shared" si="11"/>
        <v>106.87666754084151</v>
      </c>
      <c r="F105" s="62">
        <v>729891</v>
      </c>
      <c r="G105" s="170">
        <f t="shared" si="6"/>
        <v>64.171601144710991</v>
      </c>
      <c r="H105" s="62">
        <v>2970555</v>
      </c>
      <c r="I105" s="170">
        <f t="shared" si="10"/>
        <v>135.77991673721027</v>
      </c>
    </row>
    <row r="106" spans="1:10">
      <c r="A106" s="169">
        <v>42887</v>
      </c>
      <c r="B106" s="62">
        <v>14009873</v>
      </c>
      <c r="C106" s="170">
        <f t="shared" si="12"/>
        <v>153.61810653057216</v>
      </c>
      <c r="D106" s="62">
        <v>2061171</v>
      </c>
      <c r="E106" s="170">
        <f t="shared" si="11"/>
        <v>107.8936417129011</v>
      </c>
      <c r="F106" s="62">
        <v>728002</v>
      </c>
      <c r="G106" s="170">
        <f t="shared" si="6"/>
        <v>64.005521340243803</v>
      </c>
      <c r="H106" s="62">
        <v>2976758</v>
      </c>
      <c r="I106" s="170">
        <f t="shared" si="10"/>
        <v>136.0634471965086</v>
      </c>
    </row>
    <row r="107" spans="1:10">
      <c r="A107" s="169">
        <v>42917</v>
      </c>
      <c r="B107" s="62">
        <v>14195607</v>
      </c>
      <c r="C107" s="170">
        <f t="shared" si="12"/>
        <v>155.65467783984448</v>
      </c>
      <c r="D107" s="62">
        <v>2025404</v>
      </c>
      <c r="E107" s="170">
        <f t="shared" si="11"/>
        <v>106.02138954015787</v>
      </c>
      <c r="F107" s="62">
        <v>725985</v>
      </c>
      <c r="G107" s="170">
        <f t="shared" si="6"/>
        <v>63.828187848655496</v>
      </c>
      <c r="H107" s="62">
        <v>2975092</v>
      </c>
      <c r="I107" s="170">
        <f t="shared" si="10"/>
        <v>135.98729666528322</v>
      </c>
    </row>
    <row r="108" spans="1:10">
      <c r="A108" s="169">
        <v>42948</v>
      </c>
      <c r="B108" s="62">
        <v>14265038</v>
      </c>
      <c r="C108" s="170">
        <f t="shared" si="12"/>
        <v>156.41598800693339</v>
      </c>
      <c r="D108" s="62">
        <v>2034842</v>
      </c>
      <c r="E108" s="170">
        <f t="shared" si="11"/>
        <v>106.51542918581869</v>
      </c>
      <c r="F108" s="62">
        <v>719077</v>
      </c>
      <c r="G108" s="170">
        <f t="shared" si="6"/>
        <v>63.22084042183743</v>
      </c>
      <c r="H108" s="62">
        <v>2960311</v>
      </c>
      <c r="I108" s="170">
        <f t="shared" si="10"/>
        <v>135.31167781651837</v>
      </c>
    </row>
    <row r="109" spans="1:10">
      <c r="A109" s="169">
        <v>42979</v>
      </c>
      <c r="B109" s="62">
        <v>14547574</v>
      </c>
      <c r="C109" s="170">
        <f t="shared" si="12"/>
        <v>159.51399220345405</v>
      </c>
      <c r="D109" s="62">
        <v>2050491</v>
      </c>
      <c r="E109" s="170">
        <f t="shared" si="11"/>
        <v>107.33458858557989</v>
      </c>
      <c r="F109" s="62">
        <v>721626</v>
      </c>
      <c r="G109" s="170">
        <f t="shared" si="6"/>
        <v>63.444947050522906</v>
      </c>
      <c r="H109" s="62">
        <v>2964754</v>
      </c>
      <c r="I109" s="170">
        <f t="shared" si="10"/>
        <v>135.51476113598676</v>
      </c>
    </row>
    <row r="110" spans="1:10">
      <c r="A110" s="169">
        <v>43009</v>
      </c>
      <c r="B110" s="62">
        <v>14644895</v>
      </c>
      <c r="C110" s="170">
        <f t="shared" si="12"/>
        <v>160.58111592011173</v>
      </c>
      <c r="D110" s="62">
        <v>2051518</v>
      </c>
      <c r="E110" s="170">
        <f t="shared" si="11"/>
        <v>107.38834772057604</v>
      </c>
      <c r="F110" s="62">
        <v>717318</v>
      </c>
      <c r="G110" s="170">
        <f t="shared" si="6"/>
        <v>63.066190143352628</v>
      </c>
      <c r="H110" s="62">
        <v>2976497</v>
      </c>
      <c r="I110" s="170">
        <f t="shared" si="10"/>
        <v>136.05151725134064</v>
      </c>
    </row>
    <row r="111" spans="1:10">
      <c r="A111" s="169">
        <v>43040</v>
      </c>
      <c r="B111" s="62">
        <v>14555878</v>
      </c>
      <c r="C111" s="170">
        <f t="shared" si="12"/>
        <v>159.6050454740033</v>
      </c>
      <c r="D111" s="62">
        <v>2059343</v>
      </c>
      <c r="E111" s="170">
        <f t="shared" si="11"/>
        <v>107.79795359335584</v>
      </c>
      <c r="F111" s="62">
        <v>708447</v>
      </c>
      <c r="G111" s="170">
        <f t="shared" si="6"/>
        <v>62.286256874200483</v>
      </c>
      <c r="H111" s="62">
        <v>2979048</v>
      </c>
      <c r="I111" s="170">
        <f t="shared" si="10"/>
        <v>136.16811989549186</v>
      </c>
    </row>
    <row r="112" spans="1:10">
      <c r="A112" s="169">
        <v>43070</v>
      </c>
      <c r="B112" s="62">
        <v>14477817</v>
      </c>
      <c r="C112" s="170">
        <f t="shared" si="12"/>
        <v>158.74910744987685</v>
      </c>
      <c r="D112" s="62">
        <v>2071892</v>
      </c>
      <c r="E112" s="170">
        <f t="shared" si="11"/>
        <v>108.45484101795829</v>
      </c>
      <c r="F112" s="62">
        <v>705592</v>
      </c>
      <c r="G112" s="170">
        <f t="shared" si="6"/>
        <v>62.035246899741082</v>
      </c>
      <c r="H112" s="62">
        <v>2986088</v>
      </c>
      <c r="I112" s="170">
        <f t="shared" si="10"/>
        <v>136.48990845481157</v>
      </c>
    </row>
    <row r="113" spans="1:9">
      <c r="A113" s="169">
        <v>43101</v>
      </c>
      <c r="B113" s="62">
        <v>14218231</v>
      </c>
      <c r="C113" s="170">
        <f t="shared" si="12"/>
        <v>155.90274975613866</v>
      </c>
      <c r="D113" s="62">
        <v>2052155</v>
      </c>
      <c r="E113" s="170">
        <f t="shared" si="11"/>
        <v>107.42169199418123</v>
      </c>
      <c r="F113" s="62">
        <v>710746</v>
      </c>
      <c r="G113" s="170">
        <f t="shared" si="6"/>
        <v>62.488383645227522</v>
      </c>
      <c r="H113" s="62">
        <v>2989631</v>
      </c>
      <c r="I113" s="170">
        <f t="shared" si="10"/>
        <v>136.65185403232147</v>
      </c>
    </row>
    <row r="114" spans="1:9">
      <c r="A114" s="169">
        <v>43132</v>
      </c>
      <c r="B114" s="62">
        <v>14127524</v>
      </c>
      <c r="C114" s="170">
        <f t="shared" si="12"/>
        <v>154.90814847823492</v>
      </c>
      <c r="D114" s="62">
        <v>2122417</v>
      </c>
      <c r="E114" s="170">
        <f t="shared" si="11"/>
        <v>111.09961248405415</v>
      </c>
      <c r="F114" s="62">
        <v>713378</v>
      </c>
      <c r="G114" s="170">
        <f t="shared" si="6"/>
        <v>62.719787586655585</v>
      </c>
      <c r="H114" s="62">
        <v>2996690</v>
      </c>
      <c r="I114" s="170">
        <f t="shared" si="10"/>
        <v>136.9745110550825</v>
      </c>
    </row>
    <row r="115" spans="1:9">
      <c r="A115" s="169">
        <v>43160</v>
      </c>
      <c r="B115" s="62">
        <v>14325806</v>
      </c>
      <c r="C115" s="170">
        <f t="shared" si="12"/>
        <v>157.08230847234015</v>
      </c>
      <c r="D115" s="62">
        <v>2096645</v>
      </c>
      <c r="E115" s="170">
        <f t="shared" si="11"/>
        <v>109.7505565667019</v>
      </c>
      <c r="F115" s="62">
        <v>708264</v>
      </c>
      <c r="G115" s="170">
        <f t="shared" si="6"/>
        <v>62.270167618394503</v>
      </c>
      <c r="H115" s="62">
        <v>3006828</v>
      </c>
      <c r="I115" s="170">
        <f t="shared" si="10"/>
        <v>137.43790486394377</v>
      </c>
    </row>
    <row r="116" spans="1:9">
      <c r="A116" s="169">
        <v>43191</v>
      </c>
      <c r="B116" s="62">
        <v>14527332</v>
      </c>
      <c r="C116" s="170">
        <f t="shared" si="12"/>
        <v>159.29203889150099</v>
      </c>
      <c r="D116" s="62">
        <v>2106552</v>
      </c>
      <c r="E116" s="170">
        <f t="shared" si="11"/>
        <v>110.2691463918303</v>
      </c>
      <c r="F116" s="62">
        <v>706409</v>
      </c>
      <c r="G116" s="170">
        <f t="shared" si="6"/>
        <v>62.107077074568863</v>
      </c>
      <c r="H116" s="62">
        <v>3011373</v>
      </c>
      <c r="I116" s="170">
        <f t="shared" si="10"/>
        <v>137.64565046083413</v>
      </c>
    </row>
    <row r="117" spans="1:9">
      <c r="A117" s="169">
        <v>43221</v>
      </c>
      <c r="B117" s="62">
        <v>14729306</v>
      </c>
      <c r="C117" s="170">
        <f t="shared" si="12"/>
        <v>161.50668162583597</v>
      </c>
      <c r="D117" s="62">
        <v>2094008</v>
      </c>
      <c r="E117" s="170">
        <f t="shared" si="11"/>
        <v>109.61252069622005</v>
      </c>
      <c r="F117" s="62">
        <v>709685</v>
      </c>
      <c r="G117" s="170">
        <f t="shared" si="6"/>
        <v>62.395101129325084</v>
      </c>
      <c r="H117" s="62">
        <v>3014740</v>
      </c>
      <c r="I117" s="170">
        <f t="shared" si="10"/>
        <v>137.79955132436103</v>
      </c>
    </row>
    <row r="118" spans="1:9">
      <c r="A118" s="169">
        <v>43252</v>
      </c>
      <c r="B118" s="62">
        <v>14570283</v>
      </c>
      <c r="C118" s="170">
        <f t="shared" si="12"/>
        <v>159.76299614383259</v>
      </c>
      <c r="D118" s="62">
        <v>2012848</v>
      </c>
      <c r="E118" s="170">
        <f t="shared" si="11"/>
        <v>105.36413569496636</v>
      </c>
      <c r="F118" s="62">
        <v>690116</v>
      </c>
      <c r="G118" s="170">
        <f t="shared" si="6"/>
        <v>60.674605791252901</v>
      </c>
      <c r="H118" s="62">
        <v>3019444</v>
      </c>
      <c r="I118" s="170">
        <f t="shared" si="10"/>
        <v>138.01456458899739</v>
      </c>
    </row>
    <row r="119" spans="1:9">
      <c r="A119" s="169">
        <v>43282</v>
      </c>
      <c r="B119" s="62">
        <v>14664384</v>
      </c>
      <c r="C119" s="170">
        <f t="shared" si="12"/>
        <v>160.79481259517613</v>
      </c>
      <c r="D119" s="62">
        <v>2125843</v>
      </c>
      <c r="E119" s="170">
        <f t="shared" si="11"/>
        <v>111.27894918950383</v>
      </c>
      <c r="F119" s="62">
        <v>722771</v>
      </c>
      <c r="G119" s="170">
        <f t="shared" si="6"/>
        <v>63.545614798598557</v>
      </c>
      <c r="H119" s="62">
        <v>3010588</v>
      </c>
      <c r="I119" s="170">
        <f t="shared" si="10"/>
        <v>137.6097692081259</v>
      </c>
    </row>
    <row r="120" spans="1:9">
      <c r="A120" s="169">
        <v>43313</v>
      </c>
      <c r="B120" s="62">
        <v>14482653</v>
      </c>
      <c r="C120" s="170">
        <f t="shared" si="12"/>
        <v>158.80213413778341</v>
      </c>
      <c r="D120" s="62">
        <v>2112407</v>
      </c>
      <c r="E120" s="170">
        <f t="shared" si="11"/>
        <v>110.57563104168662</v>
      </c>
      <c r="F120" s="62">
        <v>731726</v>
      </c>
      <c r="G120" s="170">
        <f t="shared" si="6"/>
        <v>64.332933299923951</v>
      </c>
      <c r="H120" s="62">
        <v>2998531</v>
      </c>
      <c r="I120" s="170">
        <f t="shared" si="10"/>
        <v>137.05866059168872</v>
      </c>
    </row>
    <row r="121" spans="1:9">
      <c r="A121" s="169">
        <v>43344</v>
      </c>
      <c r="B121" s="62">
        <v>14809349</v>
      </c>
      <c r="C121" s="170">
        <f t="shared" si="12"/>
        <v>162.38435225861235</v>
      </c>
      <c r="D121" s="62">
        <v>2093566</v>
      </c>
      <c r="E121" s="170">
        <f t="shared" si="11"/>
        <v>109.58938385331032</v>
      </c>
      <c r="F121" s="62">
        <v>717286</v>
      </c>
      <c r="G121" s="170">
        <f t="shared" si="6"/>
        <v>63.063376721572354</v>
      </c>
      <c r="H121" s="62">
        <v>3001713</v>
      </c>
      <c r="I121" s="170">
        <f t="shared" si="10"/>
        <v>137.20410536381306</v>
      </c>
    </row>
    <row r="122" spans="1:9">
      <c r="A122" s="169">
        <v>43374</v>
      </c>
      <c r="B122" s="62">
        <v>14695062</v>
      </c>
      <c r="C122" s="170">
        <f t="shared" si="12"/>
        <v>161.13119653471253</v>
      </c>
      <c r="D122" s="62">
        <v>2179274</v>
      </c>
      <c r="E122" s="170">
        <f t="shared" si="11"/>
        <v>114.07583754586146</v>
      </c>
      <c r="F122" s="62">
        <v>725162</v>
      </c>
      <c r="G122" s="170">
        <f t="shared" si="6"/>
        <v>63.755830157243899</v>
      </c>
      <c r="H122" s="62">
        <v>3020919</v>
      </c>
      <c r="I122" s="170">
        <f t="shared" si="10"/>
        <v>138.08198477720711</v>
      </c>
    </row>
    <row r="123" spans="1:9">
      <c r="A123" s="169">
        <v>43405</v>
      </c>
      <c r="B123" s="62">
        <v>14448590</v>
      </c>
      <c r="C123" s="170">
        <f t="shared" si="12"/>
        <v>158.42863370971025</v>
      </c>
      <c r="D123" s="62">
        <v>2182185</v>
      </c>
      <c r="E123" s="170">
        <f t="shared" si="11"/>
        <v>114.2282161651154</v>
      </c>
      <c r="F123" s="62">
        <v>697445</v>
      </c>
      <c r="G123" s="170">
        <f t="shared" si="6"/>
        <v>61.318967298367774</v>
      </c>
      <c r="H123" s="62">
        <v>3021127</v>
      </c>
      <c r="I123" s="170">
        <f t="shared" si="10"/>
        <v>138.09149216645974</v>
      </c>
    </row>
    <row r="124" spans="1:9">
      <c r="A124" s="169">
        <v>43435</v>
      </c>
      <c r="B124" s="62">
        <v>14229170</v>
      </c>
      <c r="C124" s="170">
        <f t="shared" si="12"/>
        <v>156.02269577330367</v>
      </c>
      <c r="D124" s="62">
        <v>2137124</v>
      </c>
      <c r="E124" s="170">
        <f t="shared" si="11"/>
        <v>111.86946214168647</v>
      </c>
      <c r="F124" s="62">
        <v>696175</v>
      </c>
      <c r="G124" s="170">
        <f t="shared" si="6"/>
        <v>61.20730962146289</v>
      </c>
      <c r="H124" s="62">
        <v>3031311</v>
      </c>
      <c r="I124" s="170">
        <f t="shared" si="10"/>
        <v>138.55698857102112</v>
      </c>
    </row>
    <row r="125" spans="1:9">
      <c r="A125" s="169">
        <v>43466</v>
      </c>
      <c r="B125" s="62">
        <v>13826757</v>
      </c>
      <c r="C125" s="170">
        <f t="shared" si="12"/>
        <v>151.61024156309867</v>
      </c>
      <c r="D125" s="62">
        <v>2093860</v>
      </c>
      <c r="E125" s="170">
        <f t="shared" si="11"/>
        <v>109.60477351805118</v>
      </c>
      <c r="F125" s="62">
        <v>697558</v>
      </c>
      <c r="G125" s="170">
        <f t="shared" si="6"/>
        <v>61.328902194029389</v>
      </c>
      <c r="H125" s="62">
        <v>3031311</v>
      </c>
      <c r="I125" s="170">
        <f t="shared" si="10"/>
        <v>138.55698857102112</v>
      </c>
    </row>
    <row r="126" spans="1:9">
      <c r="A126" s="169">
        <v>43497</v>
      </c>
      <c r="B126" s="62">
        <v>13807689</v>
      </c>
      <c r="C126" s="170">
        <f t="shared" si="12"/>
        <v>151.40116114849928</v>
      </c>
      <c r="D126" s="62">
        <v>2116418</v>
      </c>
      <c r="E126" s="170">
        <f t="shared" si="11"/>
        <v>110.7855900392227</v>
      </c>
      <c r="F126" s="62">
        <v>684960</v>
      </c>
      <c r="G126" s="170">
        <f t="shared" si="6"/>
        <v>60.221293206905187</v>
      </c>
      <c r="H126" s="62">
        <v>3031311</v>
      </c>
      <c r="I126" s="170">
        <f t="shared" si="10"/>
        <v>138.55698857102112</v>
      </c>
    </row>
    <row r="127" spans="1:9">
      <c r="A127" s="169">
        <v>43525</v>
      </c>
      <c r="B127" s="62">
        <v>13994899</v>
      </c>
      <c r="C127" s="170">
        <f t="shared" si="12"/>
        <v>153.45391678187215</v>
      </c>
      <c r="D127" s="62">
        <v>2121364</v>
      </c>
      <c r="E127" s="170">
        <f t="shared" si="11"/>
        <v>111.04449235829861</v>
      </c>
      <c r="F127" s="62">
        <v>672147</v>
      </c>
      <c r="G127" s="170">
        <f t="shared" si="6"/>
        <v>59.094781542194731</v>
      </c>
      <c r="H127" s="62">
        <v>3031311</v>
      </c>
      <c r="I127" s="170">
        <f t="shared" si="10"/>
        <v>138.55698857102112</v>
      </c>
    </row>
    <row r="128" spans="1:9">
      <c r="A128" s="169">
        <v>43556</v>
      </c>
      <c r="B128" s="62">
        <v>14226393</v>
      </c>
      <c r="C128" s="170">
        <f t="shared" si="12"/>
        <v>155.99224599821753</v>
      </c>
      <c r="D128" s="62">
        <v>2101613</v>
      </c>
      <c r="E128" s="170">
        <f t="shared" si="11"/>
        <v>110.01061049334344</v>
      </c>
      <c r="F128" s="62">
        <v>660082</v>
      </c>
      <c r="G128" s="170">
        <f t="shared" si="6"/>
        <v>58.034033611598332</v>
      </c>
      <c r="H128" s="62">
        <v>3031311</v>
      </c>
      <c r="I128" s="170">
        <f t="shared" si="10"/>
        <v>138.55698857102112</v>
      </c>
    </row>
    <row r="129" spans="1:9">
      <c r="A129" s="169">
        <v>43586</v>
      </c>
      <c r="B129" s="62">
        <v>14324472</v>
      </c>
      <c r="C129" s="170">
        <f t="shared" si="12"/>
        <v>157.06768117671001</v>
      </c>
      <c r="D129" s="62">
        <v>2155104</v>
      </c>
      <c r="E129" s="170">
        <f t="shared" si="11"/>
        <v>112.81063959760738</v>
      </c>
      <c r="F129" s="62">
        <v>683063</v>
      </c>
      <c r="G129" s="170">
        <f t="shared" si="6"/>
        <v>60.054510046992938</v>
      </c>
      <c r="H129" s="63">
        <v>3055833</v>
      </c>
      <c r="I129" s="170">
        <f t="shared" si="10"/>
        <v>139.6778549135833</v>
      </c>
    </row>
    <row r="130" spans="1:9">
      <c r="A130" s="169">
        <v>43617</v>
      </c>
      <c r="B130" s="62">
        <v>14287607</v>
      </c>
      <c r="C130" s="170">
        <f t="shared" si="12"/>
        <v>156.66345684882</v>
      </c>
      <c r="D130" s="62">
        <v>2187064</v>
      </c>
      <c r="E130" s="170">
        <f t="shared" si="11"/>
        <v>114.48361131569594</v>
      </c>
      <c r="F130" s="62">
        <v>687878</v>
      </c>
      <c r="G130" s="170">
        <f t="shared" si="6"/>
        <v>60.477842105494531</v>
      </c>
      <c r="H130" s="63">
        <v>3058258</v>
      </c>
      <c r="I130" s="170">
        <f t="shared" si="10"/>
        <v>139.78869827386035</v>
      </c>
    </row>
    <row r="131" spans="1:9">
      <c r="A131" s="169">
        <v>43647</v>
      </c>
      <c r="B131" s="62">
        <v>14198097</v>
      </c>
      <c r="C131" s="170">
        <f t="shared" si="12"/>
        <v>155.68198066302219</v>
      </c>
      <c r="D131" s="62">
        <v>2113353</v>
      </c>
      <c r="E131" s="170">
        <f t="shared" si="11"/>
        <v>110.62515016700927</v>
      </c>
      <c r="F131" s="62">
        <v>722309</v>
      </c>
      <c r="G131" s="170">
        <f t="shared" si="6"/>
        <v>63.504996021645766</v>
      </c>
      <c r="H131" s="63">
        <v>3069057</v>
      </c>
      <c r="I131" s="170">
        <f t="shared" si="10"/>
        <v>140.28230546876</v>
      </c>
    </row>
    <row r="132" spans="1:9">
      <c r="A132" s="169">
        <v>43678</v>
      </c>
      <c r="B132" s="62">
        <v>14119665</v>
      </c>
      <c r="C132" s="170">
        <f t="shared" si="12"/>
        <v>154.82197462789213</v>
      </c>
      <c r="D132" s="62">
        <v>2129965</v>
      </c>
      <c r="E132" s="170">
        <f t="shared" si="11"/>
        <v>111.49471857066658</v>
      </c>
      <c r="F132" s="62">
        <v>653350</v>
      </c>
      <c r="G132" s="170">
        <f t="shared" si="6"/>
        <v>57.442160004571804</v>
      </c>
      <c r="H132" s="63">
        <v>3042624</v>
      </c>
      <c r="I132" s="170">
        <f t="shared" si="10"/>
        <v>139.07408998743929</v>
      </c>
    </row>
    <row r="133" spans="1:9">
      <c r="A133" s="169">
        <v>43709</v>
      </c>
      <c r="B133" s="62">
        <v>14440956</v>
      </c>
      <c r="C133" s="170">
        <f t="shared" si="12"/>
        <v>158.34492698194373</v>
      </c>
      <c r="D133" s="62">
        <v>2148160</v>
      </c>
      <c r="E133" s="170">
        <f t="shared" si="11"/>
        <v>112.44715037325173</v>
      </c>
      <c r="F133" s="62">
        <v>635168</v>
      </c>
      <c r="G133" s="170">
        <f t="shared" si="6"/>
        <v>55.843608916788654</v>
      </c>
      <c r="H133" s="63">
        <v>3055436</v>
      </c>
      <c r="I133" s="170">
        <f t="shared" si="10"/>
        <v>139.65970859851942</v>
      </c>
    </row>
    <row r="134" spans="1:9">
      <c r="A134" s="169">
        <v>43739</v>
      </c>
      <c r="B134" s="62">
        <v>14511611</v>
      </c>
      <c r="C134" s="170">
        <f t="shared" si="12"/>
        <v>159.1196582958477</v>
      </c>
      <c r="D134" s="62">
        <v>2139401</v>
      </c>
      <c r="E134" s="170">
        <f t="shared" si="11"/>
        <v>111.98865352473051</v>
      </c>
      <c r="F134" s="62">
        <v>621220</v>
      </c>
      <c r="G134" s="170">
        <f t="shared" si="6"/>
        <v>54.617308698308875</v>
      </c>
      <c r="H134" s="63">
        <v>3075826</v>
      </c>
      <c r="I134" s="170">
        <f t="shared" si="10"/>
        <v>140.59170699689</v>
      </c>
    </row>
    <row r="135" spans="1:9">
      <c r="A135" s="169">
        <v>43770</v>
      </c>
      <c r="B135" s="62">
        <v>14393707</v>
      </c>
      <c r="C135" s="170">
        <f t="shared" si="12"/>
        <v>157.82684220591022</v>
      </c>
      <c r="D135" s="62">
        <v>2144619</v>
      </c>
      <c r="E135" s="170">
        <f t="shared" si="11"/>
        <v>112.26179390098163</v>
      </c>
      <c r="F135" s="62">
        <v>592182</v>
      </c>
      <c r="G135" s="170">
        <f t="shared" si="6"/>
        <v>52.06430427156554</v>
      </c>
      <c r="H135" s="63">
        <v>3083315</v>
      </c>
      <c r="I135" s="170">
        <f t="shared" si="10"/>
        <v>140.93401871858677</v>
      </c>
    </row>
    <row r="136" spans="1:9">
      <c r="A136" s="169">
        <v>43800</v>
      </c>
      <c r="B136" s="62">
        <v>14314313</v>
      </c>
      <c r="C136" s="170">
        <f t="shared" si="12"/>
        <v>156.9562878511428</v>
      </c>
      <c r="D136" s="62">
        <v>2157280</v>
      </c>
      <c r="E136" s="170">
        <f t="shared" si="11"/>
        <v>112.92454405500916</v>
      </c>
      <c r="F136" s="62">
        <v>600787</v>
      </c>
      <c r="G136" s="170">
        <f t="shared" si="6"/>
        <v>52.820850972169112</v>
      </c>
      <c r="H136" s="63">
        <v>3100511</v>
      </c>
      <c r="I136" s="170">
        <f t="shared" si="10"/>
        <v>141.72002384160689</v>
      </c>
    </row>
    <row r="137" spans="1:9">
      <c r="A137" s="169">
        <v>43831</v>
      </c>
      <c r="B137" s="62">
        <v>14154168</v>
      </c>
      <c r="C137" s="170">
        <f t="shared" si="12"/>
        <v>155.20029965122561</v>
      </c>
      <c r="D137" s="62">
        <v>2163931</v>
      </c>
      <c r="E137" s="170">
        <f t="shared" si="11"/>
        <v>113.2726959604224</v>
      </c>
      <c r="F137" s="62">
        <v>602983</v>
      </c>
      <c r="G137" s="170">
        <f t="shared" si="6"/>
        <v>53.013922041840857</v>
      </c>
      <c r="H137" s="63">
        <v>3110922</v>
      </c>
      <c r="I137" s="170">
        <f t="shared" si="10"/>
        <v>142.19589609886222</v>
      </c>
    </row>
    <row r="138" spans="1:9">
      <c r="A138" s="169">
        <v>43862</v>
      </c>
      <c r="B138" s="62">
        <v>14211588</v>
      </c>
      <c r="C138" s="170">
        <f t="shared" si="12"/>
        <v>155.82990933269707</v>
      </c>
      <c r="D138" s="62">
        <v>2162303</v>
      </c>
      <c r="E138" s="170">
        <f t="shared" si="11"/>
        <v>113.18747700056481</v>
      </c>
      <c r="F138" s="62">
        <v>586144</v>
      </c>
      <c r="G138" s="170">
        <f t="shared" si="6"/>
        <v>51.533446749398848</v>
      </c>
      <c r="H138" s="63">
        <v>3115640</v>
      </c>
      <c r="I138" s="170">
        <f t="shared" si="10"/>
        <v>142.41154928392902</v>
      </c>
    </row>
    <row r="139" spans="1:9">
      <c r="A139" s="169">
        <v>43891</v>
      </c>
      <c r="B139" s="62">
        <v>14339304</v>
      </c>
      <c r="C139" s="170">
        <f t="shared" si="12"/>
        <v>157.23031389693963</v>
      </c>
      <c r="D139" s="62">
        <v>2179982</v>
      </c>
      <c r="E139" s="170">
        <f>(D139/$D$2)*100</f>
        <v>114.11289837115579</v>
      </c>
      <c r="F139" s="62">
        <v>585805</v>
      </c>
      <c r="G139" s="170">
        <f t="shared" si="6"/>
        <v>51.503642062414002</v>
      </c>
      <c r="H139" s="63">
        <v>3108959</v>
      </c>
      <c r="I139" s="170">
        <f t="shared" si="10"/>
        <v>142.10617011279055</v>
      </c>
    </row>
    <row r="140" spans="1:9">
      <c r="A140" s="169">
        <v>43922</v>
      </c>
      <c r="B140" s="62">
        <v>13847835</v>
      </c>
      <c r="C140" s="170">
        <f t="shared" si="12"/>
        <v>151.84136160604635</v>
      </c>
      <c r="D140" s="62">
        <v>2199007</v>
      </c>
      <c r="E140" s="170">
        <f>(D140/$D$2)*100</f>
        <v>115.10877718644474</v>
      </c>
      <c r="F140" s="62">
        <v>585386</v>
      </c>
      <c r="G140" s="170">
        <f t="shared" si="6"/>
        <v>51.466803820978456</v>
      </c>
      <c r="H140" s="63">
        <v>3119852</v>
      </c>
      <c r="I140" s="170">
        <f t="shared" si="10"/>
        <v>142.60407391629474</v>
      </c>
    </row>
    <row r="141" spans="1:9">
      <c r="A141" s="169">
        <v>43952</v>
      </c>
      <c r="B141" s="62">
        <v>13919211</v>
      </c>
      <c r="C141" s="170">
        <f t="shared" si="12"/>
        <v>152.62399867718369</v>
      </c>
      <c r="D141" s="62">
        <v>2218517</v>
      </c>
      <c r="E141" s="170">
        <f>(D141/$D$2)*100</f>
        <v>116.13004371397628</v>
      </c>
      <c r="F141" s="62">
        <v>585835</v>
      </c>
      <c r="G141" s="170">
        <f t="shared" si="6"/>
        <v>51.506279645333017</v>
      </c>
      <c r="H141" s="63">
        <v>3119932</v>
      </c>
      <c r="I141" s="170">
        <f t="shared" si="10"/>
        <v>142.60773060446883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opLeftCell="A77" workbookViewId="0">
      <selection activeCell="B92" sqref="B92:G95"/>
    </sheetView>
  </sheetViews>
  <sheetFormatPr defaultRowHeight="15"/>
  <cols>
    <col min="1" max="1" width="9.140625" style="155"/>
    <col min="2" max="2" width="16.7109375" style="155" customWidth="1"/>
    <col min="3" max="3" width="10.140625" style="155" customWidth="1"/>
    <col min="4" max="4" width="21.28515625" style="155" customWidth="1"/>
    <col min="5" max="5" width="9.28515625" style="155" customWidth="1"/>
    <col min="6" max="6" width="11.7109375" style="155" customWidth="1"/>
    <col min="7" max="7" width="8.7109375" style="155" customWidth="1"/>
    <col min="8" max="8" width="11.28515625" style="155" bestFit="1" customWidth="1"/>
    <col min="9" max="16384" width="9.140625" style="155"/>
  </cols>
  <sheetData>
    <row r="1" spans="1:8" ht="45">
      <c r="A1" s="173" t="s">
        <v>0</v>
      </c>
      <c r="B1" s="173" t="s">
        <v>286</v>
      </c>
      <c r="C1" s="173" t="s">
        <v>287</v>
      </c>
      <c r="D1" s="173" t="s">
        <v>288</v>
      </c>
      <c r="E1" s="173" t="s">
        <v>289</v>
      </c>
      <c r="F1" s="173" t="s">
        <v>290</v>
      </c>
      <c r="G1" s="173" t="s">
        <v>291</v>
      </c>
      <c r="H1" s="173" t="s">
        <v>292</v>
      </c>
    </row>
    <row r="2" spans="1:8">
      <c r="A2" s="174">
        <v>41275</v>
      </c>
      <c r="B2" s="157">
        <v>11698045</v>
      </c>
      <c r="C2" s="175">
        <f>(B2/$B$2)*100</f>
        <v>100</v>
      </c>
      <c r="D2" s="157">
        <v>2963719</v>
      </c>
      <c r="E2" s="175">
        <f>(D2/$D$2)*100</f>
        <v>100</v>
      </c>
      <c r="F2" s="157">
        <v>2667984</v>
      </c>
      <c r="G2" s="175">
        <f>(F2/$F$2*100)</f>
        <v>100</v>
      </c>
      <c r="H2" s="157">
        <f>B2+D2+F2</f>
        <v>17329748</v>
      </c>
    </row>
    <row r="3" spans="1:8">
      <c r="A3" s="174">
        <v>41306</v>
      </c>
      <c r="B3" s="157">
        <v>11620928</v>
      </c>
      <c r="C3" s="175">
        <f t="shared" ref="C3:C74" si="0">(B3/$B$2)*100</f>
        <v>99.340770188522953</v>
      </c>
      <c r="D3" s="157">
        <v>2969232</v>
      </c>
      <c r="E3" s="175">
        <f t="shared" ref="E3:E74" si="1">(D3/$D$2)*100</f>
        <v>100.18601628561952</v>
      </c>
      <c r="F3" s="157">
        <v>2670744</v>
      </c>
      <c r="G3" s="175">
        <f t="shared" ref="G3:G63" si="2">(F3/$F$2*100)</f>
        <v>100.10344889624525</v>
      </c>
      <c r="H3" s="157">
        <f>B3+D3+F3</f>
        <v>17260904</v>
      </c>
    </row>
    <row r="4" spans="1:8">
      <c r="A4" s="174">
        <v>41334</v>
      </c>
      <c r="B4" s="157">
        <v>11896801</v>
      </c>
      <c r="C4" s="175">
        <f t="shared" si="0"/>
        <v>101.69905313238236</v>
      </c>
      <c r="D4" s="157">
        <v>2973096</v>
      </c>
      <c r="E4" s="175">
        <f t="shared" si="1"/>
        <v>100.31639301836645</v>
      </c>
      <c r="F4" s="157">
        <v>2651342</v>
      </c>
      <c r="G4" s="175">
        <f t="shared" si="2"/>
        <v>99.376233140828433</v>
      </c>
      <c r="H4" s="157">
        <f t="shared" ref="H4:H63" si="3">B4+D4+F4</f>
        <v>17521239</v>
      </c>
    </row>
    <row r="5" spans="1:8">
      <c r="A5" s="174">
        <v>41365</v>
      </c>
      <c r="B5" s="157">
        <v>12132681</v>
      </c>
      <c r="C5" s="175">
        <f t="shared" si="0"/>
        <v>103.71545843771331</v>
      </c>
      <c r="D5" s="157">
        <v>2976760</v>
      </c>
      <c r="E5" s="175">
        <f t="shared" si="1"/>
        <v>100.44002147302089</v>
      </c>
      <c r="F5" s="157">
        <v>2649513</v>
      </c>
      <c r="G5" s="175">
        <f t="shared" si="2"/>
        <v>99.307679506323879</v>
      </c>
      <c r="H5" s="157">
        <f t="shared" si="3"/>
        <v>17758954</v>
      </c>
    </row>
    <row r="6" spans="1:8">
      <c r="A6" s="174">
        <v>41395</v>
      </c>
      <c r="B6" s="157">
        <v>12216079</v>
      </c>
      <c r="C6" s="175">
        <f t="shared" si="0"/>
        <v>104.42838098160847</v>
      </c>
      <c r="D6" s="157">
        <v>2981302</v>
      </c>
      <c r="E6" s="175">
        <f t="shared" si="1"/>
        <v>100.59327486850135</v>
      </c>
      <c r="F6" s="157">
        <v>2650756</v>
      </c>
      <c r="G6" s="175">
        <f t="shared" si="2"/>
        <v>99.354268991118388</v>
      </c>
      <c r="H6" s="157">
        <f t="shared" si="3"/>
        <v>17848137</v>
      </c>
    </row>
    <row r="7" spans="1:8">
      <c r="A7" s="174">
        <v>41426</v>
      </c>
      <c r="B7" s="157">
        <v>12274403</v>
      </c>
      <c r="C7" s="175">
        <f t="shared" si="0"/>
        <v>104.92696001767816</v>
      </c>
      <c r="D7" s="157">
        <v>2974355</v>
      </c>
      <c r="E7" s="175">
        <f t="shared" si="1"/>
        <v>100.35887342895869</v>
      </c>
      <c r="F7" s="157">
        <v>2663305</v>
      </c>
      <c r="G7" s="175">
        <f t="shared" si="2"/>
        <v>99.82462413567697</v>
      </c>
      <c r="H7" s="157">
        <f t="shared" si="3"/>
        <v>17912063</v>
      </c>
    </row>
    <row r="8" spans="1:8">
      <c r="A8" s="174">
        <v>41456</v>
      </c>
      <c r="B8" s="157">
        <v>12200031</v>
      </c>
      <c r="C8" s="175">
        <f t="shared" si="0"/>
        <v>104.29119566560054</v>
      </c>
      <c r="D8" s="157">
        <v>2970694</v>
      </c>
      <c r="E8" s="175">
        <f t="shared" si="1"/>
        <v>100.23534619847563</v>
      </c>
      <c r="F8" s="157">
        <v>2668898</v>
      </c>
      <c r="G8" s="175">
        <f t="shared" si="2"/>
        <v>100.03425807651021</v>
      </c>
      <c r="H8" s="157">
        <f t="shared" si="3"/>
        <v>17839623</v>
      </c>
    </row>
    <row r="9" spans="1:8">
      <c r="A9" s="174">
        <v>41487</v>
      </c>
      <c r="B9" s="157">
        <v>12236880</v>
      </c>
      <c r="C9" s="175">
        <f t="shared" si="0"/>
        <v>104.60619701839069</v>
      </c>
      <c r="D9" s="157">
        <v>2931681</v>
      </c>
      <c r="E9" s="175">
        <f t="shared" si="1"/>
        <v>98.91899333236384</v>
      </c>
      <c r="F9" s="157">
        <v>2663081</v>
      </c>
      <c r="G9" s="175">
        <f t="shared" si="2"/>
        <v>99.816228283228085</v>
      </c>
      <c r="H9" s="157">
        <f t="shared" si="3"/>
        <v>17831642</v>
      </c>
    </row>
    <row r="10" spans="1:8">
      <c r="A10" s="174">
        <v>41518</v>
      </c>
      <c r="B10" s="157">
        <v>12523723</v>
      </c>
      <c r="C10" s="175">
        <f t="shared" si="0"/>
        <v>107.05825631547836</v>
      </c>
      <c r="D10" s="157">
        <v>2883080</v>
      </c>
      <c r="E10" s="175">
        <f t="shared" si="1"/>
        <v>97.279128014497999</v>
      </c>
      <c r="F10" s="157">
        <v>2707070</v>
      </c>
      <c r="G10" s="175">
        <f t="shared" si="2"/>
        <v>101.46500128936304</v>
      </c>
      <c r="H10" s="157">
        <f t="shared" si="3"/>
        <v>18113873</v>
      </c>
    </row>
    <row r="11" spans="1:8">
      <c r="A11" s="174">
        <v>41548</v>
      </c>
      <c r="B11" s="157">
        <v>12297151</v>
      </c>
      <c r="C11" s="175">
        <f t="shared" si="0"/>
        <v>105.12141986118193</v>
      </c>
      <c r="D11" s="157">
        <v>2856746</v>
      </c>
      <c r="E11" s="175">
        <f t="shared" si="1"/>
        <v>96.390582238059679</v>
      </c>
      <c r="F11" s="157">
        <v>2756891</v>
      </c>
      <c r="G11" s="175">
        <f t="shared" si="2"/>
        <v>103.33236631104235</v>
      </c>
      <c r="H11" s="157">
        <f t="shared" si="3"/>
        <v>17910788</v>
      </c>
    </row>
    <row r="12" spans="1:8">
      <c r="A12" s="174">
        <v>41579</v>
      </c>
      <c r="B12" s="157">
        <v>12433976</v>
      </c>
      <c r="C12" s="175">
        <f t="shared" si="0"/>
        <v>106.29105974545318</v>
      </c>
      <c r="D12" s="157">
        <v>2800861</v>
      </c>
      <c r="E12" s="175">
        <f t="shared" si="1"/>
        <v>94.504944632065317</v>
      </c>
      <c r="F12" s="157">
        <v>2766055</v>
      </c>
      <c r="G12" s="175">
        <f t="shared" si="2"/>
        <v>103.6758466317639</v>
      </c>
      <c r="H12" s="157">
        <f t="shared" si="3"/>
        <v>18000892</v>
      </c>
    </row>
    <row r="13" spans="1:8">
      <c r="A13" s="174">
        <v>41609</v>
      </c>
      <c r="B13" s="157">
        <v>12363785</v>
      </c>
      <c r="C13" s="175">
        <f t="shared" si="0"/>
        <v>105.69103640822036</v>
      </c>
      <c r="D13" s="157">
        <v>2760917</v>
      </c>
      <c r="E13" s="175">
        <f t="shared" si="1"/>
        <v>93.157178531432976</v>
      </c>
      <c r="F13" s="157">
        <v>2822178</v>
      </c>
      <c r="G13" s="175">
        <f t="shared" si="2"/>
        <v>105.77941996653652</v>
      </c>
      <c r="H13" s="157">
        <f t="shared" si="3"/>
        <v>17946880</v>
      </c>
    </row>
    <row r="14" spans="1:8">
      <c r="A14" s="174">
        <v>41640</v>
      </c>
      <c r="B14" s="157">
        <v>12329012</v>
      </c>
      <c r="C14" s="175">
        <f t="shared" si="0"/>
        <v>105.39378161051698</v>
      </c>
      <c r="D14" s="157">
        <v>2720965</v>
      </c>
      <c r="E14" s="175">
        <f t="shared" si="1"/>
        <v>91.809142499676923</v>
      </c>
      <c r="F14" s="157">
        <v>2838873</v>
      </c>
      <c r="G14" s="175">
        <f t="shared" si="2"/>
        <v>106.40517334436788</v>
      </c>
      <c r="H14" s="157">
        <f t="shared" si="3"/>
        <v>17888850</v>
      </c>
    </row>
    <row r="15" spans="1:8">
      <c r="A15" s="174">
        <v>41671</v>
      </c>
      <c r="B15" s="157">
        <v>12355589</v>
      </c>
      <c r="C15" s="175">
        <f t="shared" si="0"/>
        <v>105.62097341906276</v>
      </c>
      <c r="D15" s="157">
        <v>2855300</v>
      </c>
      <c r="E15" s="175">
        <f t="shared" si="1"/>
        <v>96.341792187450963</v>
      </c>
      <c r="F15" s="157">
        <v>2836699</v>
      </c>
      <c r="G15" s="175">
        <f t="shared" si="2"/>
        <v>106.32368859783267</v>
      </c>
      <c r="H15" s="157">
        <f t="shared" si="3"/>
        <v>18047588</v>
      </c>
    </row>
    <row r="16" spans="1:8">
      <c r="A16" s="174">
        <v>41699</v>
      </c>
      <c r="B16" s="157">
        <v>12566310</v>
      </c>
      <c r="C16" s="175">
        <f t="shared" si="0"/>
        <v>107.42230859942836</v>
      </c>
      <c r="D16" s="157">
        <v>2871284</v>
      </c>
      <c r="E16" s="175">
        <f t="shared" si="1"/>
        <v>96.881114572602868</v>
      </c>
      <c r="F16" s="157">
        <v>2849623</v>
      </c>
      <c r="G16" s="175">
        <f t="shared" si="2"/>
        <v>106.80809929894633</v>
      </c>
      <c r="H16" s="157">
        <f t="shared" si="3"/>
        <v>18287217</v>
      </c>
    </row>
    <row r="17" spans="1:8">
      <c r="A17" s="174">
        <v>41730</v>
      </c>
      <c r="B17" s="157">
        <v>12730077</v>
      </c>
      <c r="C17" s="175">
        <f t="shared" si="0"/>
        <v>108.8222604717284</v>
      </c>
      <c r="D17" s="157">
        <v>2815090</v>
      </c>
      <c r="E17" s="175">
        <f t="shared" si="1"/>
        <v>94.985050876955611</v>
      </c>
      <c r="F17" s="157">
        <v>2844868</v>
      </c>
      <c r="G17" s="175">
        <f t="shared" si="2"/>
        <v>106.62987484182813</v>
      </c>
      <c r="H17" s="157">
        <f t="shared" si="3"/>
        <v>18390035</v>
      </c>
    </row>
    <row r="18" spans="1:8">
      <c r="A18" s="174">
        <v>41760</v>
      </c>
      <c r="B18" s="157">
        <v>12922571</v>
      </c>
      <c r="C18" s="175">
        <f t="shared" si="0"/>
        <v>110.46778329199452</v>
      </c>
      <c r="D18" s="157">
        <v>2815276</v>
      </c>
      <c r="E18" s="175">
        <f t="shared" si="1"/>
        <v>94.991326775581626</v>
      </c>
      <c r="F18" s="157">
        <v>2849314</v>
      </c>
      <c r="G18" s="175">
        <f t="shared" si="2"/>
        <v>106.79651752034496</v>
      </c>
      <c r="H18" s="157">
        <f t="shared" si="3"/>
        <v>18587161</v>
      </c>
    </row>
    <row r="19" spans="1:8">
      <c r="A19" s="174">
        <v>41791</v>
      </c>
      <c r="B19" s="157">
        <v>13034290</v>
      </c>
      <c r="C19" s="175">
        <f t="shared" si="0"/>
        <v>111.42280611845825</v>
      </c>
      <c r="D19" s="157">
        <v>2816946</v>
      </c>
      <c r="E19" s="175">
        <f t="shared" si="1"/>
        <v>95.04767489765392</v>
      </c>
      <c r="F19" s="157">
        <v>2852087</v>
      </c>
      <c r="G19" s="175">
        <f t="shared" si="2"/>
        <v>106.90045367588412</v>
      </c>
      <c r="H19" s="157">
        <f t="shared" si="3"/>
        <v>18703323</v>
      </c>
    </row>
    <row r="20" spans="1:8">
      <c r="A20" s="174">
        <v>41821</v>
      </c>
      <c r="B20" s="157">
        <v>12701507</v>
      </c>
      <c r="C20" s="175">
        <f t="shared" si="0"/>
        <v>108.57803162836184</v>
      </c>
      <c r="D20" s="157">
        <v>2875917</v>
      </c>
      <c r="E20" s="175">
        <f t="shared" si="1"/>
        <v>97.037438434615424</v>
      </c>
      <c r="F20" s="157">
        <v>2864800</v>
      </c>
      <c r="G20" s="175">
        <f t="shared" si="2"/>
        <v>107.37695578384279</v>
      </c>
      <c r="H20" s="157">
        <f t="shared" si="3"/>
        <v>18442224</v>
      </c>
    </row>
    <row r="21" spans="1:8">
      <c r="A21" s="174">
        <v>41852</v>
      </c>
      <c r="B21" s="157">
        <v>12884711</v>
      </c>
      <c r="C21" s="175">
        <f t="shared" si="0"/>
        <v>110.14413946945835</v>
      </c>
      <c r="D21" s="157">
        <v>2909657</v>
      </c>
      <c r="E21" s="175">
        <f t="shared" si="1"/>
        <v>98.175872948818693</v>
      </c>
      <c r="F21" s="157">
        <v>2859563</v>
      </c>
      <c r="G21" s="175">
        <f t="shared" si="2"/>
        <v>107.18066525136582</v>
      </c>
      <c r="H21" s="157">
        <f t="shared" si="3"/>
        <v>18653931</v>
      </c>
    </row>
    <row r="22" spans="1:8">
      <c r="A22" s="174">
        <v>41883</v>
      </c>
      <c r="B22" s="157">
        <v>13155308</v>
      </c>
      <c r="C22" s="175">
        <f t="shared" si="0"/>
        <v>112.45732086002404</v>
      </c>
      <c r="D22" s="157">
        <v>2907549</v>
      </c>
      <c r="E22" s="175">
        <f t="shared" si="1"/>
        <v>98.104746097723833</v>
      </c>
      <c r="F22" s="157">
        <v>2879940</v>
      </c>
      <c r="G22" s="175">
        <f t="shared" si="2"/>
        <v>107.94442545382581</v>
      </c>
      <c r="H22" s="157">
        <f t="shared" si="3"/>
        <v>18942797</v>
      </c>
    </row>
    <row r="23" spans="1:8">
      <c r="A23" s="174">
        <v>41913</v>
      </c>
      <c r="B23" s="157">
        <v>13072609</v>
      </c>
      <c r="C23" s="175">
        <f t="shared" si="0"/>
        <v>111.75037367354972</v>
      </c>
      <c r="D23" s="157">
        <v>2924846</v>
      </c>
      <c r="E23" s="175">
        <f t="shared" si="1"/>
        <v>98.688370928552942</v>
      </c>
      <c r="F23" s="157">
        <v>2908367</v>
      </c>
      <c r="G23" s="175">
        <f t="shared" si="2"/>
        <v>109.0099116036678</v>
      </c>
      <c r="H23" s="157">
        <f t="shared" si="3"/>
        <v>18905822</v>
      </c>
    </row>
    <row r="24" spans="1:8">
      <c r="A24" s="174">
        <v>41944</v>
      </c>
      <c r="B24" s="157">
        <v>13100694</v>
      </c>
      <c r="C24" s="175">
        <f t="shared" si="0"/>
        <v>111.99045652500055</v>
      </c>
      <c r="D24" s="157">
        <v>2868886</v>
      </c>
      <c r="E24" s="175">
        <f t="shared" si="1"/>
        <v>96.800202718273894</v>
      </c>
      <c r="F24" s="157">
        <v>2929226</v>
      </c>
      <c r="G24" s="175">
        <f t="shared" si="2"/>
        <v>109.79173788148655</v>
      </c>
      <c r="H24" s="157">
        <f t="shared" si="3"/>
        <v>18898806</v>
      </c>
    </row>
    <row r="25" spans="1:8">
      <c r="A25" s="174">
        <v>41974</v>
      </c>
      <c r="B25" s="157">
        <v>13093230</v>
      </c>
      <c r="C25" s="175">
        <f t="shared" si="0"/>
        <v>111.92665099168279</v>
      </c>
      <c r="D25" s="157">
        <v>2827633</v>
      </c>
      <c r="E25" s="175">
        <f t="shared" si="1"/>
        <v>95.40826913752619</v>
      </c>
      <c r="F25" s="157">
        <v>2909003</v>
      </c>
      <c r="G25" s="175">
        <f t="shared" si="2"/>
        <v>109.03374982758518</v>
      </c>
      <c r="H25" s="157">
        <f t="shared" si="3"/>
        <v>18829866</v>
      </c>
    </row>
    <row r="26" spans="1:8">
      <c r="A26" s="174">
        <v>42005</v>
      </c>
      <c r="B26" s="157">
        <v>12913416</v>
      </c>
      <c r="C26" s="175">
        <f t="shared" si="0"/>
        <v>110.38952235181179</v>
      </c>
      <c r="D26" s="157">
        <v>2821819</v>
      </c>
      <c r="E26" s="175">
        <f t="shared" si="1"/>
        <v>95.212096693377475</v>
      </c>
      <c r="F26" s="157">
        <v>2926680</v>
      </c>
      <c r="G26" s="175">
        <f t="shared" si="2"/>
        <v>109.69631002284872</v>
      </c>
      <c r="H26" s="157">
        <f t="shared" si="3"/>
        <v>18661915</v>
      </c>
    </row>
    <row r="27" spans="1:8">
      <c r="A27" s="174">
        <v>42036</v>
      </c>
      <c r="B27" s="157">
        <v>12851205</v>
      </c>
      <c r="C27" s="175">
        <f t="shared" si="0"/>
        <v>109.85771554135755</v>
      </c>
      <c r="D27" s="157">
        <v>2914541</v>
      </c>
      <c r="E27" s="175">
        <f t="shared" si="1"/>
        <v>98.340665899837333</v>
      </c>
      <c r="F27" s="157">
        <v>2929385</v>
      </c>
      <c r="G27" s="175">
        <f t="shared" si="2"/>
        <v>109.7976974374659</v>
      </c>
      <c r="H27" s="157">
        <f t="shared" si="3"/>
        <v>18695131</v>
      </c>
    </row>
    <row r="28" spans="1:8">
      <c r="A28" s="174">
        <v>42064</v>
      </c>
      <c r="B28" s="157">
        <v>13148326</v>
      </c>
      <c r="C28" s="175">
        <f t="shared" si="0"/>
        <v>112.39763567331123</v>
      </c>
      <c r="D28" s="157">
        <v>2898016</v>
      </c>
      <c r="E28" s="175">
        <f t="shared" si="1"/>
        <v>97.783089422445244</v>
      </c>
      <c r="F28" s="157">
        <v>2926533</v>
      </c>
      <c r="G28" s="175">
        <f t="shared" si="2"/>
        <v>109.69080024467912</v>
      </c>
      <c r="H28" s="157">
        <f t="shared" si="3"/>
        <v>18972875</v>
      </c>
    </row>
    <row r="29" spans="1:8">
      <c r="A29" s="174">
        <v>42095</v>
      </c>
      <c r="B29" s="157">
        <v>13451823</v>
      </c>
      <c r="C29" s="175">
        <f t="shared" si="0"/>
        <v>114.99206063919227</v>
      </c>
      <c r="D29" s="157">
        <v>2789168</v>
      </c>
      <c r="E29" s="175">
        <f t="shared" si="1"/>
        <v>94.110406553387833</v>
      </c>
      <c r="F29" s="157">
        <v>2928695</v>
      </c>
      <c r="G29" s="175">
        <f t="shared" si="2"/>
        <v>109.77183521340457</v>
      </c>
      <c r="H29" s="157">
        <f t="shared" si="3"/>
        <v>19169686</v>
      </c>
    </row>
    <row r="30" spans="1:8">
      <c r="A30" s="174">
        <v>42125</v>
      </c>
      <c r="B30" s="157">
        <v>13585611</v>
      </c>
      <c r="C30" s="175">
        <f t="shared" si="0"/>
        <v>116.13573892047775</v>
      </c>
      <c r="D30" s="157">
        <v>2874835</v>
      </c>
      <c r="E30" s="175">
        <f t="shared" si="1"/>
        <v>97.000930250135056</v>
      </c>
      <c r="F30" s="157">
        <v>2928677</v>
      </c>
      <c r="G30" s="175">
        <f t="shared" si="2"/>
        <v>109.77116054668994</v>
      </c>
      <c r="H30" s="157">
        <f t="shared" si="3"/>
        <v>19389123</v>
      </c>
    </row>
    <row r="31" spans="1:8">
      <c r="A31" s="174">
        <v>42156</v>
      </c>
      <c r="B31" s="157">
        <v>13596512</v>
      </c>
      <c r="C31" s="175">
        <f t="shared" si="0"/>
        <v>116.22892543155716</v>
      </c>
      <c r="D31" s="157">
        <v>2829934</v>
      </c>
      <c r="E31" s="175">
        <f t="shared" si="1"/>
        <v>95.485908076980309</v>
      </c>
      <c r="F31" s="157">
        <v>2936848</v>
      </c>
      <c r="G31" s="175">
        <f t="shared" si="2"/>
        <v>110.0774217536537</v>
      </c>
      <c r="H31" s="157">
        <f t="shared" si="3"/>
        <v>19363294</v>
      </c>
    </row>
    <row r="32" spans="1:8">
      <c r="A32" s="174">
        <v>42186</v>
      </c>
      <c r="B32" s="157">
        <v>13318215</v>
      </c>
      <c r="C32" s="175">
        <f t="shared" si="0"/>
        <v>113.84992107655596</v>
      </c>
      <c r="D32" s="157">
        <v>2838611</v>
      </c>
      <c r="E32" s="175">
        <f t="shared" si="1"/>
        <v>95.778682122023042</v>
      </c>
      <c r="F32" s="157">
        <v>2948014</v>
      </c>
      <c r="G32" s="175">
        <f t="shared" si="2"/>
        <v>110.49594000563721</v>
      </c>
      <c r="H32" s="157">
        <f t="shared" si="3"/>
        <v>19104840</v>
      </c>
    </row>
    <row r="33" spans="1:8">
      <c r="A33" s="174">
        <v>42217</v>
      </c>
      <c r="B33" s="157">
        <v>13566414</v>
      </c>
      <c r="C33" s="175">
        <f t="shared" si="0"/>
        <v>115.97163457654676</v>
      </c>
      <c r="D33" s="157">
        <v>2629792</v>
      </c>
      <c r="E33" s="175">
        <f t="shared" si="1"/>
        <v>88.732838707043413</v>
      </c>
      <c r="F33" s="157">
        <v>2949836</v>
      </c>
      <c r="G33" s="175">
        <f t="shared" si="2"/>
        <v>110.56423126975274</v>
      </c>
      <c r="H33" s="157">
        <f t="shared" si="3"/>
        <v>19146042</v>
      </c>
    </row>
    <row r="34" spans="1:8">
      <c r="A34" s="174">
        <v>42248</v>
      </c>
      <c r="B34" s="157">
        <v>13489364</v>
      </c>
      <c r="C34" s="175">
        <f t="shared" si="0"/>
        <v>115.31297751034468</v>
      </c>
      <c r="D34" s="157">
        <v>2841359</v>
      </c>
      <c r="E34" s="175">
        <f t="shared" si="1"/>
        <v>95.871403463013877</v>
      </c>
      <c r="F34" s="157">
        <v>2967562</v>
      </c>
      <c r="G34" s="175">
        <f t="shared" si="2"/>
        <v>111.22862805773947</v>
      </c>
      <c r="H34" s="157">
        <f t="shared" si="3"/>
        <v>19298285</v>
      </c>
    </row>
    <row r="35" spans="1:8">
      <c r="A35" s="174">
        <v>42278</v>
      </c>
      <c r="B35" s="157">
        <v>13741124</v>
      </c>
      <c r="C35" s="175">
        <f t="shared" si="0"/>
        <v>117.46513199427768</v>
      </c>
      <c r="D35" s="157">
        <v>2834268</v>
      </c>
      <c r="E35" s="175">
        <f t="shared" si="1"/>
        <v>95.6321432632446</v>
      </c>
      <c r="F35" s="157">
        <v>3071020</v>
      </c>
      <c r="G35" s="175">
        <f t="shared" si="2"/>
        <v>115.10638744460238</v>
      </c>
      <c r="H35" s="157">
        <f t="shared" si="3"/>
        <v>19646412</v>
      </c>
    </row>
    <row r="36" spans="1:8">
      <c r="A36" s="174">
        <v>42309</v>
      </c>
      <c r="B36" s="157">
        <v>13755572</v>
      </c>
      <c r="C36" s="175">
        <f t="shared" si="0"/>
        <v>117.58863981118213</v>
      </c>
      <c r="D36" s="157">
        <v>2830809</v>
      </c>
      <c r="E36" s="175">
        <f t="shared" si="1"/>
        <v>95.515431793634946</v>
      </c>
      <c r="F36" s="157">
        <v>2996123</v>
      </c>
      <c r="G36" s="175">
        <f t="shared" si="2"/>
        <v>112.29913672645712</v>
      </c>
      <c r="H36" s="157">
        <f t="shared" si="3"/>
        <v>19582504</v>
      </c>
    </row>
    <row r="37" spans="1:8">
      <c r="A37" s="174">
        <v>42339</v>
      </c>
      <c r="B37" s="157">
        <v>13713717</v>
      </c>
      <c r="C37" s="175">
        <f t="shared" si="0"/>
        <v>117.23084498307195</v>
      </c>
      <c r="D37" s="157">
        <v>2833035</v>
      </c>
      <c r="E37" s="175">
        <f t="shared" si="1"/>
        <v>95.590540128804378</v>
      </c>
      <c r="F37" s="157">
        <v>3031979</v>
      </c>
      <c r="G37" s="175">
        <f t="shared" si="2"/>
        <v>113.64307282202593</v>
      </c>
      <c r="H37" s="157">
        <f t="shared" si="3"/>
        <v>19578731</v>
      </c>
    </row>
    <row r="38" spans="1:8">
      <c r="A38" s="174">
        <v>42370</v>
      </c>
      <c r="B38" s="157">
        <v>13352629</v>
      </c>
      <c r="C38" s="175">
        <f t="shared" si="0"/>
        <v>114.14410698539798</v>
      </c>
      <c r="D38" s="157">
        <v>2803728</v>
      </c>
      <c r="E38" s="175">
        <f t="shared" si="1"/>
        <v>94.601681198521177</v>
      </c>
      <c r="F38" s="157">
        <v>3034105</v>
      </c>
      <c r="G38" s="175">
        <f t="shared" si="2"/>
        <v>113.72275845732209</v>
      </c>
      <c r="H38" s="157">
        <f t="shared" si="3"/>
        <v>19190462</v>
      </c>
    </row>
    <row r="39" spans="1:8">
      <c r="A39" s="174">
        <v>42401</v>
      </c>
      <c r="B39" s="157">
        <v>13258741</v>
      </c>
      <c r="C39" s="175">
        <f t="shared" si="0"/>
        <v>113.34151133800563</v>
      </c>
      <c r="D39" s="157">
        <v>2708174</v>
      </c>
      <c r="E39" s="175">
        <f t="shared" si="1"/>
        <v>91.377556374271649</v>
      </c>
      <c r="F39" s="157">
        <v>3059263</v>
      </c>
      <c r="G39" s="175">
        <f t="shared" si="2"/>
        <v>114.66571763548808</v>
      </c>
      <c r="H39" s="157">
        <f t="shared" si="3"/>
        <v>19026178</v>
      </c>
    </row>
    <row r="40" spans="1:8">
      <c r="A40" s="174">
        <v>42430</v>
      </c>
      <c r="B40" s="157">
        <v>13503330</v>
      </c>
      <c r="C40" s="175">
        <f t="shared" si="0"/>
        <v>115.43236498064419</v>
      </c>
      <c r="D40" s="157">
        <v>2683978</v>
      </c>
      <c r="E40" s="175">
        <f t="shared" si="1"/>
        <v>90.561149690642068</v>
      </c>
      <c r="F40" s="157">
        <v>3068719</v>
      </c>
      <c r="G40" s="175">
        <f t="shared" si="2"/>
        <v>115.02014254958051</v>
      </c>
      <c r="H40" s="157">
        <f t="shared" si="3"/>
        <v>19256027</v>
      </c>
    </row>
    <row r="41" spans="1:8">
      <c r="A41" s="174">
        <v>42461</v>
      </c>
      <c r="B41" s="157">
        <v>13665900</v>
      </c>
      <c r="C41" s="175">
        <f t="shared" si="0"/>
        <v>116.82208437392745</v>
      </c>
      <c r="D41" s="157">
        <v>2671866</v>
      </c>
      <c r="E41" s="175">
        <f t="shared" si="1"/>
        <v>90.152473969360784</v>
      </c>
      <c r="F41" s="157">
        <v>3062031</v>
      </c>
      <c r="G41" s="175">
        <f t="shared" si="2"/>
        <v>114.7694663836065</v>
      </c>
      <c r="H41" s="157">
        <f t="shared" si="3"/>
        <v>19399797</v>
      </c>
    </row>
    <row r="42" spans="1:8">
      <c r="A42" s="174">
        <v>42491</v>
      </c>
      <c r="B42" s="157">
        <v>13696518</v>
      </c>
      <c r="C42" s="175">
        <f t="shared" si="0"/>
        <v>117.08382041614647</v>
      </c>
      <c r="D42" s="157">
        <v>2683126</v>
      </c>
      <c r="E42" s="175">
        <f t="shared" si="1"/>
        <v>90.532402025968054</v>
      </c>
      <c r="F42" s="157">
        <v>3063975</v>
      </c>
      <c r="G42" s="175">
        <f t="shared" si="2"/>
        <v>114.84233038878796</v>
      </c>
      <c r="H42" s="157">
        <f t="shared" si="3"/>
        <v>19443619</v>
      </c>
    </row>
    <row r="43" spans="1:8">
      <c r="A43" s="176">
        <v>42522</v>
      </c>
      <c r="B43" s="157">
        <v>13686743</v>
      </c>
      <c r="C43" s="175">
        <f t="shared" si="0"/>
        <v>117.00025944506112</v>
      </c>
      <c r="D43" s="157">
        <v>2679867</v>
      </c>
      <c r="E43" s="175">
        <f t="shared" si="1"/>
        <v>90.422438834450901</v>
      </c>
      <c r="F43" s="157">
        <v>3083240</v>
      </c>
      <c r="G43" s="175">
        <f t="shared" si="2"/>
        <v>115.56441118087663</v>
      </c>
      <c r="H43" s="157">
        <f t="shared" si="3"/>
        <v>19449850</v>
      </c>
    </row>
    <row r="44" spans="1:8">
      <c r="A44" s="176">
        <v>42552</v>
      </c>
      <c r="B44" s="157">
        <v>13362031</v>
      </c>
      <c r="C44" s="175">
        <f t="shared" si="0"/>
        <v>114.22447938950482</v>
      </c>
      <c r="D44" s="157">
        <v>2684141</v>
      </c>
      <c r="E44" s="175">
        <f t="shared" si="1"/>
        <v>90.566649537287446</v>
      </c>
      <c r="F44" s="157">
        <v>3071724</v>
      </c>
      <c r="G44" s="175">
        <f t="shared" si="2"/>
        <v>115.13277440944174</v>
      </c>
      <c r="H44" s="157">
        <f t="shared" si="3"/>
        <v>19117896</v>
      </c>
    </row>
    <row r="45" spans="1:8">
      <c r="A45" s="176">
        <v>42583</v>
      </c>
      <c r="B45" s="157">
        <v>13471407</v>
      </c>
      <c r="C45" s="175">
        <f t="shared" si="0"/>
        <v>115.15947322821891</v>
      </c>
      <c r="D45" s="157">
        <v>2690074</v>
      </c>
      <c r="E45" s="175">
        <f t="shared" si="1"/>
        <v>90.766837206901201</v>
      </c>
      <c r="F45" s="157">
        <v>3042243</v>
      </c>
      <c r="G45" s="175">
        <f t="shared" si="2"/>
        <v>114.02778277530901</v>
      </c>
      <c r="H45" s="157">
        <f t="shared" si="3"/>
        <v>19203724</v>
      </c>
    </row>
    <row r="46" spans="1:8">
      <c r="A46" s="176">
        <v>42614</v>
      </c>
      <c r="B46" s="157">
        <v>13470684</v>
      </c>
      <c r="C46" s="175">
        <f t="shared" si="0"/>
        <v>115.15329270831151</v>
      </c>
      <c r="D46" s="157">
        <v>2692666</v>
      </c>
      <c r="E46" s="175">
        <f t="shared" si="1"/>
        <v>90.854294890979887</v>
      </c>
      <c r="F46" s="157">
        <v>2992784</v>
      </c>
      <c r="G46" s="175">
        <f t="shared" si="2"/>
        <v>112.17398605089086</v>
      </c>
      <c r="H46" s="157">
        <f t="shared" si="3"/>
        <v>19156134</v>
      </c>
    </row>
    <row r="47" spans="1:8">
      <c r="A47" s="176">
        <v>42644</v>
      </c>
      <c r="B47" s="157">
        <v>13660465</v>
      </c>
      <c r="C47" s="175">
        <f t="shared" si="0"/>
        <v>116.7756236191603</v>
      </c>
      <c r="D47" s="157">
        <v>2695038</v>
      </c>
      <c r="E47" s="175">
        <f t="shared" si="1"/>
        <v>90.934329469156822</v>
      </c>
      <c r="F47" s="157">
        <v>2994165</v>
      </c>
      <c r="G47" s="175">
        <f t="shared" si="2"/>
        <v>112.22574798049763</v>
      </c>
      <c r="H47" s="157">
        <f t="shared" si="3"/>
        <v>19349668</v>
      </c>
    </row>
    <row r="48" spans="1:8">
      <c r="A48" s="176">
        <v>42675</v>
      </c>
      <c r="B48" s="157">
        <v>13583875</v>
      </c>
      <c r="C48" s="175">
        <f t="shared" si="0"/>
        <v>116.12089883395046</v>
      </c>
      <c r="D48" s="157">
        <v>2706609</v>
      </c>
      <c r="E48" s="175">
        <f t="shared" si="1"/>
        <v>91.324751098197908</v>
      </c>
      <c r="F48" s="157">
        <v>2985474</v>
      </c>
      <c r="G48" s="175">
        <f t="shared" si="2"/>
        <v>111.89999640177753</v>
      </c>
      <c r="H48" s="157">
        <f t="shared" si="3"/>
        <v>19275958</v>
      </c>
    </row>
    <row r="49" spans="1:10">
      <c r="A49" s="176">
        <v>42705</v>
      </c>
      <c r="B49" s="157">
        <v>13415843</v>
      </c>
      <c r="C49" s="175">
        <f t="shared" si="0"/>
        <v>114.6844878781027</v>
      </c>
      <c r="D49" s="157">
        <v>2701537</v>
      </c>
      <c r="E49" s="175">
        <f t="shared" si="1"/>
        <v>91.153614765772332</v>
      </c>
      <c r="F49" s="157">
        <v>2981646</v>
      </c>
      <c r="G49" s="175">
        <f t="shared" si="2"/>
        <v>111.75651728046346</v>
      </c>
      <c r="H49" s="157">
        <f t="shared" si="3"/>
        <v>19099026</v>
      </c>
    </row>
    <row r="50" spans="1:10">
      <c r="A50" s="176">
        <v>42736</v>
      </c>
      <c r="B50" s="157">
        <v>13115945</v>
      </c>
      <c r="C50" s="175">
        <f t="shared" si="0"/>
        <v>112.12082873676756</v>
      </c>
      <c r="D50" s="157">
        <v>2520079</v>
      </c>
      <c r="E50" s="175">
        <f t="shared" si="1"/>
        <v>85.030969535235968</v>
      </c>
      <c r="F50" s="157">
        <v>2970210</v>
      </c>
      <c r="G50" s="175">
        <f t="shared" si="2"/>
        <v>111.32787902776029</v>
      </c>
      <c r="H50" s="157">
        <f t="shared" si="3"/>
        <v>18606234</v>
      </c>
      <c r="J50" s="157"/>
    </row>
    <row r="51" spans="1:10">
      <c r="A51" s="176">
        <v>42767</v>
      </c>
      <c r="B51" s="157">
        <v>13126079</v>
      </c>
      <c r="C51" s="175">
        <f t="shared" si="0"/>
        <v>112.20745859671423</v>
      </c>
      <c r="D51" s="157">
        <v>2698940</v>
      </c>
      <c r="E51" s="175">
        <f t="shared" si="1"/>
        <v>91.065988374741323</v>
      </c>
      <c r="F51" s="157">
        <v>2965218</v>
      </c>
      <c r="G51" s="175">
        <f t="shared" si="2"/>
        <v>111.14077145889931</v>
      </c>
      <c r="H51" s="157">
        <f t="shared" si="3"/>
        <v>18790237</v>
      </c>
      <c r="J51" s="157"/>
    </row>
    <row r="52" spans="1:10">
      <c r="A52" s="176">
        <v>42795</v>
      </c>
      <c r="B52" s="157">
        <v>13558783</v>
      </c>
      <c r="C52" s="175">
        <f t="shared" si="0"/>
        <v>115.90640145426011</v>
      </c>
      <c r="D52" s="157">
        <v>2734104</v>
      </c>
      <c r="E52" s="175">
        <f t="shared" si="1"/>
        <v>92.252470628963138</v>
      </c>
      <c r="F52" s="157">
        <v>2970810</v>
      </c>
      <c r="G52" s="175">
        <f t="shared" si="2"/>
        <v>111.35036791824839</v>
      </c>
      <c r="H52" s="157">
        <f t="shared" si="3"/>
        <v>19263697</v>
      </c>
      <c r="J52" s="157"/>
    </row>
    <row r="53" spans="1:10">
      <c r="A53" s="176">
        <v>42826</v>
      </c>
      <c r="B53" s="157">
        <v>13849359</v>
      </c>
      <c r="C53" s="175">
        <f t="shared" si="0"/>
        <v>118.39037206644359</v>
      </c>
      <c r="D53" s="157">
        <v>2760089</v>
      </c>
      <c r="E53" s="175">
        <f t="shared" si="1"/>
        <v>93.129240660130066</v>
      </c>
      <c r="F53" s="157">
        <v>2969930</v>
      </c>
      <c r="G53" s="175">
        <f t="shared" si="2"/>
        <v>111.31738421219917</v>
      </c>
      <c r="H53" s="157">
        <f t="shared" si="3"/>
        <v>19579378</v>
      </c>
      <c r="J53" s="157"/>
    </row>
    <row r="54" spans="1:10">
      <c r="A54" s="176">
        <v>42856</v>
      </c>
      <c r="B54" s="157">
        <v>14105505</v>
      </c>
      <c r="C54" s="175">
        <f t="shared" si="0"/>
        <v>120.580019994794</v>
      </c>
      <c r="D54" s="157">
        <v>2771634</v>
      </c>
      <c r="E54" s="175">
        <f t="shared" si="1"/>
        <v>93.518785013019112</v>
      </c>
      <c r="F54" s="157">
        <v>2970555</v>
      </c>
      <c r="G54" s="175">
        <f t="shared" si="2"/>
        <v>111.34081013979093</v>
      </c>
      <c r="H54" s="157">
        <f t="shared" si="3"/>
        <v>19847694</v>
      </c>
      <c r="J54" s="157"/>
    </row>
    <row r="55" spans="1:10">
      <c r="A55" s="176">
        <v>42887</v>
      </c>
      <c r="B55" s="157">
        <v>14009873</v>
      </c>
      <c r="C55" s="175">
        <f t="shared" si="0"/>
        <v>119.76251587337885</v>
      </c>
      <c r="D55" s="157">
        <v>2789173</v>
      </c>
      <c r="E55" s="175">
        <f t="shared" si="1"/>
        <v>94.110575260340141</v>
      </c>
      <c r="F55" s="157">
        <v>2976758</v>
      </c>
      <c r="G55" s="175">
        <f t="shared" si="2"/>
        <v>111.57330778595373</v>
      </c>
      <c r="H55" s="157">
        <f t="shared" si="3"/>
        <v>19775804</v>
      </c>
      <c r="J55" s="157"/>
    </row>
    <row r="56" spans="1:10">
      <c r="A56" s="176">
        <v>42917</v>
      </c>
      <c r="B56" s="157">
        <v>14195607</v>
      </c>
      <c r="C56" s="175">
        <f t="shared" si="0"/>
        <v>121.35025125993275</v>
      </c>
      <c r="D56" s="157">
        <v>2751389</v>
      </c>
      <c r="E56" s="175">
        <f t="shared" si="1"/>
        <v>92.835690563106681</v>
      </c>
      <c r="F56" s="157">
        <v>2975092</v>
      </c>
      <c r="G56" s="175">
        <f t="shared" si="2"/>
        <v>111.5108636333651</v>
      </c>
      <c r="H56" s="157">
        <f t="shared" si="3"/>
        <v>19922088</v>
      </c>
      <c r="J56" s="157"/>
    </row>
    <row r="57" spans="1:10">
      <c r="A57" s="176">
        <v>42948</v>
      </c>
      <c r="B57" s="157">
        <v>14265038</v>
      </c>
      <c r="C57" s="175">
        <f t="shared" si="0"/>
        <v>121.94377778509144</v>
      </c>
      <c r="D57" s="157">
        <v>2753919</v>
      </c>
      <c r="E57" s="175">
        <f t="shared" si="1"/>
        <v>92.921056280976714</v>
      </c>
      <c r="F57" s="157">
        <v>2960311</v>
      </c>
      <c r="G57" s="175">
        <f t="shared" si="2"/>
        <v>110.95684981619081</v>
      </c>
      <c r="H57" s="157">
        <f t="shared" si="3"/>
        <v>19979268</v>
      </c>
      <c r="J57" s="157"/>
    </row>
    <row r="58" spans="1:10">
      <c r="A58" s="176">
        <v>42979</v>
      </c>
      <c r="B58" s="157">
        <v>14547574</v>
      </c>
      <c r="C58" s="175">
        <f t="shared" si="0"/>
        <v>124.35901896427993</v>
      </c>
      <c r="D58" s="157">
        <v>2772117</v>
      </c>
      <c r="E58" s="175">
        <f t="shared" si="1"/>
        <v>93.535082104612471</v>
      </c>
      <c r="F58" s="157">
        <v>2964754</v>
      </c>
      <c r="G58" s="175">
        <f t="shared" si="2"/>
        <v>111.12338005025518</v>
      </c>
      <c r="H58" s="157">
        <f t="shared" si="3"/>
        <v>20284445</v>
      </c>
      <c r="J58" s="157"/>
    </row>
    <row r="59" spans="1:10">
      <c r="A59" s="176">
        <v>43009</v>
      </c>
      <c r="B59" s="157">
        <v>14644895</v>
      </c>
      <c r="C59" s="175">
        <f t="shared" si="0"/>
        <v>125.1909613956862</v>
      </c>
      <c r="D59" s="157">
        <v>2768836</v>
      </c>
      <c r="E59" s="175">
        <f t="shared" si="1"/>
        <v>93.424376602505163</v>
      </c>
      <c r="F59" s="157">
        <v>2976497</v>
      </c>
      <c r="G59" s="175">
        <f t="shared" si="2"/>
        <v>111.56352511859143</v>
      </c>
      <c r="H59" s="157">
        <f t="shared" si="3"/>
        <v>20390228</v>
      </c>
      <c r="J59" s="157"/>
    </row>
    <row r="60" spans="1:10">
      <c r="A60" s="176">
        <v>43040</v>
      </c>
      <c r="B60" s="177">
        <v>14555878</v>
      </c>
      <c r="C60" s="175">
        <f t="shared" si="0"/>
        <v>124.43000518462701</v>
      </c>
      <c r="D60" s="177">
        <v>2767790</v>
      </c>
      <c r="E60" s="175">
        <f t="shared" si="1"/>
        <v>93.389083108081437</v>
      </c>
      <c r="F60" s="177">
        <v>2979048</v>
      </c>
      <c r="G60" s="175">
        <f t="shared" si="2"/>
        <v>111.65914038464999</v>
      </c>
      <c r="H60" s="157">
        <f t="shared" si="3"/>
        <v>20302716</v>
      </c>
      <c r="J60" s="177"/>
    </row>
    <row r="61" spans="1:10">
      <c r="A61" s="176">
        <v>43070</v>
      </c>
      <c r="B61" s="177">
        <v>14477817</v>
      </c>
      <c r="C61" s="175">
        <f t="shared" si="0"/>
        <v>123.7627056486789</v>
      </c>
      <c r="D61" s="177">
        <v>2777484</v>
      </c>
      <c r="E61" s="175">
        <f t="shared" si="1"/>
        <v>93.716172147224484</v>
      </c>
      <c r="F61" s="177">
        <v>2986088</v>
      </c>
      <c r="G61" s="175">
        <f t="shared" si="2"/>
        <v>111.92301003304368</v>
      </c>
      <c r="H61" s="157">
        <f t="shared" si="3"/>
        <v>20241389</v>
      </c>
      <c r="J61" s="177"/>
    </row>
    <row r="62" spans="1:10">
      <c r="A62" s="176">
        <v>43101</v>
      </c>
      <c r="B62" s="177">
        <v>14218231</v>
      </c>
      <c r="C62" s="175">
        <f t="shared" si="0"/>
        <v>121.543651097256</v>
      </c>
      <c r="D62" s="177">
        <v>2762901</v>
      </c>
      <c r="E62" s="175">
        <f t="shared" si="1"/>
        <v>93.224121450110488</v>
      </c>
      <c r="F62" s="177">
        <v>2989631</v>
      </c>
      <c r="G62" s="175">
        <f t="shared" si="2"/>
        <v>112.05580693137588</v>
      </c>
      <c r="H62" s="157">
        <f t="shared" si="3"/>
        <v>19970763</v>
      </c>
      <c r="J62" s="177"/>
    </row>
    <row r="63" spans="1:10">
      <c r="A63" s="176">
        <v>43132</v>
      </c>
      <c r="B63" s="177">
        <v>14127524</v>
      </c>
      <c r="C63" s="175">
        <f t="shared" si="0"/>
        <v>120.76824802776873</v>
      </c>
      <c r="D63" s="177">
        <v>2835795</v>
      </c>
      <c r="E63" s="175">
        <f t="shared" si="1"/>
        <v>95.683666366480765</v>
      </c>
      <c r="F63" s="177">
        <v>2996690</v>
      </c>
      <c r="G63" s="175">
        <f t="shared" si="2"/>
        <v>112.32038872796839</v>
      </c>
      <c r="H63" s="157">
        <f t="shared" si="3"/>
        <v>19960009</v>
      </c>
      <c r="J63" s="177"/>
    </row>
    <row r="64" spans="1:10">
      <c r="A64" s="176">
        <v>43160</v>
      </c>
      <c r="B64" s="177">
        <v>14325806</v>
      </c>
      <c r="C64" s="175">
        <f t="shared" si="0"/>
        <v>122.46324920104171</v>
      </c>
      <c r="D64" s="177">
        <v>2804909</v>
      </c>
      <c r="E64" s="175">
        <f t="shared" si="1"/>
        <v>94.641529780657336</v>
      </c>
      <c r="F64" s="177">
        <v>3006828</v>
      </c>
      <c r="G64" s="175">
        <f t="shared" ref="G64:G82" si="4">(F64/$F$2*100)</f>
        <v>112.70037601424896</v>
      </c>
      <c r="H64" s="157">
        <f t="shared" ref="H64:H82" si="5">B64+D64+F64</f>
        <v>20137543</v>
      </c>
      <c r="J64" s="177"/>
    </row>
    <row r="65" spans="1:10">
      <c r="A65" s="176">
        <v>43191</v>
      </c>
      <c r="B65" s="177">
        <v>14527332</v>
      </c>
      <c r="C65" s="175">
        <f t="shared" si="0"/>
        <v>124.185981503747</v>
      </c>
      <c r="D65" s="177">
        <v>2812961</v>
      </c>
      <c r="E65" s="175">
        <f t="shared" si="1"/>
        <v>94.913215456661035</v>
      </c>
      <c r="F65" s="177">
        <v>3011373</v>
      </c>
      <c r="G65" s="175">
        <f t="shared" si="4"/>
        <v>112.87072935969631</v>
      </c>
      <c r="H65" s="157">
        <f t="shared" si="5"/>
        <v>20351666</v>
      </c>
      <c r="J65" s="177"/>
    </row>
    <row r="66" spans="1:10">
      <c r="A66" s="176">
        <v>43221</v>
      </c>
      <c r="B66" s="177">
        <v>14729306</v>
      </c>
      <c r="C66" s="175">
        <f t="shared" si="0"/>
        <v>125.91254350620125</v>
      </c>
      <c r="D66" s="177">
        <v>2803693</v>
      </c>
      <c r="E66" s="175">
        <f t="shared" si="1"/>
        <v>94.600500249855003</v>
      </c>
      <c r="F66" s="177">
        <v>3014740</v>
      </c>
      <c r="G66" s="175">
        <f t="shared" si="4"/>
        <v>112.9969295168187</v>
      </c>
      <c r="H66" s="157">
        <f t="shared" si="5"/>
        <v>20547739</v>
      </c>
      <c r="J66" s="177"/>
    </row>
    <row r="67" spans="1:10">
      <c r="A67" s="176">
        <v>43252</v>
      </c>
      <c r="B67" s="177">
        <v>14570283</v>
      </c>
      <c r="C67" s="175">
        <f t="shared" si="0"/>
        <v>124.55314541874304</v>
      </c>
      <c r="D67" s="177">
        <v>2702964</v>
      </c>
      <c r="E67" s="175">
        <f t="shared" si="1"/>
        <v>91.201763729962252</v>
      </c>
      <c r="F67" s="177">
        <v>3019444</v>
      </c>
      <c r="G67" s="175">
        <f t="shared" si="4"/>
        <v>113.17324241824538</v>
      </c>
      <c r="H67" s="157">
        <f t="shared" si="5"/>
        <v>20292691</v>
      </c>
    </row>
    <row r="68" spans="1:10">
      <c r="A68" s="176">
        <v>43282</v>
      </c>
      <c r="B68" s="157">
        <v>14664384</v>
      </c>
      <c r="C68" s="175">
        <f t="shared" si="0"/>
        <v>125.35756188320354</v>
      </c>
      <c r="D68" s="157">
        <v>2848614</v>
      </c>
      <c r="E68" s="175">
        <f t="shared" si="1"/>
        <v>96.116197250818985</v>
      </c>
      <c r="F68" s="157">
        <v>3010588</v>
      </c>
      <c r="G68" s="175">
        <f t="shared" si="4"/>
        <v>112.84130639464105</v>
      </c>
      <c r="H68" s="157">
        <f t="shared" si="5"/>
        <v>20523586</v>
      </c>
    </row>
    <row r="69" spans="1:10">
      <c r="A69" s="176">
        <v>43313</v>
      </c>
      <c r="B69" s="157">
        <v>14482653</v>
      </c>
      <c r="C69" s="175">
        <f t="shared" si="0"/>
        <v>123.80404588971918</v>
      </c>
      <c r="D69" s="157">
        <v>2844133</v>
      </c>
      <c r="E69" s="175">
        <f t="shared" si="1"/>
        <v>95.965002080156722</v>
      </c>
      <c r="F69" s="157">
        <v>2998531</v>
      </c>
      <c r="G69" s="175">
        <f t="shared" si="4"/>
        <v>112.38939214028269</v>
      </c>
      <c r="H69" s="157">
        <f t="shared" si="5"/>
        <v>20325317</v>
      </c>
    </row>
    <row r="70" spans="1:10">
      <c r="A70" s="176">
        <v>43344</v>
      </c>
      <c r="B70" s="157">
        <v>14809349</v>
      </c>
      <c r="C70" s="175">
        <f t="shared" si="0"/>
        <v>126.59678604416381</v>
      </c>
      <c r="D70" s="157">
        <v>2810852</v>
      </c>
      <c r="E70" s="175">
        <f t="shared" si="1"/>
        <v>94.842054864175722</v>
      </c>
      <c r="F70" s="157">
        <v>3001713</v>
      </c>
      <c r="G70" s="175">
        <f t="shared" si="4"/>
        <v>112.50865822283791</v>
      </c>
      <c r="H70" s="157">
        <f t="shared" si="5"/>
        <v>20621914</v>
      </c>
    </row>
    <row r="71" spans="1:10">
      <c r="A71" s="176">
        <v>43374</v>
      </c>
      <c r="B71" s="177">
        <v>14695062</v>
      </c>
      <c r="C71" s="175">
        <f t="shared" si="0"/>
        <v>125.61981083163896</v>
      </c>
      <c r="D71" s="177">
        <v>2904436</v>
      </c>
      <c r="E71" s="175">
        <f t="shared" si="1"/>
        <v>97.999709149214212</v>
      </c>
      <c r="F71" s="177">
        <v>3020919</v>
      </c>
      <c r="G71" s="175">
        <f t="shared" si="4"/>
        <v>113.22852760736197</v>
      </c>
      <c r="H71" s="157">
        <f t="shared" si="5"/>
        <v>20620417</v>
      </c>
    </row>
    <row r="72" spans="1:10">
      <c r="A72" s="176">
        <v>43405</v>
      </c>
      <c r="B72" s="177">
        <v>14448590</v>
      </c>
      <c r="C72" s="175">
        <f t="shared" si="0"/>
        <v>123.51286048224297</v>
      </c>
      <c r="D72" s="177">
        <v>2879630</v>
      </c>
      <c r="E72" s="175">
        <f t="shared" si="1"/>
        <v>97.162720217402537</v>
      </c>
      <c r="F72" s="177">
        <v>3021127</v>
      </c>
      <c r="G72" s="175">
        <f t="shared" si="4"/>
        <v>113.23632375606449</v>
      </c>
      <c r="H72" s="157">
        <f t="shared" si="5"/>
        <v>20349347</v>
      </c>
    </row>
    <row r="73" spans="1:10">
      <c r="A73" s="176">
        <v>43435</v>
      </c>
      <c r="B73" s="177">
        <v>14229170</v>
      </c>
      <c r="C73" s="175">
        <f t="shared" si="0"/>
        <v>121.63716244893912</v>
      </c>
      <c r="D73" s="177">
        <v>2833299</v>
      </c>
      <c r="E73" s="175">
        <f t="shared" si="1"/>
        <v>95.599447855886481</v>
      </c>
      <c r="F73" s="177">
        <v>3031311</v>
      </c>
      <c r="G73" s="175">
        <f t="shared" si="4"/>
        <v>113.61803519061584</v>
      </c>
      <c r="H73" s="157">
        <f t="shared" si="5"/>
        <v>20093780</v>
      </c>
    </row>
    <row r="74" spans="1:10">
      <c r="A74" s="176">
        <v>43466</v>
      </c>
      <c r="B74" s="177">
        <v>13826757</v>
      </c>
      <c r="C74" s="175">
        <f t="shared" si="0"/>
        <v>118.19716029473301</v>
      </c>
      <c r="D74" s="177">
        <v>2791418</v>
      </c>
      <c r="E74" s="175">
        <f t="shared" si="1"/>
        <v>94.18632468192834</v>
      </c>
      <c r="F74" s="177">
        <v>3030725</v>
      </c>
      <c r="G74" s="175">
        <f t="shared" si="4"/>
        <v>113.59607104090578</v>
      </c>
      <c r="H74" s="157">
        <f t="shared" si="5"/>
        <v>19648900</v>
      </c>
    </row>
    <row r="75" spans="1:10">
      <c r="A75" s="176">
        <v>43497</v>
      </c>
      <c r="B75" s="177">
        <v>13807689</v>
      </c>
      <c r="C75" s="175">
        <f t="shared" ref="C75:C90" si="6">(B75/$B$2)*100</f>
        <v>118.03415869916725</v>
      </c>
      <c r="D75" s="177">
        <v>2801378</v>
      </c>
      <c r="E75" s="175">
        <f t="shared" ref="E75:E90" si="7">(D75/$D$2)*100</f>
        <v>94.522388930934412</v>
      </c>
      <c r="F75" s="177">
        <v>3038819</v>
      </c>
      <c r="G75" s="175">
        <f t="shared" si="4"/>
        <v>113.89944617359025</v>
      </c>
      <c r="H75" s="157">
        <f t="shared" si="5"/>
        <v>19647886</v>
      </c>
    </row>
    <row r="76" spans="1:10">
      <c r="A76" s="176">
        <v>43525</v>
      </c>
      <c r="B76" s="177">
        <v>13994899</v>
      </c>
      <c r="C76" s="175">
        <f t="shared" si="6"/>
        <v>119.63451157864414</v>
      </c>
      <c r="D76" s="177">
        <v>2793511</v>
      </c>
      <c r="E76" s="175">
        <f t="shared" si="7"/>
        <v>94.256945412166274</v>
      </c>
      <c r="F76" s="177">
        <v>3039681</v>
      </c>
      <c r="G76" s="175">
        <f t="shared" si="4"/>
        <v>113.93175521292483</v>
      </c>
      <c r="H76" s="157">
        <f t="shared" si="5"/>
        <v>19828091</v>
      </c>
    </row>
    <row r="77" spans="1:10">
      <c r="A77" s="176">
        <v>43556</v>
      </c>
      <c r="B77" s="177">
        <v>14226393</v>
      </c>
      <c r="C77" s="175">
        <f t="shared" si="6"/>
        <v>121.61342343955764</v>
      </c>
      <c r="D77" s="177">
        <v>2761695</v>
      </c>
      <c r="E77" s="175">
        <f t="shared" si="7"/>
        <v>93.183429333212757</v>
      </c>
      <c r="F77" s="177">
        <v>3050182</v>
      </c>
      <c r="G77" s="175">
        <f t="shared" si="4"/>
        <v>114.3253482779507</v>
      </c>
      <c r="H77" s="157">
        <f t="shared" si="5"/>
        <v>20038270</v>
      </c>
    </row>
    <row r="78" spans="1:10">
      <c r="A78" s="176">
        <v>43586</v>
      </c>
      <c r="B78" s="177">
        <v>14324472</v>
      </c>
      <c r="C78" s="175">
        <f t="shared" si="6"/>
        <v>122.45184558616418</v>
      </c>
      <c r="D78" s="177">
        <v>2838167</v>
      </c>
      <c r="E78" s="175">
        <f t="shared" si="7"/>
        <v>95.7637009446577</v>
      </c>
      <c r="F78" s="177">
        <v>3055833</v>
      </c>
      <c r="G78" s="175">
        <f t="shared" si="4"/>
        <v>114.53715614486444</v>
      </c>
      <c r="H78" s="157">
        <f t="shared" si="5"/>
        <v>20218472</v>
      </c>
    </row>
    <row r="79" spans="1:10">
      <c r="A79" s="176">
        <v>43617</v>
      </c>
      <c r="B79" s="177">
        <v>14287607</v>
      </c>
      <c r="C79" s="175">
        <f t="shared" si="6"/>
        <v>122.13670745838301</v>
      </c>
      <c r="D79" s="177">
        <v>2874942</v>
      </c>
      <c r="E79" s="175">
        <f t="shared" si="7"/>
        <v>97.004540578914529</v>
      </c>
      <c r="F79" s="177">
        <v>3058258</v>
      </c>
      <c r="G79" s="175">
        <f t="shared" si="4"/>
        <v>114.6280487439205</v>
      </c>
      <c r="H79" s="157">
        <f t="shared" si="5"/>
        <v>20220807</v>
      </c>
    </row>
    <row r="80" spans="1:10">
      <c r="A80" s="176">
        <v>43647</v>
      </c>
      <c r="B80" s="177">
        <v>14198097</v>
      </c>
      <c r="C80" s="175">
        <f t="shared" si="6"/>
        <v>121.37153686791255</v>
      </c>
      <c r="D80" s="177">
        <v>2835662</v>
      </c>
      <c r="E80" s="175">
        <f t="shared" si="7"/>
        <v>95.679178761549252</v>
      </c>
      <c r="F80" s="177">
        <v>3069057</v>
      </c>
      <c r="G80" s="175">
        <f t="shared" si="4"/>
        <v>115.03281129122213</v>
      </c>
      <c r="H80" s="157">
        <f t="shared" si="5"/>
        <v>20102816</v>
      </c>
    </row>
    <row r="81" spans="1:8">
      <c r="A81" s="176">
        <v>43678</v>
      </c>
      <c r="B81" s="177">
        <v>14119665</v>
      </c>
      <c r="C81" s="175">
        <f t="shared" si="6"/>
        <v>120.70106586185983</v>
      </c>
      <c r="D81" s="177">
        <v>2783315</v>
      </c>
      <c r="E81" s="175">
        <f t="shared" si="7"/>
        <v>93.912918195011059</v>
      </c>
      <c r="F81" s="177">
        <v>3042624</v>
      </c>
      <c r="G81" s="175">
        <f t="shared" si="4"/>
        <v>114.04206322076892</v>
      </c>
      <c r="H81" s="157">
        <f t="shared" si="5"/>
        <v>19945604</v>
      </c>
    </row>
    <row r="82" spans="1:8">
      <c r="A82" s="176">
        <v>43709</v>
      </c>
      <c r="B82" s="177">
        <v>14440956</v>
      </c>
      <c r="C82" s="175">
        <f t="shared" si="6"/>
        <v>123.44760171464549</v>
      </c>
      <c r="D82" s="177">
        <v>2783328</v>
      </c>
      <c r="E82" s="175">
        <f t="shared" si="7"/>
        <v>93.913356833087079</v>
      </c>
      <c r="F82" s="177">
        <v>3055436</v>
      </c>
      <c r="G82" s="175">
        <f t="shared" si="4"/>
        <v>114.52227599565813</v>
      </c>
      <c r="H82" s="157">
        <f t="shared" si="5"/>
        <v>20279720</v>
      </c>
    </row>
    <row r="83" spans="1:8">
      <c r="A83" s="176">
        <v>43739</v>
      </c>
      <c r="B83" s="177">
        <v>14511611</v>
      </c>
      <c r="C83" s="175">
        <f t="shared" si="6"/>
        <v>124.05159152661834</v>
      </c>
      <c r="D83" s="177">
        <v>2760621</v>
      </c>
      <c r="E83" s="175">
        <f t="shared" si="7"/>
        <v>93.147191079856086</v>
      </c>
      <c r="F83" s="177">
        <v>3075826</v>
      </c>
      <c r="G83" s="175">
        <f t="shared" ref="G83:G90" si="8">(F83/$F$2*100)</f>
        <v>115.28652345741204</v>
      </c>
      <c r="H83" s="157">
        <f t="shared" ref="H83:H90" si="9">B83+D83+F83</f>
        <v>20348058</v>
      </c>
    </row>
    <row r="84" spans="1:8">
      <c r="A84" s="176">
        <v>43770</v>
      </c>
      <c r="B84" s="177">
        <v>14393707</v>
      </c>
      <c r="C84" s="175">
        <f t="shared" si="6"/>
        <v>123.04369661768271</v>
      </c>
      <c r="D84" s="177">
        <v>2736801</v>
      </c>
      <c r="E84" s="175">
        <f t="shared" si="7"/>
        <v>92.343471159040377</v>
      </c>
      <c r="F84" s="177">
        <v>3083315</v>
      </c>
      <c r="G84" s="175">
        <f t="shared" si="8"/>
        <v>115.56722229218765</v>
      </c>
      <c r="H84" s="157">
        <f t="shared" si="9"/>
        <v>20213823</v>
      </c>
    </row>
    <row r="85" spans="1:8">
      <c r="A85" s="176">
        <v>43800</v>
      </c>
      <c r="B85" s="177">
        <v>14314313</v>
      </c>
      <c r="C85" s="175">
        <f t="shared" si="6"/>
        <v>122.36500201529401</v>
      </c>
      <c r="D85" s="177">
        <v>2758067</v>
      </c>
      <c r="E85" s="175">
        <f t="shared" si="7"/>
        <v>93.061015568614962</v>
      </c>
      <c r="F85" s="180">
        <v>3100511</v>
      </c>
      <c r="G85" s="175">
        <f t="shared" si="8"/>
        <v>116.21175389357657</v>
      </c>
      <c r="H85" s="157">
        <f t="shared" si="9"/>
        <v>20172891</v>
      </c>
    </row>
    <row r="86" spans="1:8">
      <c r="A86" s="176">
        <v>43831</v>
      </c>
      <c r="B86" s="180">
        <v>14154168</v>
      </c>
      <c r="C86" s="175">
        <f t="shared" si="6"/>
        <v>120.9960125815895</v>
      </c>
      <c r="D86" s="180">
        <v>2766914</v>
      </c>
      <c r="E86" s="175">
        <f t="shared" si="7"/>
        <v>93.359525650036318</v>
      </c>
      <c r="F86" s="180">
        <v>3110922</v>
      </c>
      <c r="G86" s="175">
        <f t="shared" si="8"/>
        <v>116.60197362502925</v>
      </c>
      <c r="H86" s="157">
        <f t="shared" si="9"/>
        <v>20032004</v>
      </c>
    </row>
    <row r="87" spans="1:8">
      <c r="A87" s="176">
        <v>43862</v>
      </c>
      <c r="B87" s="180">
        <v>14211588</v>
      </c>
      <c r="C87" s="175">
        <f t="shared" si="6"/>
        <v>121.48686383066571</v>
      </c>
      <c r="D87" s="180">
        <v>2748447</v>
      </c>
      <c r="E87" s="175">
        <f t="shared" si="7"/>
        <v>92.736423392366135</v>
      </c>
      <c r="F87" s="180">
        <v>3115640</v>
      </c>
      <c r="G87" s="175">
        <f t="shared" si="8"/>
        <v>116.77881126723399</v>
      </c>
      <c r="H87" s="157">
        <f t="shared" si="9"/>
        <v>20075675</v>
      </c>
    </row>
    <row r="88" spans="1:8">
      <c r="A88" s="176">
        <v>43891</v>
      </c>
      <c r="B88" s="180">
        <v>14339304</v>
      </c>
      <c r="C88" s="175">
        <f t="shared" si="6"/>
        <v>122.57863600285346</v>
      </c>
      <c r="D88" s="180">
        <v>2765787</v>
      </c>
      <c r="E88" s="175">
        <f t="shared" si="7"/>
        <v>93.321499102985143</v>
      </c>
      <c r="F88" s="180">
        <v>3108959</v>
      </c>
      <c r="G88" s="175">
        <f t="shared" si="8"/>
        <v>116.528397471649</v>
      </c>
      <c r="H88" s="157">
        <f t="shared" si="9"/>
        <v>20214050</v>
      </c>
    </row>
    <row r="89" spans="1:8">
      <c r="A89" s="176">
        <v>43922</v>
      </c>
      <c r="B89" s="180">
        <v>13847835</v>
      </c>
      <c r="C89" s="175">
        <f t="shared" si="6"/>
        <v>118.37734424854752</v>
      </c>
      <c r="D89" s="180">
        <v>2784393</v>
      </c>
      <c r="E89" s="175">
        <f t="shared" si="7"/>
        <v>93.949291413929586</v>
      </c>
      <c r="F89" s="180">
        <v>3119852</v>
      </c>
      <c r="G89" s="175">
        <f t="shared" si="8"/>
        <v>116.93668327846045</v>
      </c>
      <c r="H89" s="157">
        <f t="shared" si="9"/>
        <v>19752080</v>
      </c>
    </row>
    <row r="90" spans="1:8">
      <c r="A90" s="176">
        <v>43952</v>
      </c>
      <c r="B90" s="180">
        <v>13919211</v>
      </c>
      <c r="C90" s="175">
        <f t="shared" si="6"/>
        <v>118.98749748355388</v>
      </c>
      <c r="D90" s="180">
        <v>2804352</v>
      </c>
      <c r="E90" s="175">
        <f t="shared" si="7"/>
        <v>94.622735826169759</v>
      </c>
      <c r="F90" s="180">
        <v>3119932</v>
      </c>
      <c r="G90" s="175">
        <f t="shared" si="8"/>
        <v>116.93968179719218</v>
      </c>
      <c r="H90" s="157">
        <f t="shared" si="9"/>
        <v>19843495</v>
      </c>
    </row>
    <row r="91" spans="1:8">
      <c r="B91" s="178"/>
      <c r="C91" s="178"/>
      <c r="D91" s="178"/>
      <c r="E91" s="178"/>
      <c r="F91" s="178"/>
      <c r="G91" s="178"/>
      <c r="H91" s="178"/>
    </row>
    <row r="92" spans="1:8">
      <c r="B92" s="178"/>
      <c r="C92" s="178"/>
      <c r="D92" s="178"/>
      <c r="E92" s="178"/>
      <c r="F92" s="178"/>
      <c r="G92" s="178"/>
      <c r="H92" s="17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topLeftCell="A82" workbookViewId="0">
      <selection activeCell="B92" sqref="B92:I95"/>
    </sheetView>
  </sheetViews>
  <sheetFormatPr defaultRowHeight="15"/>
  <cols>
    <col min="1" max="1" width="9.140625" style="155"/>
    <col min="2" max="2" width="15.28515625" style="155" customWidth="1"/>
    <col min="3" max="3" width="16" style="155" customWidth="1"/>
    <col min="4" max="4" width="16.28515625" style="155" customWidth="1"/>
    <col min="5" max="5" width="17" style="155" customWidth="1"/>
    <col min="6" max="6" width="15.85546875" style="155" customWidth="1"/>
    <col min="7" max="7" width="16.42578125" style="155" customWidth="1"/>
    <col min="8" max="16384" width="9.140625" style="155"/>
  </cols>
  <sheetData>
    <row r="1" spans="1:15" ht="60">
      <c r="A1" s="173" t="s">
        <v>0</v>
      </c>
      <c r="B1" s="173" t="s">
        <v>293</v>
      </c>
      <c r="C1" s="173" t="s">
        <v>294</v>
      </c>
      <c r="D1" s="173" t="s">
        <v>295</v>
      </c>
      <c r="E1" s="173" t="s">
        <v>296</v>
      </c>
      <c r="F1" s="173" t="s">
        <v>297</v>
      </c>
      <c r="G1" s="173" t="s">
        <v>298</v>
      </c>
    </row>
    <row r="2" spans="1:15">
      <c r="A2" s="179">
        <v>41275</v>
      </c>
      <c r="B2" s="157">
        <v>11698045</v>
      </c>
      <c r="C2" s="180">
        <v>11900559.309052</v>
      </c>
      <c r="D2" s="157">
        <v>2963719</v>
      </c>
      <c r="E2" s="180">
        <v>2963719</v>
      </c>
      <c r="F2" s="157">
        <v>2667984</v>
      </c>
      <c r="G2" s="180">
        <v>2667984</v>
      </c>
      <c r="J2" s="181"/>
    </row>
    <row r="3" spans="1:15">
      <c r="A3" s="179">
        <v>41306</v>
      </c>
      <c r="B3" s="157">
        <v>11620928</v>
      </c>
      <c r="C3" s="180">
        <v>11928767.8825459</v>
      </c>
      <c r="D3" s="157">
        <v>2969232</v>
      </c>
      <c r="E3" s="180">
        <v>2969232</v>
      </c>
      <c r="F3" s="157">
        <v>2670744</v>
      </c>
      <c r="G3" s="180">
        <v>2670744</v>
      </c>
      <c r="J3" s="181"/>
      <c r="K3" s="181"/>
      <c r="M3" s="181"/>
      <c r="O3" s="181"/>
    </row>
    <row r="4" spans="1:15">
      <c r="A4" s="179">
        <v>41334</v>
      </c>
      <c r="B4" s="157">
        <v>11896801</v>
      </c>
      <c r="C4" s="180">
        <v>12005555.7086634</v>
      </c>
      <c r="D4" s="157">
        <v>2973096</v>
      </c>
      <c r="E4" s="180">
        <v>2973096</v>
      </c>
      <c r="F4" s="157">
        <v>2651342</v>
      </c>
      <c r="G4" s="180">
        <v>2651342</v>
      </c>
      <c r="J4" s="181"/>
      <c r="K4" s="181"/>
      <c r="M4" s="181"/>
      <c r="O4" s="181"/>
    </row>
    <row r="5" spans="1:15">
      <c r="A5" s="179">
        <v>41365</v>
      </c>
      <c r="B5" s="157">
        <v>12132681</v>
      </c>
      <c r="C5" s="180">
        <v>12053333.7103015</v>
      </c>
      <c r="D5" s="157">
        <v>2976760</v>
      </c>
      <c r="E5" s="180">
        <v>2976760</v>
      </c>
      <c r="F5" s="157">
        <v>2649513</v>
      </c>
      <c r="G5" s="180">
        <v>2649513</v>
      </c>
      <c r="J5" s="181"/>
      <c r="K5" s="181"/>
      <c r="M5" s="181"/>
      <c r="O5" s="181"/>
    </row>
    <row r="6" spans="1:15">
      <c r="A6" s="179">
        <v>41395</v>
      </c>
      <c r="B6" s="157">
        <v>12216079</v>
      </c>
      <c r="C6" s="180">
        <v>12061766.119779401</v>
      </c>
      <c r="D6" s="157">
        <v>2981302</v>
      </c>
      <c r="E6" s="180">
        <v>2981302</v>
      </c>
      <c r="F6" s="157">
        <v>2650756</v>
      </c>
      <c r="G6" s="180">
        <v>2650756</v>
      </c>
      <c r="J6" s="181"/>
      <c r="K6" s="181"/>
      <c r="M6" s="181"/>
      <c r="O6" s="181"/>
    </row>
    <row r="7" spans="1:15">
      <c r="A7" s="179">
        <v>41426</v>
      </c>
      <c r="B7" s="157">
        <v>12274403</v>
      </c>
      <c r="C7" s="180">
        <v>12122631.634690501</v>
      </c>
      <c r="D7" s="157">
        <v>2974355</v>
      </c>
      <c r="E7" s="180">
        <v>2974355</v>
      </c>
      <c r="F7" s="157">
        <v>2663305</v>
      </c>
      <c r="G7" s="180">
        <v>2663305</v>
      </c>
      <c r="J7" s="181"/>
      <c r="K7" s="181"/>
      <c r="M7" s="181"/>
      <c r="O7" s="181"/>
    </row>
    <row r="8" spans="1:15">
      <c r="A8" s="179">
        <v>41456</v>
      </c>
      <c r="B8" s="157">
        <v>12200031</v>
      </c>
      <c r="C8" s="180">
        <v>12212343.5648129</v>
      </c>
      <c r="D8" s="157">
        <v>2970694</v>
      </c>
      <c r="E8" s="180">
        <v>2970694</v>
      </c>
      <c r="F8" s="157">
        <v>2668898</v>
      </c>
      <c r="G8" s="180">
        <v>2668898</v>
      </c>
      <c r="J8" s="181"/>
      <c r="K8" s="181"/>
      <c r="M8" s="181"/>
      <c r="O8" s="181"/>
    </row>
    <row r="9" spans="1:15">
      <c r="A9" s="179">
        <v>41487</v>
      </c>
      <c r="B9" s="157">
        <v>12236880</v>
      </c>
      <c r="C9" s="180">
        <v>12263562.925767601</v>
      </c>
      <c r="D9" s="157">
        <v>2931681</v>
      </c>
      <c r="E9" s="180">
        <v>2931681</v>
      </c>
      <c r="F9" s="157">
        <v>2663081</v>
      </c>
      <c r="G9" s="180">
        <v>2663081</v>
      </c>
      <c r="J9" s="181"/>
      <c r="K9" s="181"/>
      <c r="M9" s="181"/>
      <c r="O9" s="181"/>
    </row>
    <row r="10" spans="1:15">
      <c r="A10" s="179">
        <v>41518</v>
      </c>
      <c r="B10" s="157">
        <v>12523723</v>
      </c>
      <c r="C10" s="180">
        <v>12309760.127544999</v>
      </c>
      <c r="D10" s="157">
        <v>2883080</v>
      </c>
      <c r="E10" s="180">
        <v>2883080</v>
      </c>
      <c r="F10" s="157">
        <v>2707070</v>
      </c>
      <c r="G10" s="180">
        <v>2707070</v>
      </c>
      <c r="J10" s="181"/>
      <c r="K10" s="181"/>
      <c r="M10" s="181"/>
      <c r="O10" s="181"/>
    </row>
    <row r="11" spans="1:15">
      <c r="A11" s="179">
        <v>41548</v>
      </c>
      <c r="B11" s="157">
        <v>12297151</v>
      </c>
      <c r="C11" s="180">
        <v>12287130.060005</v>
      </c>
      <c r="D11" s="157">
        <v>2856746</v>
      </c>
      <c r="E11" s="180">
        <v>2856746</v>
      </c>
      <c r="F11" s="157">
        <v>2756891</v>
      </c>
      <c r="G11" s="180">
        <v>2756891</v>
      </c>
      <c r="J11" s="181"/>
      <c r="K11" s="181"/>
      <c r="M11" s="181"/>
      <c r="O11" s="181"/>
    </row>
    <row r="12" spans="1:15">
      <c r="A12" s="179">
        <v>41579</v>
      </c>
      <c r="B12" s="157">
        <v>12433976</v>
      </c>
      <c r="C12" s="180">
        <v>12357548.349120799</v>
      </c>
      <c r="D12" s="157">
        <v>2800861</v>
      </c>
      <c r="E12" s="180">
        <v>2800861</v>
      </c>
      <c r="F12" s="157">
        <v>2766055</v>
      </c>
      <c r="G12" s="180">
        <v>2766055</v>
      </c>
      <c r="J12" s="181"/>
      <c r="K12" s="181"/>
      <c r="M12" s="181"/>
      <c r="O12" s="181"/>
    </row>
    <row r="13" spans="1:15">
      <c r="A13" s="179">
        <v>41609</v>
      </c>
      <c r="B13" s="157">
        <v>12363785</v>
      </c>
      <c r="C13" s="180">
        <v>12432802.5779933</v>
      </c>
      <c r="D13" s="157">
        <v>2760917</v>
      </c>
      <c r="E13" s="180">
        <v>2760917</v>
      </c>
      <c r="F13" s="157">
        <v>2822178</v>
      </c>
      <c r="G13" s="180">
        <v>2822178</v>
      </c>
      <c r="J13" s="181"/>
      <c r="K13" s="181"/>
      <c r="M13" s="181"/>
      <c r="O13" s="181"/>
    </row>
    <row r="14" spans="1:15">
      <c r="A14" s="179">
        <v>41640</v>
      </c>
      <c r="B14" s="157">
        <v>12329012</v>
      </c>
      <c r="C14" s="180">
        <v>12562937.457020599</v>
      </c>
      <c r="D14" s="157">
        <v>2720965</v>
      </c>
      <c r="E14" s="180">
        <v>2720965</v>
      </c>
      <c r="F14" s="157">
        <v>2838873</v>
      </c>
      <c r="G14" s="180">
        <v>2838873</v>
      </c>
      <c r="J14" s="181"/>
      <c r="K14" s="181"/>
      <c r="M14" s="181"/>
      <c r="O14" s="181"/>
    </row>
    <row r="15" spans="1:15">
      <c r="A15" s="179">
        <v>41671</v>
      </c>
      <c r="B15" s="157">
        <v>12355589</v>
      </c>
      <c r="C15" s="180">
        <v>12657320.0310502</v>
      </c>
      <c r="D15" s="157">
        <v>2855300</v>
      </c>
      <c r="E15" s="180">
        <v>2855300</v>
      </c>
      <c r="F15" s="157">
        <v>2836699</v>
      </c>
      <c r="G15" s="180">
        <v>2836699</v>
      </c>
      <c r="J15" s="181"/>
      <c r="K15" s="181"/>
      <c r="M15" s="181"/>
      <c r="O15" s="181"/>
    </row>
    <row r="16" spans="1:15">
      <c r="A16" s="179">
        <v>41699</v>
      </c>
      <c r="B16" s="157">
        <v>12566310</v>
      </c>
      <c r="C16" s="180">
        <v>12616481.6121083</v>
      </c>
      <c r="D16" s="157">
        <v>2871284</v>
      </c>
      <c r="E16" s="180">
        <v>2871284</v>
      </c>
      <c r="F16" s="157">
        <v>2849623</v>
      </c>
      <c r="G16" s="180">
        <v>2849623</v>
      </c>
      <c r="J16" s="181"/>
      <c r="K16" s="181"/>
      <c r="M16" s="181"/>
      <c r="O16" s="181"/>
    </row>
    <row r="17" spans="1:15">
      <c r="A17" s="179">
        <v>41730</v>
      </c>
      <c r="B17" s="157">
        <v>12730077</v>
      </c>
      <c r="C17" s="180">
        <v>12653173.242779899</v>
      </c>
      <c r="D17" s="157">
        <v>2815090</v>
      </c>
      <c r="E17" s="180">
        <v>2815090</v>
      </c>
      <c r="F17" s="157">
        <v>2844868</v>
      </c>
      <c r="G17" s="180">
        <v>2844868</v>
      </c>
      <c r="J17" s="181"/>
      <c r="K17" s="181"/>
      <c r="M17" s="181"/>
      <c r="O17" s="181"/>
    </row>
    <row r="18" spans="1:15">
      <c r="A18" s="179">
        <v>41760</v>
      </c>
      <c r="B18" s="157">
        <v>12922571</v>
      </c>
      <c r="C18" s="180">
        <v>12760145.446376599</v>
      </c>
      <c r="D18" s="157">
        <v>2815276</v>
      </c>
      <c r="E18" s="180">
        <v>2815276</v>
      </c>
      <c r="F18" s="157">
        <v>2849314</v>
      </c>
      <c r="G18" s="180">
        <v>2849314</v>
      </c>
      <c r="J18" s="181"/>
      <c r="K18" s="181"/>
      <c r="M18" s="181"/>
      <c r="O18" s="181"/>
    </row>
    <row r="19" spans="1:15">
      <c r="A19" s="179">
        <v>41791</v>
      </c>
      <c r="B19" s="157">
        <v>13034290</v>
      </c>
      <c r="C19" s="180">
        <v>12830033.5703547</v>
      </c>
      <c r="D19" s="157">
        <v>2816946</v>
      </c>
      <c r="E19" s="180">
        <v>2816946</v>
      </c>
      <c r="F19" s="157">
        <v>2852087</v>
      </c>
      <c r="G19" s="180">
        <v>2852087</v>
      </c>
      <c r="J19" s="181"/>
      <c r="K19" s="181"/>
      <c r="M19" s="181"/>
      <c r="O19" s="181"/>
    </row>
    <row r="20" spans="1:15">
      <c r="A20" s="179">
        <v>41821</v>
      </c>
      <c r="B20" s="157">
        <v>12701507</v>
      </c>
      <c r="C20" s="180">
        <v>12808490.6770135</v>
      </c>
      <c r="D20" s="157">
        <v>2875917</v>
      </c>
      <c r="E20" s="180">
        <v>2875917</v>
      </c>
      <c r="F20" s="157">
        <v>2864800</v>
      </c>
      <c r="G20" s="180">
        <v>2864800</v>
      </c>
      <c r="J20" s="181"/>
      <c r="K20" s="181"/>
      <c r="M20" s="181"/>
      <c r="O20" s="181"/>
    </row>
    <row r="21" spans="1:15">
      <c r="A21" s="179">
        <v>41852</v>
      </c>
      <c r="B21" s="157">
        <v>12884711</v>
      </c>
      <c r="C21" s="180">
        <v>12899060.0819996</v>
      </c>
      <c r="D21" s="157">
        <v>2909657</v>
      </c>
      <c r="E21" s="180">
        <v>2909657</v>
      </c>
      <c r="F21" s="157">
        <v>2859563</v>
      </c>
      <c r="G21" s="180">
        <v>2859563</v>
      </c>
      <c r="J21" s="181"/>
      <c r="K21" s="181"/>
      <c r="M21" s="181"/>
      <c r="O21" s="181"/>
    </row>
    <row r="22" spans="1:15">
      <c r="A22" s="179">
        <v>41883</v>
      </c>
      <c r="B22" s="157">
        <v>13155308</v>
      </c>
      <c r="C22" s="180">
        <v>13002438.3287901</v>
      </c>
      <c r="D22" s="157">
        <v>2907549</v>
      </c>
      <c r="E22" s="180">
        <v>2907549</v>
      </c>
      <c r="F22" s="157">
        <v>2879940</v>
      </c>
      <c r="G22" s="180">
        <v>2879940</v>
      </c>
      <c r="J22" s="181"/>
      <c r="K22" s="181"/>
      <c r="M22" s="181"/>
      <c r="O22" s="181"/>
    </row>
    <row r="23" spans="1:15">
      <c r="A23" s="179">
        <v>41913</v>
      </c>
      <c r="B23" s="157">
        <v>13072609</v>
      </c>
      <c r="C23" s="180">
        <v>13000993.441361099</v>
      </c>
      <c r="D23" s="157">
        <v>2924846</v>
      </c>
      <c r="E23" s="180">
        <v>2924846</v>
      </c>
      <c r="F23" s="157">
        <v>2908367</v>
      </c>
      <c r="G23" s="180">
        <v>2908367</v>
      </c>
      <c r="J23" s="181"/>
      <c r="K23" s="181"/>
      <c r="M23" s="181"/>
      <c r="O23" s="181"/>
    </row>
    <row r="24" spans="1:15">
      <c r="A24" s="182">
        <v>41944</v>
      </c>
      <c r="B24" s="157">
        <v>13100694</v>
      </c>
      <c r="C24" s="180">
        <v>13012750.1797415</v>
      </c>
      <c r="D24" s="157">
        <v>2868886</v>
      </c>
      <c r="E24" s="180">
        <v>2868886</v>
      </c>
      <c r="F24" s="157">
        <v>2929226</v>
      </c>
      <c r="G24" s="180">
        <v>2929226</v>
      </c>
      <c r="J24" s="181"/>
      <c r="K24" s="181"/>
      <c r="M24" s="181"/>
      <c r="O24" s="181"/>
    </row>
    <row r="25" spans="1:15">
      <c r="A25" s="183">
        <v>41974</v>
      </c>
      <c r="B25" s="157">
        <v>13093230</v>
      </c>
      <c r="C25" s="180">
        <v>13087643.9443585</v>
      </c>
      <c r="D25" s="157">
        <v>2827633</v>
      </c>
      <c r="E25" s="180">
        <v>2827633</v>
      </c>
      <c r="F25" s="157">
        <v>2909003</v>
      </c>
      <c r="G25" s="180">
        <v>2909003</v>
      </c>
      <c r="J25" s="181"/>
      <c r="K25" s="181"/>
      <c r="M25" s="181"/>
      <c r="O25" s="181"/>
    </row>
    <row r="26" spans="1:15">
      <c r="A26" s="183">
        <v>42005</v>
      </c>
      <c r="B26" s="157">
        <v>12913416</v>
      </c>
      <c r="C26" s="180">
        <v>13160006.8871199</v>
      </c>
      <c r="D26" s="157">
        <v>2821819</v>
      </c>
      <c r="E26" s="180">
        <v>2821819</v>
      </c>
      <c r="F26" s="157">
        <v>2926680</v>
      </c>
      <c r="G26" s="180">
        <v>2926680</v>
      </c>
      <c r="J26" s="181"/>
      <c r="K26" s="181"/>
      <c r="M26" s="181"/>
      <c r="O26" s="181"/>
    </row>
    <row r="27" spans="1:15">
      <c r="A27" s="183">
        <v>42036</v>
      </c>
      <c r="B27" s="157">
        <v>12851205</v>
      </c>
      <c r="C27" s="180">
        <v>13202593.7206234</v>
      </c>
      <c r="D27" s="157">
        <v>2914541</v>
      </c>
      <c r="E27" s="180">
        <v>2914541</v>
      </c>
      <c r="F27" s="157">
        <v>2929385</v>
      </c>
      <c r="G27" s="180">
        <v>2929385</v>
      </c>
      <c r="J27" s="181"/>
      <c r="K27" s="181"/>
      <c r="M27" s="181"/>
      <c r="O27" s="181"/>
    </row>
    <row r="28" spans="1:15">
      <c r="A28" s="183">
        <v>42064</v>
      </c>
      <c r="B28" s="157">
        <v>13148326</v>
      </c>
      <c r="C28" s="180">
        <v>13266367.209070699</v>
      </c>
      <c r="D28" s="157">
        <v>2898016</v>
      </c>
      <c r="E28" s="180">
        <v>2898016</v>
      </c>
      <c r="F28" s="157">
        <v>2926533</v>
      </c>
      <c r="G28" s="180">
        <v>2926533</v>
      </c>
      <c r="J28" s="181"/>
      <c r="K28" s="181"/>
      <c r="M28" s="181"/>
      <c r="O28" s="181"/>
    </row>
    <row r="29" spans="1:15">
      <c r="A29" s="183">
        <v>42095</v>
      </c>
      <c r="B29" s="157">
        <v>13451823</v>
      </c>
      <c r="C29" s="180">
        <v>13346372.1621725</v>
      </c>
      <c r="D29" s="157">
        <v>2789168</v>
      </c>
      <c r="E29" s="180">
        <v>2789168</v>
      </c>
      <c r="F29" s="157">
        <v>2928695</v>
      </c>
      <c r="G29" s="180">
        <v>2928695</v>
      </c>
      <c r="J29" s="181"/>
      <c r="K29" s="181"/>
      <c r="M29" s="181"/>
      <c r="O29" s="181"/>
    </row>
    <row r="30" spans="1:15">
      <c r="A30" s="183">
        <v>42125</v>
      </c>
      <c r="B30" s="157">
        <v>13585611</v>
      </c>
      <c r="C30" s="180">
        <v>13417968.965952801</v>
      </c>
      <c r="D30" s="157">
        <v>2874835</v>
      </c>
      <c r="E30" s="180">
        <v>2874835</v>
      </c>
      <c r="F30" s="157">
        <v>2928677</v>
      </c>
      <c r="G30" s="180">
        <v>2928677</v>
      </c>
      <c r="J30" s="181"/>
      <c r="K30" s="181"/>
      <c r="M30" s="181"/>
      <c r="O30" s="181"/>
    </row>
    <row r="31" spans="1:15">
      <c r="A31" s="183">
        <v>42156</v>
      </c>
      <c r="B31" s="157">
        <v>13596512</v>
      </c>
      <c r="C31" s="180">
        <v>13426980.548676999</v>
      </c>
      <c r="D31" s="157">
        <v>2829934</v>
      </c>
      <c r="E31" s="180">
        <v>2829934</v>
      </c>
      <c r="F31" s="157">
        <v>2936848</v>
      </c>
      <c r="G31" s="180">
        <v>2936848</v>
      </c>
      <c r="J31" s="181"/>
      <c r="K31" s="181"/>
      <c r="M31" s="181"/>
      <c r="O31" s="181"/>
    </row>
    <row r="32" spans="1:15">
      <c r="A32" s="183">
        <v>42186</v>
      </c>
      <c r="B32" s="157">
        <v>13318215</v>
      </c>
      <c r="C32" s="180">
        <v>13432842.482767601</v>
      </c>
      <c r="D32" s="157">
        <v>2838611</v>
      </c>
      <c r="E32" s="180">
        <v>2838611</v>
      </c>
      <c r="F32" s="157">
        <v>2948014</v>
      </c>
      <c r="G32" s="180">
        <v>2948013.9999999902</v>
      </c>
      <c r="J32" s="181"/>
      <c r="K32" s="181"/>
      <c r="M32" s="181"/>
      <c r="O32" s="181"/>
    </row>
    <row r="33" spans="1:15">
      <c r="A33" s="183">
        <v>42217</v>
      </c>
      <c r="B33" s="157">
        <v>13566414</v>
      </c>
      <c r="C33" s="180">
        <v>13454945.930731099</v>
      </c>
      <c r="D33" s="157">
        <v>2629792</v>
      </c>
      <c r="E33" s="180">
        <v>2629792</v>
      </c>
      <c r="F33" s="157">
        <v>2949836</v>
      </c>
      <c r="G33" s="180">
        <v>2949836</v>
      </c>
      <c r="J33" s="181"/>
      <c r="K33" s="181"/>
      <c r="M33" s="181"/>
      <c r="O33" s="181"/>
    </row>
    <row r="34" spans="1:15">
      <c r="A34" s="183">
        <v>42248</v>
      </c>
      <c r="B34" s="157">
        <v>13489364</v>
      </c>
      <c r="C34" s="180">
        <v>13424145.4278674</v>
      </c>
      <c r="D34" s="157">
        <v>2841359</v>
      </c>
      <c r="E34" s="180">
        <v>2841359</v>
      </c>
      <c r="F34" s="157">
        <v>2967562</v>
      </c>
      <c r="G34" s="180">
        <v>2967562</v>
      </c>
      <c r="J34" s="181"/>
      <c r="K34" s="181"/>
      <c r="M34" s="181"/>
      <c r="O34" s="181"/>
    </row>
    <row r="35" spans="1:15">
      <c r="A35" s="183">
        <v>42278</v>
      </c>
      <c r="B35" s="157">
        <v>13741124</v>
      </c>
      <c r="C35" s="180">
        <v>13565692.771125801</v>
      </c>
      <c r="D35" s="157">
        <v>2834268</v>
      </c>
      <c r="E35" s="180">
        <v>2834268</v>
      </c>
      <c r="F35" s="157">
        <v>3071020</v>
      </c>
      <c r="G35" s="180">
        <v>3071020</v>
      </c>
      <c r="J35" s="181"/>
      <c r="K35" s="181"/>
      <c r="M35" s="181"/>
      <c r="O35" s="181"/>
    </row>
    <row r="36" spans="1:15">
      <c r="A36" s="183">
        <v>42309</v>
      </c>
      <c r="B36" s="157">
        <v>13755572</v>
      </c>
      <c r="C36" s="180">
        <v>13660795.6030242</v>
      </c>
      <c r="D36" s="157">
        <v>2830809</v>
      </c>
      <c r="E36" s="180">
        <v>2830809</v>
      </c>
      <c r="F36" s="157">
        <v>2996123</v>
      </c>
      <c r="G36" s="180">
        <v>2996123</v>
      </c>
      <c r="J36" s="181"/>
      <c r="K36" s="181"/>
      <c r="M36" s="181"/>
      <c r="O36" s="181"/>
    </row>
    <row r="37" spans="1:15">
      <c r="A37" s="183">
        <v>42339</v>
      </c>
      <c r="B37" s="157">
        <v>13713717</v>
      </c>
      <c r="C37" s="180">
        <v>13722480.733045001</v>
      </c>
      <c r="D37" s="157">
        <v>2833035</v>
      </c>
      <c r="E37" s="180">
        <v>2833035</v>
      </c>
      <c r="F37" s="157">
        <v>3031979</v>
      </c>
      <c r="G37" s="180">
        <v>3031979</v>
      </c>
      <c r="J37" s="181"/>
      <c r="K37" s="181"/>
      <c r="M37" s="181"/>
      <c r="O37" s="181"/>
    </row>
    <row r="38" spans="1:15">
      <c r="A38" s="183">
        <v>42370</v>
      </c>
      <c r="B38" s="157">
        <v>13352629</v>
      </c>
      <c r="C38" s="180">
        <v>13659697.362579901</v>
      </c>
      <c r="D38" s="157">
        <v>2803728</v>
      </c>
      <c r="E38" s="180">
        <v>2803728</v>
      </c>
      <c r="F38" s="157">
        <v>3034105</v>
      </c>
      <c r="G38" s="180">
        <v>3034105</v>
      </c>
      <c r="J38" s="181"/>
      <c r="K38" s="181"/>
      <c r="M38" s="181"/>
      <c r="O38" s="181"/>
    </row>
    <row r="39" spans="1:15">
      <c r="A39" s="183">
        <v>42401</v>
      </c>
      <c r="B39" s="157">
        <v>13258741</v>
      </c>
      <c r="C39" s="180">
        <v>13589022.6363352</v>
      </c>
      <c r="D39" s="157">
        <v>2708174</v>
      </c>
      <c r="E39" s="180">
        <v>2708174</v>
      </c>
      <c r="F39" s="157">
        <v>3059263</v>
      </c>
      <c r="G39" s="180">
        <v>3059263</v>
      </c>
      <c r="J39" s="181"/>
      <c r="K39" s="181"/>
      <c r="M39" s="181"/>
      <c r="O39" s="181"/>
    </row>
    <row r="40" spans="1:15">
      <c r="A40" s="183">
        <v>42430</v>
      </c>
      <c r="B40" s="157">
        <v>13503330</v>
      </c>
      <c r="C40" s="180">
        <v>13624244.2822072</v>
      </c>
      <c r="D40" s="157">
        <v>2683978</v>
      </c>
      <c r="E40" s="180">
        <v>2683978</v>
      </c>
      <c r="F40" s="157">
        <v>3068719</v>
      </c>
      <c r="G40" s="180">
        <v>3068719</v>
      </c>
      <c r="J40" s="181"/>
      <c r="K40" s="181"/>
      <c r="M40" s="181"/>
      <c r="O40" s="181"/>
    </row>
    <row r="41" spans="1:15">
      <c r="A41" s="183">
        <v>42461</v>
      </c>
      <c r="B41" s="157">
        <v>13665900</v>
      </c>
      <c r="C41" s="180">
        <v>13592520.8941539</v>
      </c>
      <c r="D41" s="157">
        <v>2671866</v>
      </c>
      <c r="E41" s="180">
        <v>2671866</v>
      </c>
      <c r="F41" s="157">
        <v>3062031</v>
      </c>
      <c r="G41" s="180">
        <v>3062031</v>
      </c>
      <c r="J41" s="181"/>
      <c r="K41" s="181"/>
      <c r="M41" s="181"/>
      <c r="O41" s="181"/>
    </row>
    <row r="42" spans="1:15">
      <c r="A42" s="183">
        <v>42491</v>
      </c>
      <c r="B42" s="157">
        <v>13696518</v>
      </c>
      <c r="C42" s="180">
        <v>13529158.097525701</v>
      </c>
      <c r="D42" s="157">
        <v>2683126</v>
      </c>
      <c r="E42" s="180">
        <v>2683126</v>
      </c>
      <c r="F42" s="157">
        <v>3063975</v>
      </c>
      <c r="G42" s="180">
        <v>3063975</v>
      </c>
      <c r="J42" s="181"/>
      <c r="K42" s="181"/>
      <c r="M42" s="181"/>
      <c r="O42" s="181"/>
    </row>
    <row r="43" spans="1:15">
      <c r="A43" s="183">
        <v>42522</v>
      </c>
      <c r="B43" s="157">
        <v>13686743</v>
      </c>
      <c r="C43" s="180">
        <v>13510266.444627499</v>
      </c>
      <c r="D43" s="157">
        <v>2679867</v>
      </c>
      <c r="E43" s="180">
        <v>2679867</v>
      </c>
      <c r="F43" s="157">
        <v>3083240</v>
      </c>
      <c r="G43" s="180">
        <v>3083240</v>
      </c>
      <c r="J43" s="181"/>
      <c r="K43" s="181"/>
      <c r="M43" s="181"/>
      <c r="O43" s="181"/>
    </row>
    <row r="44" spans="1:15">
      <c r="A44" s="183">
        <v>42552</v>
      </c>
      <c r="B44" s="157">
        <v>13362031</v>
      </c>
      <c r="C44" s="180">
        <v>13448904.5436118</v>
      </c>
      <c r="D44" s="157">
        <v>2684141</v>
      </c>
      <c r="E44" s="180">
        <v>2684141</v>
      </c>
      <c r="F44" s="157">
        <v>3071724</v>
      </c>
      <c r="G44" s="180">
        <v>3071724</v>
      </c>
      <c r="J44" s="181"/>
      <c r="K44" s="181"/>
      <c r="M44" s="181"/>
      <c r="O44" s="181"/>
    </row>
    <row r="45" spans="1:15">
      <c r="A45" s="183">
        <v>42583</v>
      </c>
      <c r="B45" s="157">
        <v>13471407</v>
      </c>
      <c r="C45" s="180">
        <v>13416924.1693702</v>
      </c>
      <c r="D45" s="157">
        <v>2690074</v>
      </c>
      <c r="E45" s="180">
        <v>2690074</v>
      </c>
      <c r="F45" s="157">
        <v>3042243</v>
      </c>
      <c r="G45" s="180">
        <v>3042243</v>
      </c>
      <c r="J45" s="181"/>
      <c r="K45" s="181"/>
      <c r="M45" s="181"/>
      <c r="O45" s="181"/>
    </row>
    <row r="46" spans="1:15">
      <c r="A46" s="183">
        <v>42614</v>
      </c>
      <c r="B46" s="157">
        <v>13470684</v>
      </c>
      <c r="C46" s="180">
        <v>13381370.920448</v>
      </c>
      <c r="D46" s="157">
        <v>2692666</v>
      </c>
      <c r="E46" s="180">
        <v>2692666</v>
      </c>
      <c r="F46" s="157">
        <v>2992784</v>
      </c>
      <c r="G46" s="180">
        <v>2992784</v>
      </c>
      <c r="J46" s="181"/>
      <c r="K46" s="181"/>
      <c r="M46" s="181"/>
      <c r="O46" s="181"/>
    </row>
    <row r="47" spans="1:15">
      <c r="A47" s="183">
        <v>42644</v>
      </c>
      <c r="B47" s="157">
        <v>13660465</v>
      </c>
      <c r="C47" s="180">
        <v>13424539.1823094</v>
      </c>
      <c r="D47" s="157">
        <v>2695038</v>
      </c>
      <c r="E47" s="180">
        <v>2695038</v>
      </c>
      <c r="F47" s="157">
        <v>2994165</v>
      </c>
      <c r="G47" s="180">
        <v>2994165</v>
      </c>
      <c r="J47" s="181"/>
      <c r="K47" s="181"/>
      <c r="M47" s="181"/>
      <c r="O47" s="181"/>
    </row>
    <row r="48" spans="1:15">
      <c r="A48" s="183">
        <v>42675</v>
      </c>
      <c r="B48" s="157">
        <v>13583875</v>
      </c>
      <c r="C48" s="180">
        <v>13495723.164085399</v>
      </c>
      <c r="D48" s="157">
        <v>2706609</v>
      </c>
      <c r="E48" s="180">
        <v>2706609</v>
      </c>
      <c r="F48" s="157">
        <v>2985474</v>
      </c>
      <c r="G48" s="180">
        <v>2985474</v>
      </c>
      <c r="J48" s="181"/>
      <c r="K48" s="181"/>
      <c r="M48" s="181"/>
      <c r="O48" s="181"/>
    </row>
    <row r="49" spans="1:15">
      <c r="A49" s="183">
        <v>42705</v>
      </c>
      <c r="B49" s="157">
        <v>13415843</v>
      </c>
      <c r="C49" s="180">
        <v>13457146.4901092</v>
      </c>
      <c r="D49" s="157">
        <v>2701537</v>
      </c>
      <c r="E49" s="180">
        <v>2701537</v>
      </c>
      <c r="F49" s="157">
        <v>2981646</v>
      </c>
      <c r="G49" s="180">
        <v>2981646</v>
      </c>
      <c r="J49" s="181"/>
      <c r="K49" s="181"/>
      <c r="M49" s="181"/>
      <c r="O49" s="181"/>
    </row>
    <row r="50" spans="1:15">
      <c r="A50" s="183">
        <v>42736</v>
      </c>
      <c r="B50" s="55">
        <v>13115945</v>
      </c>
      <c r="C50" s="180">
        <v>13435991.310536601</v>
      </c>
      <c r="D50" s="157">
        <v>2520079</v>
      </c>
      <c r="E50" s="180">
        <v>2520079</v>
      </c>
      <c r="F50" s="157">
        <v>2970210</v>
      </c>
      <c r="G50" s="180">
        <v>2970210</v>
      </c>
      <c r="J50" s="181"/>
      <c r="K50" s="181"/>
      <c r="M50" s="181"/>
      <c r="O50" s="181"/>
    </row>
    <row r="51" spans="1:15">
      <c r="A51" s="183">
        <v>42767</v>
      </c>
      <c r="B51" s="55">
        <v>13126079</v>
      </c>
      <c r="C51" s="180">
        <v>13533913.154794101</v>
      </c>
      <c r="D51" s="157">
        <v>2698940</v>
      </c>
      <c r="E51" s="180">
        <v>2698940</v>
      </c>
      <c r="F51" s="157">
        <v>2965218</v>
      </c>
      <c r="G51" s="180">
        <v>2965218</v>
      </c>
      <c r="J51" s="181"/>
      <c r="K51" s="181"/>
      <c r="M51" s="181"/>
      <c r="O51" s="181"/>
    </row>
    <row r="52" spans="1:15">
      <c r="A52" s="183">
        <v>42795</v>
      </c>
      <c r="B52" s="55">
        <v>13558783</v>
      </c>
      <c r="C52" s="180">
        <v>13699864.0765185</v>
      </c>
      <c r="D52" s="157">
        <v>2734104</v>
      </c>
      <c r="E52" s="180">
        <v>2734104</v>
      </c>
      <c r="F52" s="157">
        <v>2970810</v>
      </c>
      <c r="G52" s="180">
        <v>2970810</v>
      </c>
      <c r="J52" s="181"/>
      <c r="K52" s="181"/>
      <c r="M52" s="181"/>
      <c r="O52" s="181"/>
    </row>
    <row r="53" spans="1:15">
      <c r="A53" s="183">
        <v>42826</v>
      </c>
      <c r="B53" s="55">
        <v>13849359</v>
      </c>
      <c r="C53" s="180">
        <v>13797263.4496962</v>
      </c>
      <c r="D53" s="157">
        <v>2760089</v>
      </c>
      <c r="E53" s="180">
        <v>2760089</v>
      </c>
      <c r="F53" s="157">
        <v>2969930</v>
      </c>
      <c r="G53" s="180">
        <v>2969930</v>
      </c>
      <c r="J53" s="181"/>
      <c r="K53" s="181"/>
      <c r="M53" s="181"/>
      <c r="O53" s="181"/>
    </row>
    <row r="54" spans="1:15">
      <c r="A54" s="183">
        <v>42856</v>
      </c>
      <c r="B54" s="55">
        <v>14105505</v>
      </c>
      <c r="C54" s="180">
        <v>13868712.3563285</v>
      </c>
      <c r="D54" s="157">
        <v>2771634</v>
      </c>
      <c r="E54" s="180">
        <v>2771634</v>
      </c>
      <c r="F54" s="157">
        <v>2970555</v>
      </c>
      <c r="G54" s="180">
        <v>2970555</v>
      </c>
      <c r="J54" s="181"/>
      <c r="K54" s="181"/>
      <c r="M54" s="181"/>
      <c r="O54" s="181"/>
    </row>
    <row r="55" spans="1:15">
      <c r="A55" s="183">
        <v>42887</v>
      </c>
      <c r="B55" s="55">
        <v>14009873</v>
      </c>
      <c r="C55" s="180">
        <v>13955384.186093099</v>
      </c>
      <c r="D55" s="157">
        <v>2789173</v>
      </c>
      <c r="E55" s="180">
        <v>2789173</v>
      </c>
      <c r="F55" s="157">
        <v>2976758</v>
      </c>
      <c r="G55" s="180">
        <v>2976758</v>
      </c>
      <c r="J55" s="181"/>
      <c r="K55" s="181"/>
      <c r="M55" s="181"/>
      <c r="O55" s="181"/>
    </row>
    <row r="56" spans="1:15">
      <c r="A56" s="183">
        <v>42917</v>
      </c>
      <c r="B56" s="55">
        <v>14195607</v>
      </c>
      <c r="C56" s="180">
        <v>14115386.970900699</v>
      </c>
      <c r="D56" s="157">
        <v>2751389</v>
      </c>
      <c r="E56" s="180">
        <v>2751389</v>
      </c>
      <c r="F56" s="157">
        <v>2975092</v>
      </c>
      <c r="G56" s="180">
        <v>2975092</v>
      </c>
      <c r="J56" s="181"/>
      <c r="K56" s="181"/>
      <c r="M56" s="181"/>
      <c r="O56" s="181"/>
    </row>
    <row r="57" spans="1:15">
      <c r="A57" s="183">
        <v>42948</v>
      </c>
      <c r="B57" s="55">
        <v>14265038</v>
      </c>
      <c r="C57" s="157">
        <v>14262683.776743701</v>
      </c>
      <c r="D57" s="157">
        <v>2753919</v>
      </c>
      <c r="E57" s="157">
        <v>2753919</v>
      </c>
      <c r="F57" s="157">
        <v>2960311</v>
      </c>
      <c r="G57" s="157">
        <v>2960311</v>
      </c>
      <c r="J57" s="181"/>
      <c r="K57" s="181"/>
      <c r="M57" s="181"/>
      <c r="O57" s="181"/>
    </row>
    <row r="58" spans="1:15">
      <c r="A58" s="183">
        <v>42979</v>
      </c>
      <c r="B58" s="55">
        <v>14547574</v>
      </c>
      <c r="C58" s="157">
        <v>14357586.4210837</v>
      </c>
      <c r="D58" s="157">
        <v>2772117</v>
      </c>
      <c r="E58" s="157">
        <v>2772117</v>
      </c>
      <c r="F58" s="157">
        <v>2964754</v>
      </c>
      <c r="G58" s="157">
        <v>2964754</v>
      </c>
      <c r="J58" s="181"/>
      <c r="K58" s="181"/>
      <c r="M58" s="181"/>
      <c r="O58" s="181"/>
    </row>
    <row r="59" spans="1:15">
      <c r="A59" s="183">
        <v>43009</v>
      </c>
      <c r="B59" s="55">
        <v>14644895</v>
      </c>
      <c r="C59" s="157">
        <v>14413772.8365335</v>
      </c>
      <c r="D59" s="157">
        <v>2768836</v>
      </c>
      <c r="E59" s="157">
        <v>2768836</v>
      </c>
      <c r="F59" s="157">
        <v>2976497</v>
      </c>
      <c r="G59" s="157">
        <v>2976497</v>
      </c>
      <c r="J59" s="181"/>
      <c r="K59" s="181"/>
      <c r="M59" s="181"/>
      <c r="O59" s="181"/>
    </row>
    <row r="60" spans="1:15">
      <c r="A60" s="183">
        <v>43040</v>
      </c>
      <c r="B60" s="55">
        <v>14555878</v>
      </c>
      <c r="C60" s="157">
        <v>14430971.8082543</v>
      </c>
      <c r="D60" s="177">
        <v>2767790</v>
      </c>
      <c r="E60" s="157">
        <v>2767790</v>
      </c>
      <c r="F60" s="177">
        <v>2979048</v>
      </c>
      <c r="G60" s="157">
        <v>2979048</v>
      </c>
      <c r="K60" s="181"/>
      <c r="M60" s="181"/>
      <c r="O60" s="181"/>
    </row>
    <row r="61" spans="1:15">
      <c r="A61" s="183">
        <v>43070</v>
      </c>
      <c r="B61" s="55">
        <v>14477817</v>
      </c>
      <c r="C61" s="157">
        <v>14519901.658521499</v>
      </c>
      <c r="D61" s="157">
        <v>2777484</v>
      </c>
      <c r="E61" s="157">
        <v>2777484</v>
      </c>
      <c r="F61" s="177">
        <v>2986088</v>
      </c>
      <c r="G61" s="157">
        <v>2986088</v>
      </c>
      <c r="K61" s="181"/>
      <c r="M61" s="181"/>
      <c r="O61" s="181"/>
    </row>
    <row r="62" spans="1:15">
      <c r="A62" s="183">
        <v>43101</v>
      </c>
      <c r="B62" s="55">
        <v>14218231</v>
      </c>
      <c r="C62" s="157">
        <v>14540821.1557364</v>
      </c>
      <c r="D62" s="177">
        <v>2762901</v>
      </c>
      <c r="E62" s="157">
        <v>2762901</v>
      </c>
      <c r="F62" s="177">
        <v>2989631</v>
      </c>
      <c r="G62" s="157">
        <v>2989631</v>
      </c>
      <c r="H62" s="178"/>
      <c r="K62" s="181"/>
      <c r="M62" s="181"/>
      <c r="O62" s="181"/>
    </row>
    <row r="63" spans="1:15">
      <c r="A63" s="183">
        <v>43132</v>
      </c>
      <c r="B63" s="177">
        <v>14127524</v>
      </c>
      <c r="C63" s="157">
        <v>14534454.6861059</v>
      </c>
      <c r="D63" s="157">
        <v>2835795</v>
      </c>
      <c r="E63" s="157">
        <v>2835795</v>
      </c>
      <c r="F63" s="177">
        <v>2996690</v>
      </c>
      <c r="G63" s="157">
        <v>2996690</v>
      </c>
      <c r="K63" s="181"/>
      <c r="M63" s="181"/>
      <c r="O63" s="181"/>
    </row>
    <row r="64" spans="1:15">
      <c r="A64" s="183">
        <v>43160</v>
      </c>
      <c r="B64" s="157">
        <v>14325806</v>
      </c>
      <c r="C64" s="157">
        <v>14486773.0288295</v>
      </c>
      <c r="D64" s="157">
        <v>2804909</v>
      </c>
      <c r="E64" s="157">
        <v>2804909</v>
      </c>
      <c r="F64" s="177">
        <v>3006828</v>
      </c>
      <c r="G64" s="157">
        <v>3006828</v>
      </c>
      <c r="I64" s="157"/>
      <c r="K64" s="181"/>
      <c r="M64" s="181"/>
      <c r="O64" s="181"/>
    </row>
    <row r="65" spans="1:15">
      <c r="A65" s="183">
        <v>43191</v>
      </c>
      <c r="B65" s="157">
        <v>14527332</v>
      </c>
      <c r="C65" s="157">
        <v>14483404.3439459</v>
      </c>
      <c r="D65" s="157">
        <v>2812961</v>
      </c>
      <c r="E65" s="157">
        <v>2812961</v>
      </c>
      <c r="F65" s="177">
        <v>3011373</v>
      </c>
      <c r="G65" s="157">
        <v>3011373</v>
      </c>
      <c r="I65" s="157"/>
      <c r="K65" s="181"/>
      <c r="M65" s="181"/>
      <c r="O65" s="181"/>
    </row>
    <row r="66" spans="1:15">
      <c r="A66" s="183">
        <v>43221</v>
      </c>
      <c r="B66" s="157">
        <v>14729306</v>
      </c>
      <c r="C66" s="157">
        <v>14525643.412602499</v>
      </c>
      <c r="D66" s="157">
        <v>2803693</v>
      </c>
      <c r="E66" s="157">
        <v>2803693</v>
      </c>
      <c r="F66" s="177">
        <v>3014740</v>
      </c>
      <c r="G66" s="157">
        <v>3014740</v>
      </c>
      <c r="I66" s="157"/>
      <c r="K66" s="181"/>
      <c r="M66" s="181"/>
      <c r="O66" s="181"/>
    </row>
    <row r="67" spans="1:15">
      <c r="A67" s="183">
        <v>43252</v>
      </c>
      <c r="B67" s="157">
        <v>14570283</v>
      </c>
      <c r="C67" s="157">
        <v>14528711.675377499</v>
      </c>
      <c r="D67" s="157">
        <v>2702964</v>
      </c>
      <c r="E67" s="157">
        <v>2702964</v>
      </c>
      <c r="F67" s="177">
        <v>3019444</v>
      </c>
      <c r="G67" s="157">
        <v>3019444</v>
      </c>
      <c r="I67" s="157"/>
      <c r="K67" s="181"/>
      <c r="M67" s="181"/>
      <c r="O67" s="181"/>
    </row>
    <row r="68" spans="1:15">
      <c r="A68" s="183">
        <v>43282</v>
      </c>
      <c r="B68" s="157">
        <v>14664384</v>
      </c>
      <c r="C68" s="157">
        <v>14605519.169639099</v>
      </c>
      <c r="D68" s="157">
        <v>2848614</v>
      </c>
      <c r="E68" s="157">
        <v>2848614</v>
      </c>
      <c r="F68" s="157">
        <v>3010588</v>
      </c>
      <c r="G68" s="157">
        <v>3010588</v>
      </c>
      <c r="I68" s="157"/>
      <c r="K68" s="181"/>
      <c r="M68" s="181"/>
      <c r="O68" s="181"/>
    </row>
    <row r="69" spans="1:15">
      <c r="A69" s="183">
        <v>43313</v>
      </c>
      <c r="B69" s="157">
        <v>14482653</v>
      </c>
      <c r="C69" s="157">
        <v>14544885.913455</v>
      </c>
      <c r="D69" s="157">
        <v>2844133</v>
      </c>
      <c r="E69" s="157">
        <v>2844133</v>
      </c>
      <c r="F69" s="157">
        <v>2998531</v>
      </c>
      <c r="G69" s="157">
        <v>2998531</v>
      </c>
      <c r="K69" s="181"/>
      <c r="M69" s="181"/>
      <c r="O69" s="181"/>
    </row>
    <row r="70" spans="1:15">
      <c r="A70" s="183">
        <v>43344</v>
      </c>
      <c r="B70" s="157">
        <v>14809349</v>
      </c>
      <c r="C70" s="157">
        <v>14520968.5175288</v>
      </c>
      <c r="D70" s="157">
        <v>2810852</v>
      </c>
      <c r="E70" s="157">
        <v>2810852</v>
      </c>
      <c r="F70" s="157">
        <v>3001713</v>
      </c>
      <c r="G70" s="157">
        <v>3001713</v>
      </c>
      <c r="K70" s="181"/>
      <c r="M70" s="181"/>
      <c r="O70" s="181"/>
    </row>
    <row r="71" spans="1:15">
      <c r="A71" s="183">
        <v>43374</v>
      </c>
      <c r="B71" s="157">
        <v>14695062</v>
      </c>
      <c r="C71" s="157">
        <v>14445828.0656268</v>
      </c>
      <c r="D71" s="157">
        <v>2904436</v>
      </c>
      <c r="E71" s="157">
        <v>2904436</v>
      </c>
      <c r="F71" s="177">
        <v>3020919</v>
      </c>
      <c r="G71" s="157">
        <v>3020919</v>
      </c>
      <c r="K71" s="181"/>
      <c r="M71" s="181"/>
      <c r="O71" s="181"/>
    </row>
    <row r="72" spans="1:15">
      <c r="A72" s="183">
        <v>43405</v>
      </c>
      <c r="B72" s="157">
        <v>14448590</v>
      </c>
      <c r="C72" s="157">
        <v>14360504.057626501</v>
      </c>
      <c r="D72" s="157">
        <v>2879630</v>
      </c>
      <c r="E72" s="157">
        <v>2879630</v>
      </c>
      <c r="F72" s="177">
        <v>3021127</v>
      </c>
      <c r="G72" s="157">
        <v>3021127</v>
      </c>
      <c r="K72" s="181"/>
      <c r="M72" s="181"/>
      <c r="O72" s="181"/>
    </row>
    <row r="73" spans="1:15">
      <c r="A73" s="183">
        <v>43435</v>
      </c>
      <c r="B73" s="157">
        <v>14229170</v>
      </c>
      <c r="C73" s="157">
        <v>14223669.251584399</v>
      </c>
      <c r="D73" s="157">
        <v>2833299</v>
      </c>
      <c r="E73" s="157">
        <v>2833299</v>
      </c>
      <c r="F73" s="177">
        <v>3031311</v>
      </c>
      <c r="G73" s="157">
        <v>3031311</v>
      </c>
      <c r="K73" s="181"/>
      <c r="M73" s="181"/>
      <c r="O73" s="181"/>
    </row>
    <row r="74" spans="1:15">
      <c r="A74" s="183">
        <v>43466</v>
      </c>
      <c r="B74" s="157">
        <v>13826757</v>
      </c>
      <c r="C74" s="157">
        <v>14171251.6095847</v>
      </c>
      <c r="D74" s="157">
        <v>2791418</v>
      </c>
      <c r="E74" s="157">
        <v>2791418</v>
      </c>
      <c r="F74" s="157">
        <v>3030725</v>
      </c>
      <c r="G74" s="157">
        <v>3030725</v>
      </c>
      <c r="K74" s="181"/>
      <c r="M74" s="181"/>
      <c r="O74" s="181"/>
    </row>
    <row r="75" spans="1:15">
      <c r="A75" s="183">
        <v>43497</v>
      </c>
      <c r="B75" s="157">
        <v>13807689</v>
      </c>
      <c r="C75" s="178">
        <v>14189653.747116201</v>
      </c>
      <c r="D75" s="157">
        <v>2801378</v>
      </c>
      <c r="E75" s="157">
        <v>2801378</v>
      </c>
      <c r="F75" s="157">
        <v>3038819</v>
      </c>
      <c r="G75" s="157">
        <v>3038819</v>
      </c>
      <c r="K75" s="181"/>
      <c r="M75" s="181"/>
      <c r="O75" s="181"/>
    </row>
    <row r="76" spans="1:15">
      <c r="A76" s="183">
        <v>43525</v>
      </c>
      <c r="B76" s="157">
        <v>13994899</v>
      </c>
      <c r="C76" s="157">
        <v>14187695.047504099</v>
      </c>
      <c r="D76" s="157">
        <v>2793511</v>
      </c>
      <c r="E76" s="157">
        <v>2793511</v>
      </c>
      <c r="F76" s="157">
        <v>3039681</v>
      </c>
      <c r="G76" s="157">
        <v>3039681</v>
      </c>
      <c r="K76" s="181"/>
      <c r="M76" s="181"/>
      <c r="O76" s="181"/>
    </row>
    <row r="77" spans="1:15">
      <c r="A77" s="183">
        <v>43556</v>
      </c>
      <c r="B77" s="157">
        <v>14226393</v>
      </c>
      <c r="C77" s="157">
        <v>14183062.6513103</v>
      </c>
      <c r="D77" s="157">
        <v>2761695</v>
      </c>
      <c r="E77" s="157">
        <v>2761695</v>
      </c>
      <c r="F77" s="157">
        <v>3050182</v>
      </c>
      <c r="G77" s="157">
        <v>3050182</v>
      </c>
      <c r="K77" s="181"/>
      <c r="M77" s="181"/>
      <c r="O77" s="181"/>
    </row>
    <row r="78" spans="1:15">
      <c r="A78" s="183">
        <v>43586</v>
      </c>
      <c r="B78" s="157">
        <v>14324472</v>
      </c>
      <c r="C78" s="157">
        <v>14175187.6622825</v>
      </c>
      <c r="D78" s="157">
        <v>2838167</v>
      </c>
      <c r="E78" s="157">
        <v>2838167</v>
      </c>
      <c r="F78" s="157">
        <v>3055833</v>
      </c>
      <c r="G78" s="157">
        <v>3055833</v>
      </c>
      <c r="K78" s="181"/>
      <c r="M78" s="181"/>
      <c r="O78" s="181"/>
    </row>
    <row r="79" spans="1:15">
      <c r="A79" s="183">
        <v>43617</v>
      </c>
      <c r="B79" s="157">
        <v>14287607</v>
      </c>
      <c r="C79" s="157">
        <v>14182017.0610785</v>
      </c>
      <c r="D79" s="157">
        <v>2874942</v>
      </c>
      <c r="E79" s="157">
        <v>2874942</v>
      </c>
      <c r="F79" s="157">
        <v>3058258</v>
      </c>
      <c r="G79" s="157">
        <v>3058258</v>
      </c>
      <c r="K79" s="181"/>
      <c r="M79" s="181"/>
      <c r="O79" s="181"/>
    </row>
    <row r="80" spans="1:15">
      <c r="A80" s="183">
        <v>43647</v>
      </c>
      <c r="B80" s="157">
        <v>14198097</v>
      </c>
      <c r="C80" s="157">
        <v>14156168.397629</v>
      </c>
      <c r="D80" s="157">
        <v>2835662</v>
      </c>
      <c r="E80" s="157">
        <v>2835662</v>
      </c>
      <c r="F80" s="157">
        <v>3069057</v>
      </c>
      <c r="G80" s="157">
        <v>3069057</v>
      </c>
      <c r="K80" s="181"/>
      <c r="M80" s="181"/>
      <c r="O80" s="181"/>
    </row>
    <row r="81" spans="1:15">
      <c r="A81" s="183">
        <v>43678</v>
      </c>
      <c r="B81" s="177">
        <v>14119665</v>
      </c>
      <c r="C81" s="157">
        <v>14148542.306193899</v>
      </c>
      <c r="D81" s="177">
        <v>2783315</v>
      </c>
      <c r="E81" s="157">
        <v>2783315</v>
      </c>
      <c r="F81" s="177">
        <v>3042624</v>
      </c>
      <c r="G81" s="157">
        <v>3042624</v>
      </c>
      <c r="K81" s="181"/>
      <c r="M81" s="181"/>
      <c r="O81" s="181"/>
    </row>
    <row r="82" spans="1:15">
      <c r="A82" s="183">
        <v>43709</v>
      </c>
      <c r="B82" s="157">
        <v>14440956</v>
      </c>
      <c r="C82" s="157">
        <v>14207718.4050276</v>
      </c>
      <c r="D82" s="157">
        <v>2783328</v>
      </c>
      <c r="E82" s="157">
        <v>2783328</v>
      </c>
      <c r="F82" s="157">
        <v>3055436</v>
      </c>
      <c r="G82" s="157">
        <v>3055436</v>
      </c>
      <c r="K82" s="181"/>
      <c r="M82" s="181"/>
      <c r="O82" s="181"/>
    </row>
    <row r="83" spans="1:15">
      <c r="A83" s="183">
        <v>43739</v>
      </c>
      <c r="B83" s="157">
        <v>14511611</v>
      </c>
      <c r="C83" s="157">
        <v>14282894.1924641</v>
      </c>
      <c r="D83" s="157">
        <v>2760621</v>
      </c>
      <c r="E83" s="157">
        <v>2760621</v>
      </c>
      <c r="F83" s="157">
        <v>3075826</v>
      </c>
      <c r="G83" s="157">
        <v>3075826</v>
      </c>
      <c r="K83" s="181"/>
      <c r="M83" s="181"/>
      <c r="O83" s="181"/>
    </row>
    <row r="84" spans="1:15">
      <c r="A84" s="183">
        <v>43770</v>
      </c>
      <c r="B84" s="157">
        <v>14393707</v>
      </c>
      <c r="C84" s="157">
        <v>14302913.6924164</v>
      </c>
      <c r="D84" s="157">
        <v>2736801</v>
      </c>
      <c r="E84" s="157">
        <v>2736801</v>
      </c>
      <c r="F84" s="157">
        <v>3083315</v>
      </c>
      <c r="G84" s="157">
        <v>3083315</v>
      </c>
      <c r="K84" s="181"/>
      <c r="M84" s="181"/>
      <c r="O84" s="181"/>
    </row>
    <row r="85" spans="1:15">
      <c r="A85" s="183">
        <v>43800</v>
      </c>
      <c r="B85" s="180">
        <v>14314313</v>
      </c>
      <c r="C85" s="157">
        <v>14379833.2350247</v>
      </c>
      <c r="D85" s="157">
        <v>2758067</v>
      </c>
      <c r="E85" s="157">
        <v>2758067</v>
      </c>
      <c r="F85" s="157">
        <v>3100511</v>
      </c>
      <c r="G85" s="157">
        <v>3100511</v>
      </c>
      <c r="K85" s="181"/>
      <c r="M85" s="181"/>
      <c r="O85" s="181"/>
    </row>
    <row r="86" spans="1:15">
      <c r="A86" s="183">
        <v>43831</v>
      </c>
      <c r="B86" s="180">
        <v>14154168</v>
      </c>
      <c r="C86" s="157">
        <v>14489071.0505323</v>
      </c>
      <c r="D86" s="157">
        <v>2766914</v>
      </c>
      <c r="E86" s="157">
        <v>2766914</v>
      </c>
      <c r="F86" s="180">
        <v>3110922</v>
      </c>
      <c r="G86" s="157">
        <v>3110922</v>
      </c>
      <c r="K86" s="181"/>
      <c r="M86" s="181"/>
      <c r="O86" s="181"/>
    </row>
    <row r="87" spans="1:15">
      <c r="A87" s="183">
        <v>43862</v>
      </c>
      <c r="B87" s="180">
        <v>14211588</v>
      </c>
      <c r="C87" s="157">
        <v>14525800.7256971</v>
      </c>
      <c r="D87" s="157">
        <v>2748447</v>
      </c>
      <c r="E87" s="157">
        <v>2748447</v>
      </c>
      <c r="F87" s="180">
        <v>3115640</v>
      </c>
      <c r="G87" s="157">
        <v>3115640</v>
      </c>
      <c r="K87" s="181"/>
      <c r="M87" s="181"/>
      <c r="O87" s="181"/>
    </row>
    <row r="88" spans="1:15">
      <c r="A88" s="183">
        <v>43891</v>
      </c>
      <c r="B88" s="180">
        <v>14339304</v>
      </c>
      <c r="C88" s="157">
        <v>14511700.9549026</v>
      </c>
      <c r="D88" s="180">
        <v>2765787</v>
      </c>
      <c r="E88" s="157">
        <v>2765787</v>
      </c>
      <c r="F88" s="180">
        <v>3108959</v>
      </c>
      <c r="G88" s="157">
        <v>3108959</v>
      </c>
      <c r="K88" s="181"/>
      <c r="M88" s="181"/>
      <c r="O88" s="181"/>
    </row>
    <row r="89" spans="1:15">
      <c r="A89" s="183">
        <v>43922</v>
      </c>
      <c r="B89" s="157">
        <v>13847835</v>
      </c>
      <c r="C89" s="157">
        <v>13769157.511980901</v>
      </c>
      <c r="D89" s="157">
        <v>2784393</v>
      </c>
      <c r="E89" s="157">
        <v>2784393</v>
      </c>
      <c r="F89" s="157">
        <v>3119852</v>
      </c>
      <c r="G89" s="157">
        <v>3119852</v>
      </c>
      <c r="K89" s="181"/>
      <c r="M89" s="181"/>
      <c r="O89" s="181"/>
    </row>
    <row r="90" spans="1:15">
      <c r="A90" s="183">
        <v>43952</v>
      </c>
      <c r="B90" s="157">
        <v>13919211</v>
      </c>
      <c r="C90" s="157">
        <v>13778089.1739855</v>
      </c>
      <c r="D90" s="157">
        <v>2804352</v>
      </c>
      <c r="E90" s="157">
        <v>2804352</v>
      </c>
      <c r="F90" s="157">
        <v>3119932</v>
      </c>
      <c r="G90" s="157">
        <v>3119932</v>
      </c>
      <c r="K90" s="181"/>
      <c r="M90" s="181"/>
      <c r="O90" s="181"/>
    </row>
    <row r="91" spans="1:15">
      <c r="C91" s="157"/>
      <c r="D91" s="157"/>
      <c r="E91" s="157"/>
      <c r="F91" s="157"/>
      <c r="G91" s="157"/>
      <c r="K91" s="181"/>
      <c r="M91" s="181"/>
      <c r="O91" s="181"/>
    </row>
    <row r="93" spans="1:15">
      <c r="B93" s="157"/>
      <c r="C93" s="157"/>
      <c r="D93" s="157"/>
      <c r="E93" s="157"/>
      <c r="F93" s="157"/>
      <c r="G93" s="157"/>
    </row>
    <row r="94" spans="1:15">
      <c r="C94" s="157"/>
      <c r="D94" s="157"/>
      <c r="E94" s="157"/>
      <c r="F94" s="157"/>
      <c r="G94" s="15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00"/>
  <sheetViews>
    <sheetView topLeftCell="K1" zoomScale="84" zoomScaleNormal="84" workbookViewId="0">
      <pane ySplit="2" topLeftCell="A3" activePane="bottomLeft" state="frozen"/>
      <selection activeCell="X1" sqref="X1"/>
      <selection pane="bottomLeft" activeCell="U14" sqref="U14"/>
    </sheetView>
  </sheetViews>
  <sheetFormatPr defaultColWidth="9.140625" defaultRowHeight="15"/>
  <cols>
    <col min="1" max="1" width="17.28515625" style="4" customWidth="1"/>
    <col min="2" max="2" width="34.42578125" style="4" bestFit="1" customWidth="1"/>
    <col min="3" max="8" width="13.42578125" style="4" customWidth="1"/>
    <col min="9" max="9" width="21.85546875" style="4" customWidth="1"/>
    <col min="10" max="10" width="30" style="4" customWidth="1"/>
    <col min="11" max="11" width="26.7109375" style="4" customWidth="1"/>
    <col min="12" max="12" width="22" style="4" customWidth="1"/>
    <col min="13" max="13" width="27.140625" style="4" customWidth="1"/>
    <col min="14" max="14" width="25" style="4" customWidth="1"/>
    <col min="15" max="15" width="10.140625" style="4" customWidth="1"/>
    <col min="16" max="16384" width="9.140625" style="4"/>
  </cols>
  <sheetData>
    <row r="1" spans="1:15" ht="15.75" thickBot="1">
      <c r="B1" s="158"/>
      <c r="C1" s="186" t="s">
        <v>281</v>
      </c>
      <c r="D1" s="186"/>
      <c r="E1" s="187"/>
      <c r="F1" s="188" t="s">
        <v>280</v>
      </c>
      <c r="G1" s="186"/>
      <c r="H1" s="187"/>
    </row>
    <row r="2" spans="1:15" ht="63" customHeight="1">
      <c r="A2" s="93" t="s">
        <v>1</v>
      </c>
      <c r="B2" s="93" t="s">
        <v>90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91" t="s">
        <v>301</v>
      </c>
      <c r="J2" s="91" t="s">
        <v>302</v>
      </c>
      <c r="K2" s="91" t="s">
        <v>303</v>
      </c>
      <c r="L2" s="91" t="s">
        <v>304</v>
      </c>
      <c r="M2" s="95" t="s">
        <v>305</v>
      </c>
      <c r="N2" s="159" t="s">
        <v>306</v>
      </c>
    </row>
    <row r="3" spans="1:15">
      <c r="A3" s="37">
        <v>1</v>
      </c>
      <c r="B3" s="98" t="s">
        <v>2</v>
      </c>
      <c r="C3" s="96">
        <v>106353</v>
      </c>
      <c r="D3" s="96">
        <v>104793</v>
      </c>
      <c r="E3" s="96">
        <v>108511</v>
      </c>
      <c r="F3" s="96"/>
      <c r="G3" s="96"/>
      <c r="H3" s="96"/>
      <c r="I3" s="99">
        <f t="shared" ref="I3:I34" si="0">E3/$E$92</f>
        <v>7.7957723322104964E-3</v>
      </c>
      <c r="J3" s="99">
        <f t="shared" ref="J3:J34" si="1">(E3-C3)/C3</f>
        <v>2.0290917980686957E-2</v>
      </c>
      <c r="K3" s="96">
        <f t="shared" ref="K3:K34" si="2">E3-C3</f>
        <v>2158</v>
      </c>
      <c r="L3" s="100">
        <f>K3/$K$92</f>
        <v>-5.3249634186363854E-3</v>
      </c>
      <c r="M3" s="97">
        <f>E3-D3</f>
        <v>3718</v>
      </c>
      <c r="N3" s="97">
        <f t="shared" ref="N3:N34" si="3">H3-G3</f>
        <v>0</v>
      </c>
    </row>
    <row r="4" spans="1:15">
      <c r="A4" s="37">
        <v>2</v>
      </c>
      <c r="B4" s="98" t="s">
        <v>3</v>
      </c>
      <c r="C4" s="96">
        <v>39756</v>
      </c>
      <c r="D4" s="96">
        <v>30313</v>
      </c>
      <c r="E4" s="96">
        <v>31178</v>
      </c>
      <c r="F4" s="96"/>
      <c r="G4" s="96"/>
      <c r="H4" s="96"/>
      <c r="I4" s="99">
        <f t="shared" si="0"/>
        <v>2.2399258118868952E-3</v>
      </c>
      <c r="J4" s="99">
        <f t="shared" si="1"/>
        <v>-0.21576617365932185</v>
      </c>
      <c r="K4" s="96">
        <f t="shared" si="2"/>
        <v>-8578</v>
      </c>
      <c r="L4" s="100">
        <f t="shared" ref="L4:L67" si="4">K4/$K$92</f>
        <v>2.1166606211799308E-2</v>
      </c>
      <c r="M4" s="97">
        <f t="shared" ref="M4:M67" si="5">E4-D4</f>
        <v>865</v>
      </c>
      <c r="N4" s="97">
        <f t="shared" si="3"/>
        <v>0</v>
      </c>
    </row>
    <row r="5" spans="1:15">
      <c r="A5" s="37">
        <v>3</v>
      </c>
      <c r="B5" s="98" t="s">
        <v>4</v>
      </c>
      <c r="C5" s="96">
        <v>8090</v>
      </c>
      <c r="D5" s="96">
        <v>8945</v>
      </c>
      <c r="E5" s="96">
        <v>9022</v>
      </c>
      <c r="F5" s="96"/>
      <c r="G5" s="96"/>
      <c r="H5" s="96"/>
      <c r="I5" s="99">
        <f t="shared" si="0"/>
        <v>6.4816892279310947E-4</v>
      </c>
      <c r="J5" s="99">
        <f t="shared" si="1"/>
        <v>0.11520395550061804</v>
      </c>
      <c r="K5" s="96">
        <f t="shared" si="2"/>
        <v>932</v>
      </c>
      <c r="L5" s="100">
        <f t="shared" si="4"/>
        <v>-2.2997525051756769E-3</v>
      </c>
      <c r="M5" s="97">
        <f t="shared" si="5"/>
        <v>77</v>
      </c>
      <c r="N5" s="97">
        <f t="shared" si="3"/>
        <v>0</v>
      </c>
    </row>
    <row r="6" spans="1:15">
      <c r="A6" s="37">
        <v>5</v>
      </c>
      <c r="B6" s="98" t="s">
        <v>5</v>
      </c>
      <c r="C6" s="96">
        <v>35527</v>
      </c>
      <c r="D6" s="96">
        <v>34480</v>
      </c>
      <c r="E6" s="96">
        <v>34657</v>
      </c>
      <c r="F6" s="96"/>
      <c r="G6" s="96"/>
      <c r="H6" s="96"/>
      <c r="I6" s="99">
        <f t="shared" si="0"/>
        <v>2.4898681397961422E-3</v>
      </c>
      <c r="J6" s="99">
        <f t="shared" si="1"/>
        <v>-2.4488417260112028E-2</v>
      </c>
      <c r="K6" s="96">
        <f t="shared" si="2"/>
        <v>-870</v>
      </c>
      <c r="L6" s="100">
        <f t="shared" si="4"/>
        <v>2.1467646775781535E-3</v>
      </c>
      <c r="M6" s="97">
        <f t="shared" si="5"/>
        <v>177</v>
      </c>
      <c r="N6" s="97">
        <f t="shared" si="3"/>
        <v>0</v>
      </c>
    </row>
    <row r="7" spans="1:15">
      <c r="A7" s="37">
        <v>6</v>
      </c>
      <c r="B7" s="98" t="s">
        <v>6</v>
      </c>
      <c r="C7" s="96">
        <v>2228</v>
      </c>
      <c r="D7" s="96">
        <v>2031</v>
      </c>
      <c r="E7" s="96">
        <v>2036</v>
      </c>
      <c r="F7" s="96"/>
      <c r="G7" s="96"/>
      <c r="H7" s="96"/>
      <c r="I7" s="99">
        <f t="shared" si="0"/>
        <v>1.4627265870170372E-4</v>
      </c>
      <c r="J7" s="99">
        <f t="shared" si="1"/>
        <v>-8.6175942549371637E-2</v>
      </c>
      <c r="K7" s="96">
        <f t="shared" si="2"/>
        <v>-192</v>
      </c>
      <c r="L7" s="100">
        <f t="shared" si="4"/>
        <v>4.7376875643104075E-4</v>
      </c>
      <c r="M7" s="97">
        <f t="shared" si="5"/>
        <v>5</v>
      </c>
      <c r="N7" s="97">
        <f t="shared" si="3"/>
        <v>0</v>
      </c>
    </row>
    <row r="8" spans="1:15">
      <c r="A8" s="37">
        <v>7</v>
      </c>
      <c r="B8" s="98" t="s">
        <v>7</v>
      </c>
      <c r="C8" s="96">
        <v>29471</v>
      </c>
      <c r="D8" s="96">
        <v>26773</v>
      </c>
      <c r="E8" s="96">
        <v>27868</v>
      </c>
      <c r="F8" s="96"/>
      <c r="G8" s="96"/>
      <c r="H8" s="96"/>
      <c r="I8" s="99">
        <f t="shared" si="0"/>
        <v>2.0021249767677206E-3</v>
      </c>
      <c r="J8" s="99">
        <f t="shared" si="1"/>
        <v>-5.4392453598452718E-2</v>
      </c>
      <c r="K8" s="96">
        <f t="shared" si="2"/>
        <v>-1603</v>
      </c>
      <c r="L8" s="100">
        <f t="shared" si="4"/>
        <v>3.9554756070779079E-3</v>
      </c>
      <c r="M8" s="97">
        <f t="shared" si="5"/>
        <v>1095</v>
      </c>
      <c r="N8" s="97">
        <f t="shared" si="3"/>
        <v>0</v>
      </c>
    </row>
    <row r="9" spans="1:15">
      <c r="A9" s="37">
        <v>8</v>
      </c>
      <c r="B9" s="98" t="s">
        <v>299</v>
      </c>
      <c r="C9" s="96">
        <v>61873</v>
      </c>
      <c r="D9" s="96">
        <v>54936</v>
      </c>
      <c r="E9" s="96">
        <v>55682</v>
      </c>
      <c r="F9" s="96"/>
      <c r="G9" s="96"/>
      <c r="H9" s="96"/>
      <c r="I9" s="99">
        <f t="shared" si="0"/>
        <v>4.0003704232948259E-3</v>
      </c>
      <c r="J9" s="99">
        <f t="shared" si="1"/>
        <v>-0.10005979991272446</v>
      </c>
      <c r="K9" s="96">
        <f t="shared" si="2"/>
        <v>-6191</v>
      </c>
      <c r="L9" s="100">
        <f t="shared" si="4"/>
        <v>1.5276574849294651E-2</v>
      </c>
      <c r="M9" s="97">
        <f t="shared" si="5"/>
        <v>746</v>
      </c>
      <c r="N9" s="97">
        <f t="shared" si="3"/>
        <v>0</v>
      </c>
    </row>
    <row r="10" spans="1:15">
      <c r="A10" s="37">
        <v>9</v>
      </c>
      <c r="B10" s="98" t="s">
        <v>8</v>
      </c>
      <c r="C10" s="96">
        <v>9511</v>
      </c>
      <c r="D10" s="96">
        <v>8877</v>
      </c>
      <c r="E10" s="96">
        <v>9072</v>
      </c>
      <c r="F10" s="96"/>
      <c r="G10" s="96"/>
      <c r="H10" s="96"/>
      <c r="I10" s="99">
        <f t="shared" si="0"/>
        <v>6.5176108042330847E-4</v>
      </c>
      <c r="J10" s="99">
        <f t="shared" si="1"/>
        <v>-4.6157081274313949E-2</v>
      </c>
      <c r="K10" s="96">
        <f t="shared" si="2"/>
        <v>-439</v>
      </c>
      <c r="L10" s="100">
        <f t="shared" si="4"/>
        <v>1.0832525212147233E-3</v>
      </c>
      <c r="M10" s="97">
        <f t="shared" si="5"/>
        <v>195</v>
      </c>
      <c r="N10" s="97">
        <f t="shared" si="3"/>
        <v>0</v>
      </c>
    </row>
    <row r="11" spans="1:15" s="17" customFormat="1">
      <c r="A11" s="37">
        <v>10</v>
      </c>
      <c r="B11" s="98" t="s">
        <v>9</v>
      </c>
      <c r="C11" s="96">
        <v>447749</v>
      </c>
      <c r="D11" s="96">
        <v>451340</v>
      </c>
      <c r="E11" s="96">
        <v>464920</v>
      </c>
      <c r="F11" s="96"/>
      <c r="G11" s="96"/>
      <c r="H11" s="96"/>
      <c r="I11" s="99">
        <f t="shared" si="0"/>
        <v>3.3401318508642482E-2</v>
      </c>
      <c r="J11" s="99">
        <f t="shared" si="1"/>
        <v>3.8349611054407713E-2</v>
      </c>
      <c r="K11" s="96">
        <f t="shared" si="2"/>
        <v>17171</v>
      </c>
      <c r="L11" s="100">
        <f t="shared" si="4"/>
        <v>-4.2370225607694795E-2</v>
      </c>
      <c r="M11" s="97">
        <f t="shared" si="5"/>
        <v>13580</v>
      </c>
      <c r="N11" s="97">
        <f t="shared" si="3"/>
        <v>0</v>
      </c>
    </row>
    <row r="12" spans="1:15">
      <c r="A12" s="101">
        <v>11</v>
      </c>
      <c r="B12" s="98" t="s">
        <v>10</v>
      </c>
      <c r="C12" s="96">
        <v>16404</v>
      </c>
      <c r="D12" s="96">
        <v>16335</v>
      </c>
      <c r="E12" s="96">
        <v>16390</v>
      </c>
      <c r="F12" s="96"/>
      <c r="G12" s="96"/>
      <c r="H12" s="96"/>
      <c r="I12" s="99">
        <f t="shared" si="0"/>
        <v>1.1775092711792357E-3</v>
      </c>
      <c r="J12" s="99">
        <f t="shared" si="1"/>
        <v>-8.5345037795659599E-4</v>
      </c>
      <c r="K12" s="96">
        <f t="shared" si="2"/>
        <v>-14</v>
      </c>
      <c r="L12" s="100">
        <f t="shared" si="4"/>
        <v>3.4545638489763389E-5</v>
      </c>
      <c r="M12" s="97">
        <f t="shared" si="5"/>
        <v>55</v>
      </c>
      <c r="N12" s="97">
        <f t="shared" si="3"/>
        <v>0</v>
      </c>
    </row>
    <row r="13" spans="1:15" ht="16.5" customHeight="1">
      <c r="A13" s="101">
        <v>12</v>
      </c>
      <c r="B13" s="98" t="s">
        <v>11</v>
      </c>
      <c r="C13" s="96">
        <v>5549</v>
      </c>
      <c r="D13" s="96">
        <v>5796</v>
      </c>
      <c r="E13" s="96">
        <v>5896</v>
      </c>
      <c r="F13" s="96"/>
      <c r="G13" s="96"/>
      <c r="H13" s="96"/>
      <c r="I13" s="99">
        <f t="shared" si="0"/>
        <v>4.2358722775306734E-4</v>
      </c>
      <c r="J13" s="99">
        <f t="shared" si="1"/>
        <v>6.2533789872049023E-2</v>
      </c>
      <c r="K13" s="96">
        <f t="shared" si="2"/>
        <v>347</v>
      </c>
      <c r="L13" s="100">
        <f t="shared" si="4"/>
        <v>-8.5623832542484966E-4</v>
      </c>
      <c r="M13" s="97">
        <f t="shared" si="5"/>
        <v>100</v>
      </c>
      <c r="N13" s="97">
        <f t="shared" si="3"/>
        <v>0</v>
      </c>
    </row>
    <row r="14" spans="1:15">
      <c r="A14" s="101">
        <v>13</v>
      </c>
      <c r="B14" s="98" t="s">
        <v>12</v>
      </c>
      <c r="C14" s="96">
        <v>413487</v>
      </c>
      <c r="D14" s="96">
        <v>423120</v>
      </c>
      <c r="E14" s="96">
        <v>422205</v>
      </c>
      <c r="F14" s="96"/>
      <c r="G14" s="96"/>
      <c r="H14" s="96"/>
      <c r="I14" s="99">
        <f t="shared" si="0"/>
        <v>3.0332538245163465E-2</v>
      </c>
      <c r="J14" s="99">
        <f t="shared" si="1"/>
        <v>2.1084096960726696E-2</v>
      </c>
      <c r="K14" s="96">
        <f t="shared" si="2"/>
        <v>8718</v>
      </c>
      <c r="L14" s="100">
        <f t="shared" si="4"/>
        <v>-2.1512062596696944E-2</v>
      </c>
      <c r="M14" s="97">
        <f t="shared" si="5"/>
        <v>-915</v>
      </c>
      <c r="N14" s="97">
        <f t="shared" si="3"/>
        <v>0</v>
      </c>
    </row>
    <row r="15" spans="1:15" s="17" customFormat="1">
      <c r="A15" s="101">
        <v>14</v>
      </c>
      <c r="B15" s="98" t="s">
        <v>13</v>
      </c>
      <c r="C15" s="96">
        <v>539632</v>
      </c>
      <c r="D15" s="96">
        <v>567596</v>
      </c>
      <c r="E15" s="96">
        <v>565683</v>
      </c>
      <c r="F15" s="96"/>
      <c r="G15" s="96"/>
      <c r="H15" s="96"/>
      <c r="I15" s="99">
        <f t="shared" si="0"/>
        <v>4.0640450094477337E-2</v>
      </c>
      <c r="J15" s="99">
        <f t="shared" si="1"/>
        <v>4.8275491446022473E-2</v>
      </c>
      <c r="K15" s="96">
        <f t="shared" si="2"/>
        <v>26051</v>
      </c>
      <c r="L15" s="100">
        <f t="shared" si="4"/>
        <v>-6.4282030592630435E-2</v>
      </c>
      <c r="M15" s="97">
        <f t="shared" si="5"/>
        <v>-1913</v>
      </c>
      <c r="N15" s="97">
        <f t="shared" si="3"/>
        <v>0</v>
      </c>
      <c r="O15" s="22"/>
    </row>
    <row r="16" spans="1:15">
      <c r="A16" s="101">
        <v>15</v>
      </c>
      <c r="B16" s="98" t="s">
        <v>14</v>
      </c>
      <c r="C16" s="96">
        <v>59841</v>
      </c>
      <c r="D16" s="96">
        <v>63197</v>
      </c>
      <c r="E16" s="96">
        <v>62959</v>
      </c>
      <c r="F16" s="96"/>
      <c r="G16" s="96"/>
      <c r="H16" s="96"/>
      <c r="I16" s="99">
        <f t="shared" si="0"/>
        <v>4.5231730447939898E-3</v>
      </c>
      <c r="J16" s="99">
        <f t="shared" si="1"/>
        <v>5.2104744238899749E-2</v>
      </c>
      <c r="K16" s="96">
        <f t="shared" si="2"/>
        <v>3118</v>
      </c>
      <c r="L16" s="100">
        <f t="shared" si="4"/>
        <v>-7.6938072007915886E-3</v>
      </c>
      <c r="M16" s="97">
        <f t="shared" si="5"/>
        <v>-238</v>
      </c>
      <c r="N16" s="97">
        <f t="shared" si="3"/>
        <v>0</v>
      </c>
      <c r="O16" s="22"/>
    </row>
    <row r="17" spans="1:15">
      <c r="A17" s="101">
        <v>16</v>
      </c>
      <c r="B17" s="98" t="s">
        <v>15</v>
      </c>
      <c r="C17" s="96">
        <v>58912</v>
      </c>
      <c r="D17" s="96">
        <v>59828</v>
      </c>
      <c r="E17" s="96">
        <v>59699</v>
      </c>
      <c r="F17" s="96"/>
      <c r="G17" s="96"/>
      <c r="H17" s="96"/>
      <c r="I17" s="99">
        <f t="shared" si="0"/>
        <v>4.2889643673050147E-3</v>
      </c>
      <c r="J17" s="99">
        <f t="shared" si="1"/>
        <v>1.3358908202064096E-2</v>
      </c>
      <c r="K17" s="96">
        <f t="shared" si="2"/>
        <v>787</v>
      </c>
      <c r="L17" s="100">
        <f t="shared" si="4"/>
        <v>-1.9419583922459847E-3</v>
      </c>
      <c r="M17" s="97">
        <f t="shared" si="5"/>
        <v>-129</v>
      </c>
      <c r="N17" s="97">
        <f t="shared" si="3"/>
        <v>0</v>
      </c>
      <c r="O17" s="23"/>
    </row>
    <row r="18" spans="1:15">
      <c r="A18" s="101">
        <v>17</v>
      </c>
      <c r="B18" s="98" t="s">
        <v>16</v>
      </c>
      <c r="C18" s="96">
        <v>56761</v>
      </c>
      <c r="D18" s="96">
        <v>61478</v>
      </c>
      <c r="E18" s="96">
        <v>61339</v>
      </c>
      <c r="F18" s="96"/>
      <c r="G18" s="96"/>
      <c r="H18" s="96"/>
      <c r="I18" s="99">
        <f t="shared" si="0"/>
        <v>4.4067871375755418E-3</v>
      </c>
      <c r="J18" s="99">
        <f t="shared" si="1"/>
        <v>8.0653970155564567E-2</v>
      </c>
      <c r="K18" s="96">
        <f t="shared" si="2"/>
        <v>4578</v>
      </c>
      <c r="L18" s="100">
        <f t="shared" si="4"/>
        <v>-1.1296423786152627E-2</v>
      </c>
      <c r="M18" s="97">
        <f t="shared" si="5"/>
        <v>-139</v>
      </c>
      <c r="N18" s="97">
        <f t="shared" si="3"/>
        <v>0</v>
      </c>
      <c r="O18" s="23"/>
    </row>
    <row r="19" spans="1:15">
      <c r="A19" s="101">
        <v>18</v>
      </c>
      <c r="B19" s="98" t="s">
        <v>17</v>
      </c>
      <c r="C19" s="96">
        <v>47837</v>
      </c>
      <c r="D19" s="96">
        <v>46435</v>
      </c>
      <c r="E19" s="96">
        <v>46458</v>
      </c>
      <c r="F19" s="96"/>
      <c r="G19" s="96"/>
      <c r="H19" s="96"/>
      <c r="I19" s="99">
        <f t="shared" si="0"/>
        <v>3.3376891836757127E-3</v>
      </c>
      <c r="J19" s="99">
        <f t="shared" si="1"/>
        <v>-2.8827058553002907E-2</v>
      </c>
      <c r="K19" s="96">
        <f t="shared" si="2"/>
        <v>-1379</v>
      </c>
      <c r="L19" s="100">
        <f t="shared" si="4"/>
        <v>3.4027453912416935E-3</v>
      </c>
      <c r="M19" s="97">
        <f t="shared" si="5"/>
        <v>23</v>
      </c>
      <c r="N19" s="97">
        <f t="shared" si="3"/>
        <v>0</v>
      </c>
      <c r="O19" s="23"/>
    </row>
    <row r="20" spans="1:15">
      <c r="A20" s="101">
        <v>19</v>
      </c>
      <c r="B20" s="98" t="s">
        <v>18</v>
      </c>
      <c r="C20" s="96">
        <v>8806</v>
      </c>
      <c r="D20" s="96">
        <v>8898</v>
      </c>
      <c r="E20" s="96">
        <v>8903</v>
      </c>
      <c r="F20" s="96"/>
      <c r="G20" s="96"/>
      <c r="H20" s="96"/>
      <c r="I20" s="99">
        <f t="shared" si="0"/>
        <v>6.3961958763323582E-4</v>
      </c>
      <c r="J20" s="99">
        <f t="shared" si="1"/>
        <v>1.1015216897569839E-2</v>
      </c>
      <c r="K20" s="96">
        <f t="shared" si="2"/>
        <v>97</v>
      </c>
      <c r="L20" s="100">
        <f t="shared" si="4"/>
        <v>-2.3935192382193204E-4</v>
      </c>
      <c r="M20" s="97">
        <f t="shared" si="5"/>
        <v>5</v>
      </c>
      <c r="N20" s="97">
        <f t="shared" si="3"/>
        <v>0</v>
      </c>
      <c r="O20" s="23"/>
    </row>
    <row r="21" spans="1:15">
      <c r="A21" s="101">
        <v>20</v>
      </c>
      <c r="B21" s="98" t="s">
        <v>19</v>
      </c>
      <c r="C21" s="96">
        <v>83696</v>
      </c>
      <c r="D21" s="96">
        <v>89883</v>
      </c>
      <c r="E21" s="96">
        <v>90500</v>
      </c>
      <c r="F21" s="96"/>
      <c r="G21" s="96"/>
      <c r="H21" s="96"/>
      <c r="I21" s="99">
        <f t="shared" si="0"/>
        <v>6.5018053106602088E-3</v>
      </c>
      <c r="J21" s="99">
        <f t="shared" si="1"/>
        <v>8.1294207608487865E-2</v>
      </c>
      <c r="K21" s="96">
        <f t="shared" si="2"/>
        <v>6804</v>
      </c>
      <c r="L21" s="100">
        <f t="shared" si="4"/>
        <v>-1.6789180306025005E-2</v>
      </c>
      <c r="M21" s="97">
        <f t="shared" si="5"/>
        <v>617</v>
      </c>
      <c r="N21" s="97">
        <f t="shared" si="3"/>
        <v>0</v>
      </c>
      <c r="O21" s="23"/>
    </row>
    <row r="22" spans="1:15">
      <c r="A22" s="101">
        <v>21</v>
      </c>
      <c r="B22" s="98" t="s">
        <v>20</v>
      </c>
      <c r="C22" s="96">
        <v>25801</v>
      </c>
      <c r="D22" s="96">
        <v>28973</v>
      </c>
      <c r="E22" s="96">
        <v>29049</v>
      </c>
      <c r="F22" s="96"/>
      <c r="G22" s="96"/>
      <c r="H22" s="96"/>
      <c r="I22" s="99">
        <f t="shared" si="0"/>
        <v>2.0869717399930213E-3</v>
      </c>
      <c r="J22" s="99">
        <f t="shared" si="1"/>
        <v>0.12588659354288592</v>
      </c>
      <c r="K22" s="96">
        <f t="shared" si="2"/>
        <v>3248</v>
      </c>
      <c r="L22" s="100">
        <f t="shared" si="4"/>
        <v>-8.0145881296251054E-3</v>
      </c>
      <c r="M22" s="97">
        <f t="shared" si="5"/>
        <v>76</v>
      </c>
      <c r="N22" s="97">
        <f t="shared" si="3"/>
        <v>0</v>
      </c>
      <c r="O22" s="23"/>
    </row>
    <row r="23" spans="1:15">
      <c r="A23" s="101">
        <v>22</v>
      </c>
      <c r="B23" s="98" t="s">
        <v>21</v>
      </c>
      <c r="C23" s="96">
        <v>205883</v>
      </c>
      <c r="D23" s="96">
        <v>207001</v>
      </c>
      <c r="E23" s="96">
        <v>209406</v>
      </c>
      <c r="F23" s="96"/>
      <c r="G23" s="96"/>
      <c r="H23" s="96"/>
      <c r="I23" s="99">
        <f t="shared" si="0"/>
        <v>1.5044387214189081E-2</v>
      </c>
      <c r="J23" s="99">
        <f t="shared" si="1"/>
        <v>1.7111660506209839E-2</v>
      </c>
      <c r="K23" s="96">
        <f t="shared" si="2"/>
        <v>3523</v>
      </c>
      <c r="L23" s="100">
        <f t="shared" si="4"/>
        <v>-8.6931631713883153E-3</v>
      </c>
      <c r="M23" s="97">
        <f t="shared" si="5"/>
        <v>2405</v>
      </c>
      <c r="N23" s="97">
        <f t="shared" si="3"/>
        <v>0</v>
      </c>
      <c r="O23" s="23"/>
    </row>
    <row r="24" spans="1:15">
      <c r="A24" s="101">
        <v>23</v>
      </c>
      <c r="B24" s="98" t="s">
        <v>22</v>
      </c>
      <c r="C24" s="96">
        <v>206000</v>
      </c>
      <c r="D24" s="96">
        <v>195544</v>
      </c>
      <c r="E24" s="96">
        <v>196854</v>
      </c>
      <c r="F24" s="96"/>
      <c r="G24" s="96"/>
      <c r="H24" s="96"/>
      <c r="I24" s="99">
        <f t="shared" si="0"/>
        <v>1.4142611962703921E-2</v>
      </c>
      <c r="J24" s="99">
        <f t="shared" si="1"/>
        <v>-4.4398058252427187E-2</v>
      </c>
      <c r="K24" s="96">
        <f t="shared" si="2"/>
        <v>-9146</v>
      </c>
      <c r="L24" s="100">
        <f t="shared" si="4"/>
        <v>2.2568172116241139E-2</v>
      </c>
      <c r="M24" s="97">
        <f t="shared" si="5"/>
        <v>1310</v>
      </c>
      <c r="N24" s="97">
        <f t="shared" si="3"/>
        <v>0</v>
      </c>
      <c r="O24" s="23"/>
    </row>
    <row r="25" spans="1:15">
      <c r="A25" s="101">
        <v>24</v>
      </c>
      <c r="B25" s="98" t="s">
        <v>23</v>
      </c>
      <c r="C25" s="96">
        <v>160180</v>
      </c>
      <c r="D25" s="96">
        <v>162255</v>
      </c>
      <c r="E25" s="96">
        <v>162086</v>
      </c>
      <c r="F25" s="96"/>
      <c r="G25" s="96"/>
      <c r="H25" s="96"/>
      <c r="I25" s="99">
        <f t="shared" si="0"/>
        <v>1.1644769232968737E-2</v>
      </c>
      <c r="J25" s="99">
        <f t="shared" si="1"/>
        <v>1.189911349731552E-2</v>
      </c>
      <c r="K25" s="96">
        <f t="shared" si="2"/>
        <v>1906</v>
      </c>
      <c r="L25" s="100">
        <f t="shared" si="4"/>
        <v>-4.7031419258206442E-3</v>
      </c>
      <c r="M25" s="97">
        <f t="shared" si="5"/>
        <v>-169</v>
      </c>
      <c r="N25" s="97">
        <f t="shared" si="3"/>
        <v>0</v>
      </c>
    </row>
    <row r="26" spans="1:15">
      <c r="A26" s="101">
        <v>25</v>
      </c>
      <c r="B26" s="98" t="s">
        <v>24</v>
      </c>
      <c r="C26" s="96">
        <v>356234</v>
      </c>
      <c r="D26" s="96">
        <v>358854</v>
      </c>
      <c r="E26" s="96">
        <v>359280</v>
      </c>
      <c r="F26" s="96"/>
      <c r="G26" s="96"/>
      <c r="H26" s="96"/>
      <c r="I26" s="99">
        <f t="shared" si="0"/>
        <v>2.5811807867558011E-2</v>
      </c>
      <c r="J26" s="99">
        <f t="shared" si="1"/>
        <v>8.550559463723283E-3</v>
      </c>
      <c r="K26" s="96">
        <f t="shared" si="2"/>
        <v>3046</v>
      </c>
      <c r="L26" s="100">
        <f t="shared" si="4"/>
        <v>-7.5161439171299487E-3</v>
      </c>
      <c r="M26" s="97">
        <f t="shared" si="5"/>
        <v>426</v>
      </c>
      <c r="N26" s="97">
        <f t="shared" si="3"/>
        <v>0</v>
      </c>
    </row>
    <row r="27" spans="1:15">
      <c r="A27" s="101">
        <v>26</v>
      </c>
      <c r="B27" s="98" t="s">
        <v>25</v>
      </c>
      <c r="C27" s="96">
        <v>35144</v>
      </c>
      <c r="D27" s="96">
        <v>38646</v>
      </c>
      <c r="E27" s="96">
        <v>38676</v>
      </c>
      <c r="F27" s="96"/>
      <c r="G27" s="96"/>
      <c r="H27" s="96"/>
      <c r="I27" s="99">
        <f t="shared" si="0"/>
        <v>2.7786057701115387E-3</v>
      </c>
      <c r="J27" s="99">
        <f t="shared" si="1"/>
        <v>0.10050079672205782</v>
      </c>
      <c r="K27" s="96">
        <f t="shared" si="2"/>
        <v>3532</v>
      </c>
      <c r="L27" s="100">
        <f t="shared" si="4"/>
        <v>-8.7153710818460208E-3</v>
      </c>
      <c r="M27" s="97">
        <f t="shared" si="5"/>
        <v>30</v>
      </c>
      <c r="N27" s="97">
        <f t="shared" si="3"/>
        <v>0</v>
      </c>
    </row>
    <row r="28" spans="1:15">
      <c r="A28" s="101">
        <v>27</v>
      </c>
      <c r="B28" s="98" t="s">
        <v>26</v>
      </c>
      <c r="C28" s="96">
        <v>144817</v>
      </c>
      <c r="D28" s="96">
        <v>149311</v>
      </c>
      <c r="E28" s="96">
        <v>149130</v>
      </c>
      <c r="F28" s="96"/>
      <c r="G28" s="96"/>
      <c r="H28" s="96"/>
      <c r="I28" s="99">
        <f t="shared" si="0"/>
        <v>1.0713969347831569E-2</v>
      </c>
      <c r="J28" s="99">
        <f t="shared" si="1"/>
        <v>2.9782415047957075E-2</v>
      </c>
      <c r="K28" s="96">
        <f t="shared" si="2"/>
        <v>4313</v>
      </c>
      <c r="L28" s="100">
        <f t="shared" si="4"/>
        <v>-1.0642524200453534E-2</v>
      </c>
      <c r="M28" s="97">
        <f t="shared" si="5"/>
        <v>-181</v>
      </c>
      <c r="N28" s="97">
        <f t="shared" si="3"/>
        <v>0</v>
      </c>
    </row>
    <row r="29" spans="1:15">
      <c r="A29" s="101">
        <v>28</v>
      </c>
      <c r="B29" s="98" t="s">
        <v>27</v>
      </c>
      <c r="C29" s="96">
        <v>155960</v>
      </c>
      <c r="D29" s="96">
        <v>162122</v>
      </c>
      <c r="E29" s="96">
        <v>162407</v>
      </c>
      <c r="F29" s="96"/>
      <c r="G29" s="96"/>
      <c r="H29" s="96"/>
      <c r="I29" s="99">
        <f t="shared" si="0"/>
        <v>1.1667830884954614E-2</v>
      </c>
      <c r="J29" s="99">
        <f t="shared" si="1"/>
        <v>4.1337522441651703E-2</v>
      </c>
      <c r="K29" s="96">
        <f t="shared" si="2"/>
        <v>6447</v>
      </c>
      <c r="L29" s="100">
        <f t="shared" si="4"/>
        <v>-1.590826652453604E-2</v>
      </c>
      <c r="M29" s="97">
        <f t="shared" si="5"/>
        <v>285</v>
      </c>
      <c r="N29" s="97">
        <f t="shared" si="3"/>
        <v>0</v>
      </c>
    </row>
    <row r="30" spans="1:15">
      <c r="A30" s="101">
        <v>29</v>
      </c>
      <c r="B30" s="98" t="s">
        <v>28</v>
      </c>
      <c r="C30" s="96">
        <v>197920</v>
      </c>
      <c r="D30" s="96">
        <v>202445</v>
      </c>
      <c r="E30" s="96">
        <v>203382</v>
      </c>
      <c r="F30" s="96"/>
      <c r="G30" s="96"/>
      <c r="H30" s="96"/>
      <c r="I30" s="99">
        <f t="shared" si="0"/>
        <v>1.4611604062902704E-2</v>
      </c>
      <c r="J30" s="99">
        <f t="shared" si="1"/>
        <v>2.759700889248181E-2</v>
      </c>
      <c r="K30" s="96">
        <f t="shared" si="2"/>
        <v>5462</v>
      </c>
      <c r="L30" s="100">
        <f t="shared" si="4"/>
        <v>-1.3477734102220544E-2</v>
      </c>
      <c r="M30" s="97">
        <f t="shared" si="5"/>
        <v>937</v>
      </c>
      <c r="N30" s="97">
        <f t="shared" si="3"/>
        <v>0</v>
      </c>
    </row>
    <row r="31" spans="1:15">
      <c r="A31" s="101">
        <v>30</v>
      </c>
      <c r="B31" s="98" t="s">
        <v>29</v>
      </c>
      <c r="C31" s="96">
        <v>61557</v>
      </c>
      <c r="D31" s="96">
        <v>66092</v>
      </c>
      <c r="E31" s="96">
        <v>66209</v>
      </c>
      <c r="F31" s="96"/>
      <c r="G31" s="96"/>
      <c r="H31" s="96"/>
      <c r="I31" s="99">
        <f t="shared" si="0"/>
        <v>4.7566632907569259E-3</v>
      </c>
      <c r="J31" s="99">
        <f t="shared" si="1"/>
        <v>7.557223386454831E-2</v>
      </c>
      <c r="K31" s="96">
        <f t="shared" si="2"/>
        <v>4652</v>
      </c>
      <c r="L31" s="100">
        <f t="shared" si="4"/>
        <v>-1.1479022161027091E-2</v>
      </c>
      <c r="M31" s="97">
        <f t="shared" si="5"/>
        <v>117</v>
      </c>
      <c r="N31" s="97">
        <f t="shared" si="3"/>
        <v>0</v>
      </c>
    </row>
    <row r="32" spans="1:15">
      <c r="A32" s="101">
        <v>31</v>
      </c>
      <c r="B32" s="98" t="s">
        <v>30</v>
      </c>
      <c r="C32" s="96">
        <v>147499</v>
      </c>
      <c r="D32" s="96">
        <v>152778</v>
      </c>
      <c r="E32" s="96">
        <v>153539</v>
      </c>
      <c r="F32" s="96"/>
      <c r="G32" s="96"/>
      <c r="H32" s="96"/>
      <c r="I32" s="99">
        <f t="shared" si="0"/>
        <v>1.1030725807662518E-2</v>
      </c>
      <c r="J32" s="99">
        <f t="shared" si="1"/>
        <v>4.0949430165628242E-2</v>
      </c>
      <c r="K32" s="96">
        <f t="shared" si="2"/>
        <v>6040</v>
      </c>
      <c r="L32" s="100">
        <f t="shared" si="4"/>
        <v>-1.4903975462726491E-2</v>
      </c>
      <c r="M32" s="97">
        <f t="shared" si="5"/>
        <v>761</v>
      </c>
      <c r="N32" s="97">
        <f t="shared" si="3"/>
        <v>0</v>
      </c>
    </row>
    <row r="33" spans="1:14">
      <c r="A33" s="101">
        <v>32</v>
      </c>
      <c r="B33" s="98" t="s">
        <v>31</v>
      </c>
      <c r="C33" s="96">
        <v>61486</v>
      </c>
      <c r="D33" s="96">
        <v>65415</v>
      </c>
      <c r="E33" s="96">
        <v>66310</v>
      </c>
      <c r="F33" s="96"/>
      <c r="G33" s="96"/>
      <c r="H33" s="96"/>
      <c r="I33" s="99">
        <f t="shared" si="0"/>
        <v>4.763919449169928E-3</v>
      </c>
      <c r="J33" s="99">
        <f t="shared" si="1"/>
        <v>7.8456884494031168E-2</v>
      </c>
      <c r="K33" s="96">
        <f t="shared" si="2"/>
        <v>4824</v>
      </c>
      <c r="L33" s="100">
        <f t="shared" si="4"/>
        <v>-1.1903440005329899E-2</v>
      </c>
      <c r="M33" s="97">
        <f t="shared" si="5"/>
        <v>895</v>
      </c>
      <c r="N33" s="97">
        <f t="shared" si="3"/>
        <v>0</v>
      </c>
    </row>
    <row r="34" spans="1:14">
      <c r="A34" s="101">
        <v>33</v>
      </c>
      <c r="B34" s="98" t="s">
        <v>32</v>
      </c>
      <c r="C34" s="96">
        <v>137942</v>
      </c>
      <c r="D34" s="96">
        <v>136800</v>
      </c>
      <c r="E34" s="96">
        <v>137765</v>
      </c>
      <c r="F34" s="96"/>
      <c r="G34" s="96"/>
      <c r="H34" s="96"/>
      <c r="I34" s="99">
        <f t="shared" si="0"/>
        <v>9.8974719184873345E-3</v>
      </c>
      <c r="J34" s="99">
        <f t="shared" si="1"/>
        <v>-1.2831479897348161E-3</v>
      </c>
      <c r="K34" s="96">
        <f t="shared" si="2"/>
        <v>-177</v>
      </c>
      <c r="L34" s="100">
        <f t="shared" si="4"/>
        <v>4.3675557233486569E-4</v>
      </c>
      <c r="M34" s="97">
        <f t="shared" si="5"/>
        <v>965</v>
      </c>
      <c r="N34" s="97">
        <f t="shared" si="3"/>
        <v>0</v>
      </c>
    </row>
    <row r="35" spans="1:14">
      <c r="A35" s="101">
        <v>35</v>
      </c>
      <c r="B35" s="98" t="s">
        <v>33</v>
      </c>
      <c r="C35" s="96">
        <v>105526</v>
      </c>
      <c r="D35" s="96">
        <v>108605</v>
      </c>
      <c r="E35" s="96">
        <v>109710</v>
      </c>
      <c r="F35" s="96"/>
      <c r="G35" s="96"/>
      <c r="H35" s="96"/>
      <c r="I35" s="99">
        <f t="shared" ref="I35:I66" si="6">E35/$E$92</f>
        <v>7.8819122721826684E-3</v>
      </c>
      <c r="J35" s="99">
        <f t="shared" ref="J35:J66" si="7">(E35-C35)/C35</f>
        <v>3.9648996455849746E-2</v>
      </c>
      <c r="K35" s="96">
        <f t="shared" ref="K35:K66" si="8">E35-C35</f>
        <v>4184</v>
      </c>
      <c r="L35" s="100">
        <f t="shared" si="4"/>
        <v>-1.0324210817226429E-2</v>
      </c>
      <c r="M35" s="97">
        <f t="shared" si="5"/>
        <v>1105</v>
      </c>
      <c r="N35" s="97">
        <f t="shared" ref="N35:N66" si="9">H35-G35</f>
        <v>0</v>
      </c>
    </row>
    <row r="36" spans="1:14">
      <c r="A36" s="101">
        <v>36</v>
      </c>
      <c r="B36" s="98" t="s">
        <v>34</v>
      </c>
      <c r="C36" s="96">
        <v>14700</v>
      </c>
      <c r="D36" s="96">
        <v>13396</v>
      </c>
      <c r="E36" s="96">
        <v>13037</v>
      </c>
      <c r="F36" s="96"/>
      <c r="G36" s="96"/>
      <c r="H36" s="96"/>
      <c r="I36" s="99">
        <f t="shared" si="6"/>
        <v>9.3661918049808997E-4</v>
      </c>
      <c r="J36" s="99">
        <f t="shared" si="7"/>
        <v>-0.11312925170068028</v>
      </c>
      <c r="K36" s="96">
        <f t="shared" si="8"/>
        <v>-1663</v>
      </c>
      <c r="L36" s="100">
        <f t="shared" si="4"/>
        <v>4.1035283434626077E-3</v>
      </c>
      <c r="M36" s="97">
        <f t="shared" si="5"/>
        <v>-359</v>
      </c>
      <c r="N36" s="97">
        <f t="shared" si="9"/>
        <v>0</v>
      </c>
    </row>
    <row r="37" spans="1:14">
      <c r="A37" s="101">
        <v>37</v>
      </c>
      <c r="B37" s="98" t="s">
        <v>35</v>
      </c>
      <c r="C37" s="96">
        <v>14261</v>
      </c>
      <c r="D37" s="96">
        <v>15646</v>
      </c>
      <c r="E37" s="96">
        <v>16161</v>
      </c>
      <c r="F37" s="96"/>
      <c r="G37" s="96"/>
      <c r="H37" s="96"/>
      <c r="I37" s="99">
        <f t="shared" si="6"/>
        <v>1.1610571892329241E-3</v>
      </c>
      <c r="J37" s="99">
        <f t="shared" si="7"/>
        <v>0.13323048874552976</v>
      </c>
      <c r="K37" s="96">
        <f t="shared" si="8"/>
        <v>1900</v>
      </c>
      <c r="L37" s="100">
        <f t="shared" si="4"/>
        <v>-4.6883366521821741E-3</v>
      </c>
      <c r="M37" s="97">
        <f t="shared" si="5"/>
        <v>515</v>
      </c>
      <c r="N37" s="97">
        <f t="shared" si="9"/>
        <v>0</v>
      </c>
    </row>
    <row r="38" spans="1:14">
      <c r="A38" s="101">
        <v>38</v>
      </c>
      <c r="B38" s="98" t="s">
        <v>36</v>
      </c>
      <c r="C38" s="96">
        <v>85123</v>
      </c>
      <c r="D38" s="96">
        <v>82570</v>
      </c>
      <c r="E38" s="96">
        <v>82608</v>
      </c>
      <c r="F38" s="96"/>
      <c r="G38" s="96"/>
      <c r="H38" s="96"/>
      <c r="I38" s="99">
        <f t="shared" si="6"/>
        <v>5.9348191503095973E-3</v>
      </c>
      <c r="J38" s="99">
        <f t="shared" si="7"/>
        <v>-2.9545481244786957E-2</v>
      </c>
      <c r="K38" s="96">
        <f t="shared" si="8"/>
        <v>-2515</v>
      </c>
      <c r="L38" s="100">
        <f t="shared" si="4"/>
        <v>6.2058772001253515E-3</v>
      </c>
      <c r="M38" s="97">
        <f t="shared" si="5"/>
        <v>38</v>
      </c>
      <c r="N38" s="97">
        <f t="shared" si="9"/>
        <v>0</v>
      </c>
    </row>
    <row r="39" spans="1:14">
      <c r="A39" s="101">
        <v>39</v>
      </c>
      <c r="B39" s="98" t="s">
        <v>37</v>
      </c>
      <c r="C39" s="96">
        <v>2976</v>
      </c>
      <c r="D39" s="96">
        <v>2652</v>
      </c>
      <c r="E39" s="96">
        <v>2921</v>
      </c>
      <c r="F39" s="96"/>
      <c r="G39" s="96"/>
      <c r="H39" s="96"/>
      <c r="I39" s="99">
        <f t="shared" si="6"/>
        <v>2.0985384875622619E-4</v>
      </c>
      <c r="J39" s="99">
        <f t="shared" si="7"/>
        <v>-1.8481182795698926E-2</v>
      </c>
      <c r="K39" s="96">
        <f t="shared" si="8"/>
        <v>-55</v>
      </c>
      <c r="L39" s="100">
        <f t="shared" si="4"/>
        <v>1.3571500835264189E-4</v>
      </c>
      <c r="M39" s="97">
        <f t="shared" si="5"/>
        <v>269</v>
      </c>
      <c r="N39" s="97">
        <f t="shared" si="9"/>
        <v>0</v>
      </c>
    </row>
    <row r="40" spans="1:14" s="17" customFormat="1">
      <c r="A40" s="101">
        <v>41</v>
      </c>
      <c r="B40" s="98" t="s">
        <v>38</v>
      </c>
      <c r="C40" s="96">
        <v>820028</v>
      </c>
      <c r="D40" s="96">
        <v>689631</v>
      </c>
      <c r="E40" s="96">
        <v>700143</v>
      </c>
      <c r="F40" s="96"/>
      <c r="G40" s="96"/>
      <c r="H40" s="96"/>
      <c r="I40" s="99">
        <f t="shared" si="6"/>
        <v>5.0300480393608515E-2</v>
      </c>
      <c r="J40" s="99">
        <f t="shared" si="7"/>
        <v>-0.14619622744589209</v>
      </c>
      <c r="K40" s="96">
        <f t="shared" si="8"/>
        <v>-119885</v>
      </c>
      <c r="L40" s="100">
        <f t="shared" si="4"/>
        <v>0.2958217050246631</v>
      </c>
      <c r="M40" s="97">
        <f t="shared" si="5"/>
        <v>10512</v>
      </c>
      <c r="N40" s="97">
        <f t="shared" si="9"/>
        <v>0</v>
      </c>
    </row>
    <row r="41" spans="1:14">
      <c r="A41" s="101">
        <v>42</v>
      </c>
      <c r="B41" s="98" t="s">
        <v>39</v>
      </c>
      <c r="C41" s="96">
        <v>314282</v>
      </c>
      <c r="D41" s="96">
        <v>261308</v>
      </c>
      <c r="E41" s="96">
        <v>268299</v>
      </c>
      <c r="F41" s="96"/>
      <c r="G41" s="96"/>
      <c r="H41" s="96"/>
      <c r="I41" s="99">
        <f t="shared" si="6"/>
        <v>1.9275446000495286E-2</v>
      </c>
      <c r="J41" s="99">
        <f t="shared" si="7"/>
        <v>-0.14631127458779059</v>
      </c>
      <c r="K41" s="96">
        <f t="shared" si="8"/>
        <v>-45983</v>
      </c>
      <c r="L41" s="100">
        <f t="shared" si="4"/>
        <v>0.11346514961962785</v>
      </c>
      <c r="M41" s="97">
        <f t="shared" si="5"/>
        <v>6991</v>
      </c>
      <c r="N41" s="97">
        <f t="shared" si="9"/>
        <v>0</v>
      </c>
    </row>
    <row r="42" spans="1:14">
      <c r="A42" s="101">
        <v>43</v>
      </c>
      <c r="B42" s="98" t="s">
        <v>40</v>
      </c>
      <c r="C42" s="96">
        <v>267237</v>
      </c>
      <c r="D42" s="96">
        <v>248908</v>
      </c>
      <c r="E42" s="96">
        <v>249566</v>
      </c>
      <c r="F42" s="96"/>
      <c r="G42" s="96"/>
      <c r="H42" s="96"/>
      <c r="I42" s="99">
        <f t="shared" si="6"/>
        <v>1.7929608222764924E-2</v>
      </c>
      <c r="J42" s="99">
        <f t="shared" si="7"/>
        <v>-6.6124825529398995E-2</v>
      </c>
      <c r="K42" s="96">
        <f t="shared" si="8"/>
        <v>-17671</v>
      </c>
      <c r="L42" s="100">
        <f t="shared" si="4"/>
        <v>4.3603998410900631E-2</v>
      </c>
      <c r="M42" s="97">
        <f t="shared" si="5"/>
        <v>658</v>
      </c>
      <c r="N42" s="97">
        <f t="shared" si="9"/>
        <v>0</v>
      </c>
    </row>
    <row r="43" spans="1:14" s="17" customFormat="1">
      <c r="A43" s="101">
        <v>45</v>
      </c>
      <c r="B43" s="98" t="s">
        <v>41</v>
      </c>
      <c r="C43" s="96">
        <v>210273</v>
      </c>
      <c r="D43" s="96">
        <v>218659</v>
      </c>
      <c r="E43" s="96">
        <v>218862</v>
      </c>
      <c r="F43" s="96"/>
      <c r="G43" s="96"/>
      <c r="H43" s="96"/>
      <c r="I43" s="99">
        <f t="shared" si="6"/>
        <v>1.5723736065212317E-2</v>
      </c>
      <c r="J43" s="99">
        <f t="shared" si="7"/>
        <v>4.0846899031259362E-2</v>
      </c>
      <c r="K43" s="96">
        <f t="shared" si="8"/>
        <v>8589</v>
      </c>
      <c r="L43" s="100">
        <f t="shared" si="4"/>
        <v>-2.1193749213469837E-2</v>
      </c>
      <c r="M43" s="97">
        <f t="shared" si="5"/>
        <v>203</v>
      </c>
      <c r="N43" s="97">
        <f t="shared" si="9"/>
        <v>0</v>
      </c>
    </row>
    <row r="44" spans="1:14" s="17" customFormat="1">
      <c r="A44" s="101">
        <v>46</v>
      </c>
      <c r="B44" s="98" t="s">
        <v>42</v>
      </c>
      <c r="C44" s="96">
        <v>703126</v>
      </c>
      <c r="D44" s="96">
        <v>710371</v>
      </c>
      <c r="E44" s="96">
        <v>712455</v>
      </c>
      <c r="F44" s="96"/>
      <c r="G44" s="96"/>
      <c r="H44" s="96"/>
      <c r="I44" s="99">
        <f t="shared" si="6"/>
        <v>5.1185013288468723E-2</v>
      </c>
      <c r="J44" s="99">
        <f t="shared" si="7"/>
        <v>1.3267892241219924E-2</v>
      </c>
      <c r="K44" s="96">
        <f t="shared" si="8"/>
        <v>9329</v>
      </c>
      <c r="L44" s="100">
        <f t="shared" si="4"/>
        <v>-2.3019732962214476E-2</v>
      </c>
      <c r="M44" s="97">
        <f t="shared" si="5"/>
        <v>2084</v>
      </c>
      <c r="N44" s="97">
        <f t="shared" si="9"/>
        <v>0</v>
      </c>
    </row>
    <row r="45" spans="1:14" s="17" customFormat="1">
      <c r="A45" s="101">
        <v>47</v>
      </c>
      <c r="B45" s="98" t="s">
        <v>43</v>
      </c>
      <c r="C45" s="96">
        <v>1307575</v>
      </c>
      <c r="D45" s="96">
        <v>1303065</v>
      </c>
      <c r="E45" s="96">
        <v>1309862</v>
      </c>
      <c r="F45" s="96"/>
      <c r="G45" s="96"/>
      <c r="H45" s="96"/>
      <c r="I45" s="99">
        <f t="shared" si="6"/>
        <v>9.4104615556154722E-2</v>
      </c>
      <c r="J45" s="99">
        <f t="shared" si="7"/>
        <v>1.7490392520505516E-3</v>
      </c>
      <c r="K45" s="96">
        <f t="shared" si="8"/>
        <v>2287</v>
      </c>
      <c r="L45" s="100">
        <f t="shared" si="4"/>
        <v>-5.6432768018634906E-3</v>
      </c>
      <c r="M45" s="97">
        <f t="shared" si="5"/>
        <v>6797</v>
      </c>
      <c r="N45" s="97">
        <f t="shared" si="9"/>
        <v>0</v>
      </c>
    </row>
    <row r="46" spans="1:14">
      <c r="A46" s="101">
        <v>49</v>
      </c>
      <c r="B46" s="98" t="s">
        <v>44</v>
      </c>
      <c r="C46" s="96">
        <v>533861</v>
      </c>
      <c r="D46" s="96">
        <v>536078</v>
      </c>
      <c r="E46" s="96">
        <v>536785</v>
      </c>
      <c r="F46" s="96"/>
      <c r="G46" s="96"/>
      <c r="H46" s="96"/>
      <c r="I46" s="99">
        <f t="shared" si="6"/>
        <v>3.8564326670527518E-2</v>
      </c>
      <c r="J46" s="99">
        <f t="shared" si="7"/>
        <v>5.4770811128739506E-3</v>
      </c>
      <c r="K46" s="96">
        <f t="shared" si="8"/>
        <v>2924</v>
      </c>
      <c r="L46" s="100">
        <f t="shared" si="4"/>
        <v>-7.2151033531477242E-3</v>
      </c>
      <c r="M46" s="97">
        <f t="shared" si="5"/>
        <v>707</v>
      </c>
      <c r="N46" s="97">
        <f t="shared" si="9"/>
        <v>0</v>
      </c>
    </row>
    <row r="47" spans="1:14">
      <c r="A47" s="101">
        <v>50</v>
      </c>
      <c r="B47" s="98" t="s">
        <v>45</v>
      </c>
      <c r="C47" s="96">
        <v>16703</v>
      </c>
      <c r="D47" s="96">
        <v>14048</v>
      </c>
      <c r="E47" s="96">
        <v>14637</v>
      </c>
      <c r="F47" s="96"/>
      <c r="G47" s="96"/>
      <c r="H47" s="96"/>
      <c r="I47" s="99">
        <f t="shared" si="6"/>
        <v>1.0515682246644584E-3</v>
      </c>
      <c r="J47" s="99">
        <f t="shared" si="7"/>
        <v>-0.12369035502604322</v>
      </c>
      <c r="K47" s="96">
        <f t="shared" si="8"/>
        <v>-2066</v>
      </c>
      <c r="L47" s="100">
        <f t="shared" si="4"/>
        <v>5.0979492228465113E-3</v>
      </c>
      <c r="M47" s="97">
        <f t="shared" si="5"/>
        <v>589</v>
      </c>
      <c r="N47" s="97">
        <f t="shared" si="9"/>
        <v>0</v>
      </c>
    </row>
    <row r="48" spans="1:14">
      <c r="A48" s="101">
        <v>51</v>
      </c>
      <c r="B48" s="98" t="s">
        <v>46</v>
      </c>
      <c r="C48" s="96">
        <v>28584</v>
      </c>
      <c r="D48" s="96">
        <v>29068</v>
      </c>
      <c r="E48" s="96">
        <v>29066</v>
      </c>
      <c r="F48" s="96"/>
      <c r="G48" s="96"/>
      <c r="H48" s="96"/>
      <c r="I48" s="99">
        <f t="shared" si="6"/>
        <v>2.0881930735872889E-3</v>
      </c>
      <c r="J48" s="99">
        <f t="shared" si="7"/>
        <v>1.6862580464595579E-2</v>
      </c>
      <c r="K48" s="96">
        <f t="shared" si="8"/>
        <v>482</v>
      </c>
      <c r="L48" s="100">
        <f t="shared" si="4"/>
        <v>-1.1893569822904251E-3</v>
      </c>
      <c r="M48" s="97">
        <f t="shared" si="5"/>
        <v>-2</v>
      </c>
      <c r="N48" s="97">
        <f t="shared" si="9"/>
        <v>0</v>
      </c>
    </row>
    <row r="49" spans="1:14">
      <c r="A49" s="101">
        <v>52</v>
      </c>
      <c r="B49" s="98" t="s">
        <v>47</v>
      </c>
      <c r="C49" s="96">
        <v>254922</v>
      </c>
      <c r="D49" s="96">
        <v>259758</v>
      </c>
      <c r="E49" s="96">
        <v>263285</v>
      </c>
      <c r="F49" s="96"/>
      <c r="G49" s="96"/>
      <c r="H49" s="96"/>
      <c r="I49" s="99">
        <f t="shared" si="6"/>
        <v>1.8915224433338929E-2</v>
      </c>
      <c r="J49" s="99">
        <f t="shared" si="7"/>
        <v>3.2806113242482011E-2</v>
      </c>
      <c r="K49" s="96">
        <f t="shared" si="8"/>
        <v>8363</v>
      </c>
      <c r="L49" s="100">
        <f t="shared" si="4"/>
        <v>-2.0636083906420799E-2</v>
      </c>
      <c r="M49" s="97">
        <f t="shared" si="5"/>
        <v>3527</v>
      </c>
      <c r="N49" s="97">
        <f t="shared" si="9"/>
        <v>0</v>
      </c>
    </row>
    <row r="50" spans="1:14">
      <c r="A50" s="101">
        <v>53</v>
      </c>
      <c r="B50" s="98" t="s">
        <v>48</v>
      </c>
      <c r="C50" s="96">
        <v>45722</v>
      </c>
      <c r="D50" s="96">
        <v>52777</v>
      </c>
      <c r="E50" s="96">
        <v>54314</v>
      </c>
      <c r="F50" s="96"/>
      <c r="G50" s="96"/>
      <c r="H50" s="96"/>
      <c r="I50" s="99">
        <f t="shared" si="6"/>
        <v>3.902088990532581E-3</v>
      </c>
      <c r="J50" s="99">
        <f t="shared" si="7"/>
        <v>0.1879182887887669</v>
      </c>
      <c r="K50" s="96">
        <f t="shared" si="8"/>
        <v>8592</v>
      </c>
      <c r="L50" s="100">
        <f t="shared" si="4"/>
        <v>-2.1201151850289073E-2</v>
      </c>
      <c r="M50" s="97">
        <f t="shared" si="5"/>
        <v>1537</v>
      </c>
      <c r="N50" s="97">
        <f t="shared" si="9"/>
        <v>0</v>
      </c>
    </row>
    <row r="51" spans="1:14" s="17" customFormat="1">
      <c r="A51" s="101">
        <v>55</v>
      </c>
      <c r="B51" s="98" t="s">
        <v>49</v>
      </c>
      <c r="C51" s="96">
        <v>394211</v>
      </c>
      <c r="D51" s="96">
        <v>232209</v>
      </c>
      <c r="E51" s="96">
        <v>239491</v>
      </c>
      <c r="F51" s="96"/>
      <c r="G51" s="96"/>
      <c r="H51" s="96"/>
      <c r="I51" s="99">
        <f t="shared" si="6"/>
        <v>1.7205788460279824E-2</v>
      </c>
      <c r="J51" s="99">
        <f t="shared" si="7"/>
        <v>-0.39248016924946283</v>
      </c>
      <c r="K51" s="96">
        <f t="shared" si="8"/>
        <v>-154720</v>
      </c>
      <c r="L51" s="100">
        <f t="shared" si="4"/>
        <v>0.38177865622401363</v>
      </c>
      <c r="M51" s="97">
        <f t="shared" si="5"/>
        <v>7282</v>
      </c>
      <c r="N51" s="97">
        <f t="shared" si="9"/>
        <v>0</v>
      </c>
    </row>
    <row r="52" spans="1:14" s="17" customFormat="1">
      <c r="A52" s="101">
        <v>56</v>
      </c>
      <c r="B52" s="98" t="s">
        <v>50</v>
      </c>
      <c r="C52" s="96">
        <v>653203</v>
      </c>
      <c r="D52" s="96">
        <v>606742</v>
      </c>
      <c r="E52" s="96">
        <v>602876</v>
      </c>
      <c r="F52" s="96"/>
      <c r="G52" s="96"/>
      <c r="H52" s="96"/>
      <c r="I52" s="99">
        <f t="shared" si="6"/>
        <v>4.3312512469277177E-2</v>
      </c>
      <c r="J52" s="99">
        <f t="shared" si="7"/>
        <v>-7.7046492438032285E-2</v>
      </c>
      <c r="K52" s="96">
        <f t="shared" si="8"/>
        <v>-50327</v>
      </c>
      <c r="L52" s="100">
        <f t="shared" si="4"/>
        <v>0.12418416773388014</v>
      </c>
      <c r="M52" s="97">
        <f t="shared" si="5"/>
        <v>-3866</v>
      </c>
      <c r="N52" s="97">
        <f t="shared" si="9"/>
        <v>0</v>
      </c>
    </row>
    <row r="53" spans="1:14">
      <c r="A53" s="101">
        <v>58</v>
      </c>
      <c r="B53" s="98" t="s">
        <v>51</v>
      </c>
      <c r="C53" s="96">
        <v>23571</v>
      </c>
      <c r="D53" s="96">
        <v>22008</v>
      </c>
      <c r="E53" s="96">
        <v>21823</v>
      </c>
      <c r="F53" s="96"/>
      <c r="G53" s="96"/>
      <c r="H53" s="96"/>
      <c r="I53" s="99">
        <f t="shared" si="6"/>
        <v>1.5678331192766602E-3</v>
      </c>
      <c r="J53" s="99">
        <f t="shared" si="7"/>
        <v>-7.4158924101650328E-2</v>
      </c>
      <c r="K53" s="96">
        <f t="shared" si="8"/>
        <v>-1748</v>
      </c>
      <c r="L53" s="100">
        <f t="shared" si="4"/>
        <v>4.3132697200076002E-3</v>
      </c>
      <c r="M53" s="97">
        <f t="shared" si="5"/>
        <v>-185</v>
      </c>
      <c r="N53" s="97">
        <f t="shared" si="9"/>
        <v>0</v>
      </c>
    </row>
    <row r="54" spans="1:14">
      <c r="A54" s="101">
        <v>59</v>
      </c>
      <c r="B54" s="98" t="s">
        <v>52</v>
      </c>
      <c r="C54" s="96">
        <v>18956</v>
      </c>
      <c r="D54" s="96">
        <v>19665</v>
      </c>
      <c r="E54" s="96">
        <v>19568</v>
      </c>
      <c r="F54" s="96"/>
      <c r="G54" s="96"/>
      <c r="H54" s="96"/>
      <c r="I54" s="99">
        <f t="shared" si="6"/>
        <v>1.4058268101546849E-3</v>
      </c>
      <c r="J54" s="99">
        <f t="shared" si="7"/>
        <v>3.2285292255750157E-2</v>
      </c>
      <c r="K54" s="96">
        <f t="shared" si="8"/>
        <v>612</v>
      </c>
      <c r="L54" s="100">
        <f t="shared" si="4"/>
        <v>-1.5101379111239423E-3</v>
      </c>
      <c r="M54" s="97">
        <f t="shared" si="5"/>
        <v>-97</v>
      </c>
      <c r="N54" s="97">
        <f t="shared" si="9"/>
        <v>0</v>
      </c>
    </row>
    <row r="55" spans="1:14">
      <c r="A55" s="101">
        <v>60</v>
      </c>
      <c r="B55" s="98" t="s">
        <v>53</v>
      </c>
      <c r="C55" s="96">
        <v>9758</v>
      </c>
      <c r="D55" s="96">
        <v>9399</v>
      </c>
      <c r="E55" s="96">
        <v>9406</v>
      </c>
      <c r="F55" s="96"/>
      <c r="G55" s="96"/>
      <c r="H55" s="96"/>
      <c r="I55" s="99">
        <f t="shared" si="6"/>
        <v>6.7575669339303788E-4</v>
      </c>
      <c r="J55" s="99">
        <f t="shared" si="7"/>
        <v>-3.6072965771674521E-2</v>
      </c>
      <c r="K55" s="96">
        <f t="shared" si="8"/>
        <v>-352</v>
      </c>
      <c r="L55" s="100">
        <f t="shared" si="4"/>
        <v>8.6857605345690798E-4</v>
      </c>
      <c r="M55" s="97">
        <f t="shared" si="5"/>
        <v>7</v>
      </c>
      <c r="N55" s="97">
        <f t="shared" si="9"/>
        <v>0</v>
      </c>
    </row>
    <row r="56" spans="1:14">
      <c r="A56" s="101">
        <v>61</v>
      </c>
      <c r="B56" s="98" t="s">
        <v>54</v>
      </c>
      <c r="C56" s="96">
        <v>23723</v>
      </c>
      <c r="D56" s="96">
        <v>23789</v>
      </c>
      <c r="E56" s="96">
        <v>23768</v>
      </c>
      <c r="F56" s="96"/>
      <c r="G56" s="96"/>
      <c r="H56" s="96"/>
      <c r="I56" s="99">
        <f t="shared" si="6"/>
        <v>1.7075680510914017E-3</v>
      </c>
      <c r="J56" s="99">
        <f t="shared" si="7"/>
        <v>1.8968933102895924E-3</v>
      </c>
      <c r="K56" s="96">
        <f t="shared" si="8"/>
        <v>45</v>
      </c>
      <c r="L56" s="100">
        <f t="shared" si="4"/>
        <v>-1.1103955228852517E-4</v>
      </c>
      <c r="M56" s="97">
        <f t="shared" si="5"/>
        <v>-21</v>
      </c>
      <c r="N56" s="97">
        <f t="shared" si="9"/>
        <v>0</v>
      </c>
    </row>
    <row r="57" spans="1:14">
      <c r="A57" s="101">
        <v>62</v>
      </c>
      <c r="B57" s="98" t="s">
        <v>55</v>
      </c>
      <c r="C57" s="96">
        <v>89137</v>
      </c>
      <c r="D57" s="96">
        <v>101597</v>
      </c>
      <c r="E57" s="96">
        <v>102085</v>
      </c>
      <c r="F57" s="96"/>
      <c r="G57" s="96"/>
      <c r="H57" s="96"/>
      <c r="I57" s="99">
        <f t="shared" si="6"/>
        <v>7.3341082335773196E-3</v>
      </c>
      <c r="J57" s="99">
        <f t="shared" si="7"/>
        <v>0.14525954429698104</v>
      </c>
      <c r="K57" s="96">
        <f t="shared" si="8"/>
        <v>12948</v>
      </c>
      <c r="L57" s="100">
        <f t="shared" si="4"/>
        <v>-3.1949780511818307E-2</v>
      </c>
      <c r="M57" s="97">
        <f t="shared" si="5"/>
        <v>488</v>
      </c>
      <c r="N57" s="97">
        <f t="shared" si="9"/>
        <v>0</v>
      </c>
    </row>
    <row r="58" spans="1:14">
      <c r="A58" s="101">
        <v>63</v>
      </c>
      <c r="B58" s="98" t="s">
        <v>56</v>
      </c>
      <c r="C58" s="96">
        <v>43826</v>
      </c>
      <c r="D58" s="96">
        <v>43348</v>
      </c>
      <c r="E58" s="96">
        <v>43348</v>
      </c>
      <c r="F58" s="96"/>
      <c r="G58" s="96"/>
      <c r="H58" s="96"/>
      <c r="I58" s="99">
        <f t="shared" si="6"/>
        <v>3.1142569790773341E-3</v>
      </c>
      <c r="J58" s="99">
        <f t="shared" si="7"/>
        <v>-1.090676767215808E-2</v>
      </c>
      <c r="K58" s="96">
        <f t="shared" si="8"/>
        <v>-478</v>
      </c>
      <c r="L58" s="100">
        <f t="shared" si="4"/>
        <v>1.1794867998647786E-3</v>
      </c>
      <c r="M58" s="97">
        <f t="shared" si="5"/>
        <v>0</v>
      </c>
      <c r="N58" s="97">
        <f t="shared" si="9"/>
        <v>0</v>
      </c>
    </row>
    <row r="59" spans="1:14">
      <c r="A59" s="101">
        <v>64</v>
      </c>
      <c r="B59" s="98" t="s">
        <v>57</v>
      </c>
      <c r="C59" s="96">
        <v>85968</v>
      </c>
      <c r="D59" s="96">
        <v>85894</v>
      </c>
      <c r="E59" s="96">
        <v>85767</v>
      </c>
      <c r="F59" s="96"/>
      <c r="G59" s="96"/>
      <c r="H59" s="96"/>
      <c r="I59" s="99">
        <f t="shared" si="6"/>
        <v>6.1617716693855712E-3</v>
      </c>
      <c r="J59" s="99">
        <f t="shared" si="7"/>
        <v>-2.3380792853154664E-3</v>
      </c>
      <c r="K59" s="96">
        <f t="shared" si="8"/>
        <v>-201</v>
      </c>
      <c r="L59" s="100">
        <f t="shared" si="4"/>
        <v>4.959766668887458E-4</v>
      </c>
      <c r="M59" s="97">
        <f t="shared" si="5"/>
        <v>-127</v>
      </c>
      <c r="N59" s="97">
        <f t="shared" si="9"/>
        <v>0</v>
      </c>
    </row>
    <row r="60" spans="1:14">
      <c r="A60" s="101">
        <v>65</v>
      </c>
      <c r="B60" s="98" t="s">
        <v>58</v>
      </c>
      <c r="C60" s="96">
        <v>22640</v>
      </c>
      <c r="D60" s="96">
        <v>22664</v>
      </c>
      <c r="E60" s="96">
        <v>22628</v>
      </c>
      <c r="F60" s="96"/>
      <c r="G60" s="96"/>
      <c r="H60" s="96"/>
      <c r="I60" s="99">
        <f t="shared" si="6"/>
        <v>1.6256668571228642E-3</v>
      </c>
      <c r="J60" s="99">
        <f t="shared" si="7"/>
        <v>-5.3003533568904589E-4</v>
      </c>
      <c r="K60" s="96">
        <f t="shared" si="8"/>
        <v>-12</v>
      </c>
      <c r="L60" s="100">
        <f t="shared" si="4"/>
        <v>2.9610547276940047E-5</v>
      </c>
      <c r="M60" s="97">
        <f t="shared" si="5"/>
        <v>-36</v>
      </c>
      <c r="N60" s="97">
        <f t="shared" si="9"/>
        <v>0</v>
      </c>
    </row>
    <row r="61" spans="1:14">
      <c r="A61" s="101">
        <v>66</v>
      </c>
      <c r="B61" s="98" t="s">
        <v>59</v>
      </c>
      <c r="C61" s="96">
        <v>49989</v>
      </c>
      <c r="D61" s="96">
        <v>49905</v>
      </c>
      <c r="E61" s="96">
        <v>49879</v>
      </c>
      <c r="F61" s="96"/>
      <c r="G61" s="96"/>
      <c r="H61" s="96"/>
      <c r="I61" s="99">
        <f t="shared" si="6"/>
        <v>3.5834646087339289E-3</v>
      </c>
      <c r="J61" s="99">
        <f t="shared" si="7"/>
        <v>-2.2004841065034306E-3</v>
      </c>
      <c r="K61" s="96">
        <f t="shared" si="8"/>
        <v>-110</v>
      </c>
      <c r="L61" s="100">
        <f t="shared" si="4"/>
        <v>2.7143001670528377E-4</v>
      </c>
      <c r="M61" s="97">
        <f t="shared" si="5"/>
        <v>-26</v>
      </c>
      <c r="N61" s="97">
        <f t="shared" si="9"/>
        <v>0</v>
      </c>
    </row>
    <row r="62" spans="1:14">
      <c r="A62" s="101">
        <v>68</v>
      </c>
      <c r="B62" s="98" t="s">
        <v>60</v>
      </c>
      <c r="C62" s="96">
        <v>133631</v>
      </c>
      <c r="D62" s="96">
        <v>144463</v>
      </c>
      <c r="E62" s="96">
        <v>144457</v>
      </c>
      <c r="F62" s="96"/>
      <c r="G62" s="96"/>
      <c r="H62" s="96"/>
      <c r="I62" s="99">
        <f t="shared" si="6"/>
        <v>1.037824629571317E-2</v>
      </c>
      <c r="J62" s="99">
        <f t="shared" si="7"/>
        <v>8.1014135941510579E-2</v>
      </c>
      <c r="K62" s="96">
        <f t="shared" si="8"/>
        <v>10826</v>
      </c>
      <c r="L62" s="100">
        <f t="shared" si="4"/>
        <v>-2.6713648735012745E-2</v>
      </c>
      <c r="M62" s="97">
        <f t="shared" si="5"/>
        <v>-6</v>
      </c>
      <c r="N62" s="97">
        <f t="shared" si="9"/>
        <v>0</v>
      </c>
    </row>
    <row r="63" spans="1:14">
      <c r="A63" s="101">
        <v>69</v>
      </c>
      <c r="B63" s="98" t="s">
        <v>61</v>
      </c>
      <c r="C63" s="96">
        <v>151158</v>
      </c>
      <c r="D63" s="96">
        <v>151484</v>
      </c>
      <c r="E63" s="96">
        <v>152930</v>
      </c>
      <c r="F63" s="96"/>
      <c r="G63" s="96"/>
      <c r="H63" s="96"/>
      <c r="I63" s="99">
        <f t="shared" si="6"/>
        <v>1.0986973327726694E-2</v>
      </c>
      <c r="J63" s="99">
        <f t="shared" si="7"/>
        <v>1.1722833062093967E-2</v>
      </c>
      <c r="K63" s="96">
        <f t="shared" si="8"/>
        <v>1772</v>
      </c>
      <c r="L63" s="100">
        <f t="shared" si="4"/>
        <v>-4.3724908145614805E-3</v>
      </c>
      <c r="M63" s="97">
        <f t="shared" si="5"/>
        <v>1446</v>
      </c>
      <c r="N63" s="97">
        <f t="shared" si="9"/>
        <v>0</v>
      </c>
    </row>
    <row r="64" spans="1:14">
      <c r="A64" s="101">
        <v>70</v>
      </c>
      <c r="B64" s="98" t="s">
        <v>62</v>
      </c>
      <c r="C64" s="96">
        <v>225557</v>
      </c>
      <c r="D64" s="96">
        <v>198169</v>
      </c>
      <c r="E64" s="96">
        <v>202163</v>
      </c>
      <c r="F64" s="96"/>
      <c r="G64" s="96"/>
      <c r="H64" s="96"/>
      <c r="I64" s="99">
        <f t="shared" si="6"/>
        <v>1.4524027259878452E-2</v>
      </c>
      <c r="J64" s="99">
        <f t="shared" si="7"/>
        <v>-0.10371657718448109</v>
      </c>
      <c r="K64" s="96">
        <f t="shared" si="8"/>
        <v>-23394</v>
      </c>
      <c r="L64" s="100">
        <f t="shared" si="4"/>
        <v>5.772576191639462E-2</v>
      </c>
      <c r="M64" s="97">
        <f t="shared" si="5"/>
        <v>3994</v>
      </c>
      <c r="N64" s="97">
        <f t="shared" si="9"/>
        <v>0</v>
      </c>
    </row>
    <row r="65" spans="1:14">
      <c r="A65" s="101">
        <v>71</v>
      </c>
      <c r="B65" s="98" t="s">
        <v>63</v>
      </c>
      <c r="C65" s="96">
        <v>147940</v>
      </c>
      <c r="D65" s="96">
        <v>139294</v>
      </c>
      <c r="E65" s="96">
        <v>140820</v>
      </c>
      <c r="F65" s="96"/>
      <c r="G65" s="96"/>
      <c r="H65" s="96"/>
      <c r="I65" s="99">
        <f t="shared" si="6"/>
        <v>1.0116952749692494E-2</v>
      </c>
      <c r="J65" s="99">
        <f t="shared" si="7"/>
        <v>-4.8127619305123701E-2</v>
      </c>
      <c r="K65" s="96">
        <f t="shared" si="8"/>
        <v>-7120</v>
      </c>
      <c r="L65" s="100">
        <f t="shared" si="4"/>
        <v>1.7568924717651094E-2</v>
      </c>
      <c r="M65" s="97">
        <f t="shared" si="5"/>
        <v>1526</v>
      </c>
      <c r="N65" s="97">
        <f t="shared" si="9"/>
        <v>0</v>
      </c>
    </row>
    <row r="66" spans="1:14">
      <c r="A66" s="101">
        <v>72</v>
      </c>
      <c r="B66" s="98" t="s">
        <v>64</v>
      </c>
      <c r="C66" s="96">
        <v>13372</v>
      </c>
      <c r="D66" s="96">
        <v>13998</v>
      </c>
      <c r="E66" s="96">
        <v>14101</v>
      </c>
      <c r="F66" s="96"/>
      <c r="G66" s="96"/>
      <c r="H66" s="96"/>
      <c r="I66" s="99">
        <f t="shared" si="6"/>
        <v>1.013060294868725E-3</v>
      </c>
      <c r="J66" s="99">
        <f t="shared" si="7"/>
        <v>5.4516900987137303E-2</v>
      </c>
      <c r="K66" s="96">
        <f t="shared" si="8"/>
        <v>729</v>
      </c>
      <c r="L66" s="100">
        <f t="shared" si="4"/>
        <v>-1.7988407470741078E-3</v>
      </c>
      <c r="M66" s="97">
        <f t="shared" si="5"/>
        <v>103</v>
      </c>
      <c r="N66" s="97">
        <f t="shared" si="9"/>
        <v>0</v>
      </c>
    </row>
    <row r="67" spans="1:14">
      <c r="A67" s="101">
        <v>73</v>
      </c>
      <c r="B67" s="98" t="s">
        <v>65</v>
      </c>
      <c r="C67" s="96">
        <v>58138</v>
      </c>
      <c r="D67" s="96">
        <v>52910</v>
      </c>
      <c r="E67" s="96">
        <v>54518</v>
      </c>
      <c r="F67" s="96"/>
      <c r="G67" s="96"/>
      <c r="H67" s="96"/>
      <c r="I67" s="99">
        <f t="shared" ref="I67:I92" si="10">E67/$E$92</f>
        <v>3.9167449936637934E-3</v>
      </c>
      <c r="J67" s="99">
        <f t="shared" ref="J67:J92" si="11">(E67-C67)/C67</f>
        <v>-6.2265643812996666E-2</v>
      </c>
      <c r="K67" s="96">
        <f t="shared" ref="K67:K92" si="12">E67-C67</f>
        <v>-3620</v>
      </c>
      <c r="L67" s="100">
        <f t="shared" si="4"/>
        <v>8.9325150952102479E-3</v>
      </c>
      <c r="M67" s="97">
        <f t="shared" si="5"/>
        <v>1608</v>
      </c>
      <c r="N67" s="97">
        <f t="shared" ref="N67:N92" si="13">H67-G67</f>
        <v>0</v>
      </c>
    </row>
    <row r="68" spans="1:14">
      <c r="A68" s="101">
        <v>74</v>
      </c>
      <c r="B68" s="98" t="s">
        <v>66</v>
      </c>
      <c r="C68" s="96">
        <v>46012</v>
      </c>
      <c r="D68" s="96">
        <v>42031</v>
      </c>
      <c r="E68" s="96">
        <v>41924</v>
      </c>
      <c r="F68" s="96"/>
      <c r="G68" s="96"/>
      <c r="H68" s="96"/>
      <c r="I68" s="99">
        <f t="shared" si="10"/>
        <v>3.0119523297692662E-3</v>
      </c>
      <c r="J68" s="99">
        <f t="shared" si="11"/>
        <v>-8.8846387898809012E-2</v>
      </c>
      <c r="K68" s="96">
        <f t="shared" si="12"/>
        <v>-4088</v>
      </c>
      <c r="L68" s="100">
        <f t="shared" ref="L68:L92" si="14">K68/$K$92</f>
        <v>1.008732643901091E-2</v>
      </c>
      <c r="M68" s="97">
        <f t="shared" ref="M68:M92" si="15">E68-D68</f>
        <v>-107</v>
      </c>
      <c r="N68" s="97">
        <f t="shared" si="13"/>
        <v>0</v>
      </c>
    </row>
    <row r="69" spans="1:14">
      <c r="A69" s="101">
        <v>75</v>
      </c>
      <c r="B69" s="98" t="s">
        <v>67</v>
      </c>
      <c r="C69" s="96">
        <v>8215</v>
      </c>
      <c r="D69" s="96">
        <v>8346</v>
      </c>
      <c r="E69" s="96">
        <v>8751</v>
      </c>
      <c r="F69" s="96"/>
      <c r="G69" s="96"/>
      <c r="H69" s="96"/>
      <c r="I69" s="99">
        <f t="shared" si="10"/>
        <v>6.2869942843743086E-4</v>
      </c>
      <c r="J69" s="99">
        <f t="shared" si="11"/>
        <v>6.5246500304321359E-2</v>
      </c>
      <c r="K69" s="96">
        <f t="shared" si="12"/>
        <v>536</v>
      </c>
      <c r="L69" s="100">
        <f t="shared" si="14"/>
        <v>-1.3226044450366553E-3</v>
      </c>
      <c r="M69" s="97">
        <f t="shared" si="15"/>
        <v>405</v>
      </c>
      <c r="N69" s="97">
        <f t="shared" si="13"/>
        <v>0</v>
      </c>
    </row>
    <row r="70" spans="1:14">
      <c r="A70" s="101">
        <v>77</v>
      </c>
      <c r="B70" s="98" t="s">
        <v>68</v>
      </c>
      <c r="C70" s="96">
        <v>26157</v>
      </c>
      <c r="D70" s="96">
        <v>25641</v>
      </c>
      <c r="E70" s="96">
        <v>25609</v>
      </c>
      <c r="F70" s="96"/>
      <c r="G70" s="96"/>
      <c r="H70" s="96"/>
      <c r="I70" s="99">
        <f t="shared" si="10"/>
        <v>1.8398312950353292E-3</v>
      </c>
      <c r="J70" s="99">
        <f t="shared" si="11"/>
        <v>-2.0950414802920824E-2</v>
      </c>
      <c r="K70" s="96">
        <f t="shared" si="12"/>
        <v>-548</v>
      </c>
      <c r="L70" s="100">
        <f t="shared" si="14"/>
        <v>1.3522149923135955E-3</v>
      </c>
      <c r="M70" s="97">
        <f t="shared" si="15"/>
        <v>-32</v>
      </c>
      <c r="N70" s="97">
        <f t="shared" si="13"/>
        <v>0</v>
      </c>
    </row>
    <row r="71" spans="1:14">
      <c r="A71" s="101">
        <v>78</v>
      </c>
      <c r="B71" s="98" t="s">
        <v>69</v>
      </c>
      <c r="C71" s="96">
        <v>63866</v>
      </c>
      <c r="D71" s="96">
        <v>61435</v>
      </c>
      <c r="E71" s="96">
        <v>63640</v>
      </c>
      <c r="F71" s="96"/>
      <c r="G71" s="96"/>
      <c r="H71" s="96"/>
      <c r="I71" s="99">
        <f t="shared" si="10"/>
        <v>4.5720982317173009E-3</v>
      </c>
      <c r="J71" s="99">
        <f t="shared" si="11"/>
        <v>-3.5386590674224157E-3</v>
      </c>
      <c r="K71" s="96">
        <f t="shared" si="12"/>
        <v>-226</v>
      </c>
      <c r="L71" s="100">
        <f t="shared" si="14"/>
        <v>5.576653070490375E-4</v>
      </c>
      <c r="M71" s="97">
        <f t="shared" si="15"/>
        <v>2205</v>
      </c>
      <c r="N71" s="97">
        <f t="shared" si="13"/>
        <v>0</v>
      </c>
    </row>
    <row r="72" spans="1:14">
      <c r="A72" s="101">
        <v>79</v>
      </c>
      <c r="B72" s="98" t="s">
        <v>70</v>
      </c>
      <c r="C72" s="96">
        <v>58361</v>
      </c>
      <c r="D72" s="96">
        <v>46206</v>
      </c>
      <c r="E72" s="96">
        <v>45856</v>
      </c>
      <c r="F72" s="96"/>
      <c r="G72" s="96"/>
      <c r="H72" s="96"/>
      <c r="I72" s="99">
        <f t="shared" si="10"/>
        <v>3.2944396058081165E-3</v>
      </c>
      <c r="J72" s="99">
        <f t="shared" si="11"/>
        <v>-0.21426980346464247</v>
      </c>
      <c r="K72" s="96">
        <f t="shared" si="12"/>
        <v>-12505</v>
      </c>
      <c r="L72" s="100">
        <f t="shared" si="14"/>
        <v>3.085665780817794E-2</v>
      </c>
      <c r="M72" s="97">
        <f t="shared" si="15"/>
        <v>-350</v>
      </c>
      <c r="N72" s="97">
        <f t="shared" si="13"/>
        <v>0</v>
      </c>
    </row>
    <row r="73" spans="1:14">
      <c r="A73" s="101">
        <v>80</v>
      </c>
      <c r="B73" s="98" t="s">
        <v>71</v>
      </c>
      <c r="C73" s="96">
        <v>315842</v>
      </c>
      <c r="D73" s="96">
        <v>290249</v>
      </c>
      <c r="E73" s="96">
        <v>287774</v>
      </c>
      <c r="F73" s="96"/>
      <c r="G73" s="96"/>
      <c r="H73" s="96"/>
      <c r="I73" s="99">
        <f t="shared" si="10"/>
        <v>2.0674591397457802E-2</v>
      </c>
      <c r="J73" s="99">
        <f t="shared" si="11"/>
        <v>-8.8867218419336244E-2</v>
      </c>
      <c r="K73" s="96">
        <f t="shared" si="12"/>
        <v>-28068</v>
      </c>
      <c r="L73" s="100">
        <f t="shared" si="14"/>
        <v>6.9259070080762763E-2</v>
      </c>
      <c r="M73" s="97">
        <f t="shared" si="15"/>
        <v>-2475</v>
      </c>
      <c r="N73" s="97">
        <f t="shared" si="13"/>
        <v>0</v>
      </c>
    </row>
    <row r="74" spans="1:14" s="17" customFormat="1">
      <c r="A74" s="101">
        <v>81</v>
      </c>
      <c r="B74" s="98" t="s">
        <v>72</v>
      </c>
      <c r="C74" s="96">
        <v>747455</v>
      </c>
      <c r="D74" s="96">
        <v>606663</v>
      </c>
      <c r="E74" s="96">
        <v>612313</v>
      </c>
      <c r="F74" s="96"/>
      <c r="G74" s="96"/>
      <c r="H74" s="96"/>
      <c r="I74" s="99">
        <f t="shared" si="10"/>
        <v>4.3990496300400937E-2</v>
      </c>
      <c r="J74" s="99">
        <f t="shared" si="11"/>
        <v>-0.1808028576971189</v>
      </c>
      <c r="K74" s="96">
        <f t="shared" si="12"/>
        <v>-135142</v>
      </c>
      <c r="L74" s="100">
        <f t="shared" si="14"/>
        <v>0.333469048341686</v>
      </c>
      <c r="M74" s="97">
        <f t="shared" si="15"/>
        <v>5650</v>
      </c>
      <c r="N74" s="97">
        <f t="shared" si="13"/>
        <v>0</v>
      </c>
    </row>
    <row r="75" spans="1:14" s="17" customFormat="1">
      <c r="A75" s="101">
        <v>82</v>
      </c>
      <c r="B75" s="98" t="s">
        <v>73</v>
      </c>
      <c r="C75" s="96">
        <v>447826</v>
      </c>
      <c r="D75" s="96">
        <v>425415</v>
      </c>
      <c r="E75" s="96">
        <v>427105</v>
      </c>
      <c r="F75" s="96"/>
      <c r="G75" s="96"/>
      <c r="H75" s="96"/>
      <c r="I75" s="99">
        <f t="shared" si="10"/>
        <v>3.0684569692922967E-2</v>
      </c>
      <c r="J75" s="99">
        <f t="shared" si="11"/>
        <v>-4.6270203159262752E-2</v>
      </c>
      <c r="K75" s="96">
        <f t="shared" si="12"/>
        <v>-20721</v>
      </c>
      <c r="L75" s="100">
        <f t="shared" si="14"/>
        <v>5.1130012510456221E-2</v>
      </c>
      <c r="M75" s="97">
        <f t="shared" si="15"/>
        <v>1690</v>
      </c>
      <c r="N75" s="97">
        <f t="shared" si="13"/>
        <v>0</v>
      </c>
    </row>
    <row r="76" spans="1:14">
      <c r="A76" s="101">
        <v>84</v>
      </c>
      <c r="B76" s="98" t="s">
        <v>74</v>
      </c>
      <c r="C76" s="96">
        <v>218589</v>
      </c>
      <c r="D76" s="96">
        <v>229978</v>
      </c>
      <c r="E76" s="96">
        <v>232659</v>
      </c>
      <c r="F76" s="96"/>
      <c r="G76" s="96"/>
      <c r="H76" s="96"/>
      <c r="I76" s="99">
        <f t="shared" si="10"/>
        <v>1.6714956041689433E-2</v>
      </c>
      <c r="J76" s="99">
        <f t="shared" si="11"/>
        <v>6.4367374387549234E-2</v>
      </c>
      <c r="K76" s="96">
        <f t="shared" si="12"/>
        <v>14070</v>
      </c>
      <c r="L76" s="100">
        <f t="shared" si="14"/>
        <v>-3.4718366682212204E-2</v>
      </c>
      <c r="M76" s="97">
        <f t="shared" si="15"/>
        <v>2681</v>
      </c>
      <c r="N76" s="97">
        <f t="shared" si="13"/>
        <v>0</v>
      </c>
    </row>
    <row r="77" spans="1:14">
      <c r="A77" s="101">
        <v>85</v>
      </c>
      <c r="B77" s="98" t="s">
        <v>75</v>
      </c>
      <c r="C77" s="96">
        <v>611646</v>
      </c>
      <c r="D77" s="96">
        <v>610185</v>
      </c>
      <c r="E77" s="96">
        <v>590906</v>
      </c>
      <c r="F77" s="96"/>
      <c r="G77" s="96"/>
      <c r="H77" s="96"/>
      <c r="I77" s="99">
        <f t="shared" si="10"/>
        <v>4.2452549932607532E-2</v>
      </c>
      <c r="J77" s="99">
        <f t="shared" si="11"/>
        <v>-3.3908502630606595E-2</v>
      </c>
      <c r="K77" s="96">
        <f t="shared" si="12"/>
        <v>-20740</v>
      </c>
      <c r="L77" s="100">
        <f t="shared" si="14"/>
        <v>5.1176895876978046E-2</v>
      </c>
      <c r="M77" s="97">
        <f t="shared" si="15"/>
        <v>-19279</v>
      </c>
      <c r="N77" s="97">
        <f t="shared" si="13"/>
        <v>0</v>
      </c>
    </row>
    <row r="78" spans="1:14">
      <c r="A78" s="101">
        <v>86</v>
      </c>
      <c r="B78" s="98" t="s">
        <v>76</v>
      </c>
      <c r="C78" s="96">
        <v>513939</v>
      </c>
      <c r="D78" s="96">
        <v>595035</v>
      </c>
      <c r="E78" s="96">
        <v>601346</v>
      </c>
      <c r="F78" s="96"/>
      <c r="G78" s="96"/>
      <c r="H78" s="96"/>
      <c r="I78" s="99">
        <f t="shared" si="10"/>
        <v>4.3202592445793081E-2</v>
      </c>
      <c r="J78" s="99">
        <f t="shared" si="11"/>
        <v>0.17007271290950871</v>
      </c>
      <c r="K78" s="96">
        <f t="shared" si="12"/>
        <v>87407</v>
      </c>
      <c r="L78" s="100">
        <f t="shared" si="14"/>
        <v>-0.2156807588196249</v>
      </c>
      <c r="M78" s="97">
        <f t="shared" si="15"/>
        <v>6311</v>
      </c>
      <c r="N78" s="97">
        <f t="shared" si="13"/>
        <v>0</v>
      </c>
    </row>
    <row r="79" spans="1:14">
      <c r="A79" s="101">
        <v>87</v>
      </c>
      <c r="B79" s="98" t="s">
        <v>77</v>
      </c>
      <c r="C79" s="96">
        <v>34048</v>
      </c>
      <c r="D79" s="96">
        <v>35466</v>
      </c>
      <c r="E79" s="96">
        <v>35550</v>
      </c>
      <c r="F79" s="96"/>
      <c r="G79" s="96"/>
      <c r="H79" s="96"/>
      <c r="I79" s="99">
        <f t="shared" si="10"/>
        <v>2.5540240750714966E-3</v>
      </c>
      <c r="J79" s="99">
        <f t="shared" si="11"/>
        <v>4.4114191729323307E-2</v>
      </c>
      <c r="K79" s="96">
        <f t="shared" si="12"/>
        <v>1502</v>
      </c>
      <c r="L79" s="100">
        <f t="shared" si="14"/>
        <v>-3.7062535008303291E-3</v>
      </c>
      <c r="M79" s="97">
        <f t="shared" si="15"/>
        <v>84</v>
      </c>
      <c r="N79" s="97">
        <f t="shared" si="13"/>
        <v>0</v>
      </c>
    </row>
    <row r="80" spans="1:14">
      <c r="A80" s="101">
        <v>88</v>
      </c>
      <c r="B80" s="98" t="s">
        <v>78</v>
      </c>
      <c r="C80" s="96">
        <v>55998</v>
      </c>
      <c r="D80" s="96">
        <v>59047</v>
      </c>
      <c r="E80" s="96">
        <v>58690</v>
      </c>
      <c r="F80" s="96"/>
      <c r="G80" s="96"/>
      <c r="H80" s="96"/>
      <c r="I80" s="99">
        <f t="shared" si="10"/>
        <v>4.2164746263275987E-3</v>
      </c>
      <c r="J80" s="99">
        <f t="shared" si="11"/>
        <v>4.8073145469481056E-2</v>
      </c>
      <c r="K80" s="96">
        <f t="shared" si="12"/>
        <v>2692</v>
      </c>
      <c r="L80" s="100">
        <f t="shared" si="14"/>
        <v>-6.6426327724602172E-3</v>
      </c>
      <c r="M80" s="97">
        <f t="shared" si="15"/>
        <v>-357</v>
      </c>
      <c r="N80" s="97">
        <f t="shared" si="13"/>
        <v>0</v>
      </c>
    </row>
    <row r="81" spans="1:14">
      <c r="A81" s="101">
        <v>90</v>
      </c>
      <c r="B81" s="98" t="s">
        <v>79</v>
      </c>
      <c r="C81" s="96">
        <v>13463</v>
      </c>
      <c r="D81" s="96">
        <v>12200</v>
      </c>
      <c r="E81" s="96">
        <v>12661</v>
      </c>
      <c r="F81" s="96"/>
      <c r="G81" s="96"/>
      <c r="H81" s="96"/>
      <c r="I81" s="99">
        <f t="shared" si="10"/>
        <v>9.0960615511899347E-4</v>
      </c>
      <c r="J81" s="99">
        <f t="shared" si="11"/>
        <v>-5.9570675183837185E-2</v>
      </c>
      <c r="K81" s="96">
        <f t="shared" si="12"/>
        <v>-802</v>
      </c>
      <c r="L81" s="100">
        <f t="shared" si="14"/>
        <v>1.9789715763421597E-3</v>
      </c>
      <c r="M81" s="97">
        <f t="shared" si="15"/>
        <v>461</v>
      </c>
      <c r="N81" s="97">
        <f t="shared" si="13"/>
        <v>0</v>
      </c>
    </row>
    <row r="82" spans="1:14">
      <c r="A82" s="101">
        <v>91</v>
      </c>
      <c r="B82" s="98" t="s">
        <v>80</v>
      </c>
      <c r="C82" s="96">
        <v>4440</v>
      </c>
      <c r="D82" s="96">
        <v>3532</v>
      </c>
      <c r="E82" s="96">
        <v>3453</v>
      </c>
      <c r="F82" s="96"/>
      <c r="G82" s="96"/>
      <c r="H82" s="96"/>
      <c r="I82" s="99">
        <f t="shared" si="10"/>
        <v>2.4807440594154366E-4</v>
      </c>
      <c r="J82" s="99">
        <f t="shared" si="11"/>
        <v>-0.2222972972972973</v>
      </c>
      <c r="K82" s="96">
        <f t="shared" si="12"/>
        <v>-987</v>
      </c>
      <c r="L82" s="100">
        <f t="shared" si="14"/>
        <v>2.4354675135283186E-3</v>
      </c>
      <c r="M82" s="97">
        <f t="shared" si="15"/>
        <v>-79</v>
      </c>
      <c r="N82" s="97">
        <f t="shared" si="13"/>
        <v>0</v>
      </c>
    </row>
    <row r="83" spans="1:14">
      <c r="A83" s="101">
        <v>92</v>
      </c>
      <c r="B83" s="98" t="s">
        <v>81</v>
      </c>
      <c r="C83" s="96">
        <v>6401</v>
      </c>
      <c r="D83" s="96">
        <v>5337</v>
      </c>
      <c r="E83" s="96">
        <v>5295</v>
      </c>
      <c r="F83" s="96"/>
      <c r="G83" s="96"/>
      <c r="H83" s="96"/>
      <c r="I83" s="99">
        <f t="shared" si="10"/>
        <v>3.8040949303807522E-4</v>
      </c>
      <c r="J83" s="99">
        <f t="shared" si="11"/>
        <v>-0.17278550226527106</v>
      </c>
      <c r="K83" s="96">
        <f t="shared" si="12"/>
        <v>-1106</v>
      </c>
      <c r="L83" s="100">
        <f t="shared" si="14"/>
        <v>2.7291054406913076E-3</v>
      </c>
      <c r="M83" s="97">
        <f t="shared" si="15"/>
        <v>-42</v>
      </c>
      <c r="N83" s="97">
        <f t="shared" si="13"/>
        <v>0</v>
      </c>
    </row>
    <row r="84" spans="1:14">
      <c r="A84" s="101">
        <v>93</v>
      </c>
      <c r="B84" s="98" t="s">
        <v>82</v>
      </c>
      <c r="C84" s="96">
        <v>56488</v>
      </c>
      <c r="D84" s="96">
        <v>50696</v>
      </c>
      <c r="E84" s="96">
        <v>50412</v>
      </c>
      <c r="F84" s="96"/>
      <c r="G84" s="96"/>
      <c r="H84" s="96"/>
      <c r="I84" s="99">
        <f t="shared" si="10"/>
        <v>3.6217570090718502E-3</v>
      </c>
      <c r="J84" s="99">
        <f t="shared" si="11"/>
        <v>-0.107562668177312</v>
      </c>
      <c r="K84" s="96">
        <f t="shared" si="12"/>
        <v>-6076</v>
      </c>
      <c r="L84" s="100">
        <f t="shared" si="14"/>
        <v>1.4992807104557309E-2</v>
      </c>
      <c r="M84" s="97">
        <f t="shared" si="15"/>
        <v>-284</v>
      </c>
      <c r="N84" s="97">
        <f t="shared" si="13"/>
        <v>0</v>
      </c>
    </row>
    <row r="85" spans="1:14">
      <c r="A85" s="101">
        <v>94</v>
      </c>
      <c r="B85" s="98" t="s">
        <v>83</v>
      </c>
      <c r="C85" s="96">
        <v>62504</v>
      </c>
      <c r="D85" s="96">
        <v>60151</v>
      </c>
      <c r="E85" s="96">
        <v>59811</v>
      </c>
      <c r="F85" s="96"/>
      <c r="G85" s="96"/>
      <c r="H85" s="96"/>
      <c r="I85" s="99">
        <f t="shared" si="10"/>
        <v>4.2970108003966608E-3</v>
      </c>
      <c r="J85" s="99">
        <f t="shared" si="11"/>
        <v>-4.3085242544477154E-2</v>
      </c>
      <c r="K85" s="96">
        <f t="shared" si="12"/>
        <v>-2693</v>
      </c>
      <c r="L85" s="100">
        <f t="shared" si="14"/>
        <v>6.6451003180666287E-3</v>
      </c>
      <c r="M85" s="97">
        <f t="shared" si="15"/>
        <v>-340</v>
      </c>
      <c r="N85" s="97">
        <f t="shared" si="13"/>
        <v>0</v>
      </c>
    </row>
    <row r="86" spans="1:14">
      <c r="A86" s="101">
        <v>95</v>
      </c>
      <c r="B86" s="98" t="s">
        <v>84</v>
      </c>
      <c r="C86" s="96">
        <v>54997</v>
      </c>
      <c r="D86" s="96">
        <v>53367</v>
      </c>
      <c r="E86" s="96">
        <v>53653</v>
      </c>
      <c r="F86" s="96"/>
      <c r="G86" s="96"/>
      <c r="H86" s="96"/>
      <c r="I86" s="99">
        <f t="shared" si="10"/>
        <v>3.8546006666613504E-3</v>
      </c>
      <c r="J86" s="99">
        <f t="shared" si="11"/>
        <v>-2.4437696601632815E-2</v>
      </c>
      <c r="K86" s="96">
        <f t="shared" si="12"/>
        <v>-1344</v>
      </c>
      <c r="L86" s="100">
        <f t="shared" si="14"/>
        <v>3.3163812950172851E-3</v>
      </c>
      <c r="M86" s="97">
        <f t="shared" si="15"/>
        <v>286</v>
      </c>
      <c r="N86" s="97">
        <f t="shared" si="13"/>
        <v>0</v>
      </c>
    </row>
    <row r="87" spans="1:14">
      <c r="A87" s="101">
        <v>96</v>
      </c>
      <c r="B87" s="98" t="s">
        <v>85</v>
      </c>
      <c r="C87" s="96">
        <v>112735</v>
      </c>
      <c r="D87" s="96">
        <v>103235</v>
      </c>
      <c r="E87" s="96">
        <v>105924</v>
      </c>
      <c r="F87" s="96"/>
      <c r="G87" s="96"/>
      <c r="H87" s="96"/>
      <c r="I87" s="99">
        <f t="shared" si="10"/>
        <v>7.6099140964239996E-3</v>
      </c>
      <c r="J87" s="99">
        <f t="shared" si="11"/>
        <v>-6.0416019869605715E-2</v>
      </c>
      <c r="K87" s="96">
        <f t="shared" si="12"/>
        <v>-6811</v>
      </c>
      <c r="L87" s="100">
        <f t="shared" si="14"/>
        <v>1.6806453125269887E-2</v>
      </c>
      <c r="M87" s="97">
        <f t="shared" si="15"/>
        <v>2689</v>
      </c>
      <c r="N87" s="97">
        <f t="shared" si="13"/>
        <v>0</v>
      </c>
    </row>
    <row r="88" spans="1:14">
      <c r="A88" s="101">
        <v>97</v>
      </c>
      <c r="B88" s="98" t="s">
        <v>86</v>
      </c>
      <c r="C88" s="96">
        <v>13246</v>
      </c>
      <c r="D88" s="96">
        <v>8395</v>
      </c>
      <c r="E88" s="96">
        <v>8345</v>
      </c>
      <c r="F88" s="96"/>
      <c r="G88" s="96"/>
      <c r="H88" s="96"/>
      <c r="I88" s="99">
        <f t="shared" si="10"/>
        <v>5.9953110848021487E-4</v>
      </c>
      <c r="J88" s="99">
        <f t="shared" si="11"/>
        <v>-0.36999849011022196</v>
      </c>
      <c r="K88" s="96">
        <f t="shared" si="12"/>
        <v>-4901</v>
      </c>
      <c r="L88" s="100">
        <f t="shared" si="14"/>
        <v>1.2093441017023598E-2</v>
      </c>
      <c r="M88" s="97">
        <f t="shared" si="15"/>
        <v>-50</v>
      </c>
      <c r="N88" s="97">
        <f t="shared" si="13"/>
        <v>0</v>
      </c>
    </row>
    <row r="89" spans="1:14">
      <c r="A89" s="101">
        <v>98</v>
      </c>
      <c r="B89" s="98" t="s">
        <v>87</v>
      </c>
      <c r="C89" s="96">
        <v>1291</v>
      </c>
      <c r="D89" s="96">
        <v>634</v>
      </c>
      <c r="E89" s="96">
        <v>638</v>
      </c>
      <c r="F89" s="96"/>
      <c r="G89" s="96"/>
      <c r="H89" s="96"/>
      <c r="I89" s="99">
        <f t="shared" si="10"/>
        <v>4.5835931361339374E-5</v>
      </c>
      <c r="J89" s="99">
        <f t="shared" si="11"/>
        <v>-0.50580945003872968</v>
      </c>
      <c r="K89" s="96">
        <f t="shared" si="12"/>
        <v>-653</v>
      </c>
      <c r="L89" s="100">
        <f t="shared" si="14"/>
        <v>1.6113072809868208E-3</v>
      </c>
      <c r="M89" s="97">
        <f t="shared" si="15"/>
        <v>4</v>
      </c>
      <c r="N89" s="97">
        <f t="shared" si="13"/>
        <v>0</v>
      </c>
    </row>
    <row r="90" spans="1:14">
      <c r="A90" s="101">
        <v>99</v>
      </c>
      <c r="B90" s="98" t="s">
        <v>88</v>
      </c>
      <c r="C90" s="96">
        <v>4457</v>
      </c>
      <c r="D90" s="96">
        <v>4602</v>
      </c>
      <c r="E90" s="96">
        <v>4596</v>
      </c>
      <c r="F90" s="96"/>
      <c r="G90" s="96"/>
      <c r="H90" s="96"/>
      <c r="I90" s="99">
        <f t="shared" si="10"/>
        <v>3.3019112936789305E-4</v>
      </c>
      <c r="J90" s="99">
        <f t="shared" si="11"/>
        <v>3.1186897015929999E-2</v>
      </c>
      <c r="K90" s="96">
        <f t="shared" si="12"/>
        <v>139</v>
      </c>
      <c r="L90" s="100">
        <f t="shared" si="14"/>
        <v>-3.429888392912222E-4</v>
      </c>
      <c r="M90" s="97">
        <f t="shared" si="15"/>
        <v>-6</v>
      </c>
      <c r="N90" s="97">
        <f t="shared" si="13"/>
        <v>0</v>
      </c>
    </row>
    <row r="91" spans="1:14">
      <c r="A91" s="101"/>
      <c r="B91" s="98" t="s">
        <v>285</v>
      </c>
      <c r="C91" s="96">
        <v>48913</v>
      </c>
      <c r="D91" s="96">
        <v>54621</v>
      </c>
      <c r="E91" s="96">
        <v>53890</v>
      </c>
      <c r="F91" s="96"/>
      <c r="G91" s="96"/>
      <c r="H91" s="96"/>
      <c r="I91" s="99">
        <f t="shared" si="10"/>
        <v>3.8716274938284936E-3</v>
      </c>
      <c r="J91" s="99">
        <f t="shared" si="11"/>
        <v>0.10175209044630262</v>
      </c>
      <c r="K91" s="96">
        <f t="shared" si="12"/>
        <v>4977</v>
      </c>
      <c r="L91" s="100">
        <f t="shared" si="14"/>
        <v>-1.2280974483110885E-2</v>
      </c>
      <c r="M91" s="97">
        <f t="shared" si="15"/>
        <v>-731</v>
      </c>
      <c r="N91" s="97">
        <f t="shared" si="13"/>
        <v>0</v>
      </c>
    </row>
    <row r="92" spans="1:14" s="108" customFormat="1">
      <c r="A92" s="185" t="s">
        <v>89</v>
      </c>
      <c r="B92" s="185"/>
      <c r="C92" s="63">
        <v>14324472</v>
      </c>
      <c r="D92" s="63">
        <v>13847835</v>
      </c>
      <c r="E92" s="63">
        <v>13919211</v>
      </c>
      <c r="F92" s="63"/>
      <c r="G92" s="63"/>
      <c r="H92" s="63"/>
      <c r="I92" s="68">
        <f t="shared" si="10"/>
        <v>1</v>
      </c>
      <c r="J92" s="68">
        <f t="shared" si="11"/>
        <v>-2.8291513990882176E-2</v>
      </c>
      <c r="K92" s="63">
        <f t="shared" si="12"/>
        <v>-405261</v>
      </c>
      <c r="L92" s="69">
        <f t="shared" si="14"/>
        <v>1</v>
      </c>
      <c r="M92" s="62">
        <f t="shared" si="15"/>
        <v>71376</v>
      </c>
      <c r="N92" s="62">
        <f t="shared" si="13"/>
        <v>0</v>
      </c>
    </row>
    <row r="93" spans="1:14">
      <c r="A93" s="17"/>
      <c r="B93" s="17"/>
      <c r="C93" s="9"/>
      <c r="D93" s="9"/>
      <c r="E93" s="9"/>
      <c r="F93" s="9"/>
      <c r="G93" s="9"/>
      <c r="H93" s="9"/>
      <c r="I93" s="17"/>
      <c r="J93" s="17"/>
      <c r="K93" s="17"/>
      <c r="L93" s="17"/>
    </row>
    <row r="94" spans="1:14">
      <c r="D94" s="125"/>
      <c r="E94" s="125"/>
      <c r="F94" s="139"/>
      <c r="G94" s="157"/>
      <c r="H94" s="157"/>
    </row>
    <row r="95" spans="1:14">
      <c r="E95" s="139"/>
      <c r="F95" s="139"/>
    </row>
    <row r="96" spans="1:14">
      <c r="E96" s="139"/>
      <c r="F96" s="139"/>
      <c r="G96" s="139"/>
      <c r="H96" s="139"/>
      <c r="I96" s="6"/>
      <c r="K96" s="10"/>
    </row>
    <row r="97" spans="3:9">
      <c r="E97" s="139"/>
      <c r="F97" s="139"/>
      <c r="G97" s="139"/>
      <c r="H97" s="139"/>
      <c r="I97" s="21"/>
    </row>
    <row r="98" spans="3:9">
      <c r="I98" s="21"/>
    </row>
    <row r="100" spans="3:9">
      <c r="C100" s="20"/>
      <c r="D100" s="20"/>
      <c r="E100" s="20"/>
      <c r="F100" s="20"/>
      <c r="G100" s="20"/>
      <c r="H100" s="20"/>
      <c r="I100" s="2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zoomScale="90" zoomScaleNormal="90" workbookViewId="0">
      <pane ySplit="2" topLeftCell="A27" activePane="bottomLeft" state="frozen"/>
      <selection pane="bottomLeft" activeCell="V7" sqref="V7"/>
    </sheetView>
  </sheetViews>
  <sheetFormatPr defaultColWidth="8.85546875" defaultRowHeight="15"/>
  <cols>
    <col min="1" max="1" width="17.28515625" style="4" bestFit="1" customWidth="1"/>
    <col min="2" max="2" width="34.42578125" style="4" bestFit="1" customWidth="1"/>
    <col min="3" max="3" width="15.7109375" style="121" customWidth="1"/>
    <col min="4" max="4" width="13.7109375" customWidth="1"/>
    <col min="5" max="5" width="13.28515625" style="121" customWidth="1"/>
    <col min="6" max="7" width="10.140625" style="155" customWidth="1"/>
    <col min="8" max="8" width="14.28515625" style="155" customWidth="1"/>
    <col min="9" max="9" width="17.85546875" style="4" customWidth="1"/>
    <col min="10" max="10" width="28.42578125" style="4" customWidth="1"/>
    <col min="11" max="11" width="26.7109375" style="4" customWidth="1"/>
    <col min="12" max="12" width="22" style="4" customWidth="1"/>
    <col min="13" max="13" width="22.42578125" style="4" customWidth="1"/>
    <col min="14" max="14" width="22.85546875" style="4" customWidth="1"/>
    <col min="15" max="20" width="8.85546875" style="6"/>
    <col min="21" max="16384" width="8.85546875" style="4"/>
  </cols>
  <sheetData>
    <row r="1" spans="1:17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7" ht="45">
      <c r="A2" s="3" t="s">
        <v>1</v>
      </c>
      <c r="B2" s="3" t="s">
        <v>90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91" t="s">
        <v>301</v>
      </c>
      <c r="J2" s="91" t="s">
        <v>302</v>
      </c>
      <c r="K2" s="91" t="s">
        <v>303</v>
      </c>
      <c r="L2" s="91" t="s">
        <v>304</v>
      </c>
      <c r="M2" s="95" t="s">
        <v>305</v>
      </c>
      <c r="N2" s="159" t="s">
        <v>306</v>
      </c>
    </row>
    <row r="3" spans="1:17">
      <c r="A3" s="40">
        <v>10</v>
      </c>
      <c r="B3" s="38" t="s">
        <v>9</v>
      </c>
      <c r="C3" s="96">
        <v>447749</v>
      </c>
      <c r="D3" s="96">
        <v>451340</v>
      </c>
      <c r="E3" s="96">
        <v>464920</v>
      </c>
      <c r="F3" s="96"/>
      <c r="G3" s="96"/>
      <c r="H3" s="96"/>
      <c r="I3" s="90">
        <f t="shared" ref="I3:I26" si="0">E3/$E$27</f>
        <v>0.12434191083552083</v>
      </c>
      <c r="J3" s="90">
        <f t="shared" ref="J3:J26" si="1">(E3-C3)/C3</f>
        <v>3.8349611054407713E-2</v>
      </c>
      <c r="K3" s="52">
        <f t="shared" ref="K3:K26" si="2">E3-C3</f>
        <v>17171</v>
      </c>
      <c r="L3" s="39">
        <f>K3/$K$27</f>
        <v>0.16518836341247548</v>
      </c>
      <c r="M3" s="67">
        <f t="shared" ref="M3:M26" si="3">E3-D3</f>
        <v>13580</v>
      </c>
      <c r="N3" s="97">
        <f>H3-G3</f>
        <v>0</v>
      </c>
      <c r="O3" s="56"/>
      <c r="P3" s="57"/>
      <c r="Q3" s="56"/>
    </row>
    <row r="4" spans="1:17">
      <c r="A4" s="40">
        <v>11</v>
      </c>
      <c r="B4" s="38" t="s">
        <v>10</v>
      </c>
      <c r="C4" s="96">
        <v>16404</v>
      </c>
      <c r="D4" s="96">
        <v>16335</v>
      </c>
      <c r="E4" s="96">
        <v>16390</v>
      </c>
      <c r="F4" s="96"/>
      <c r="G4" s="96"/>
      <c r="H4" s="96"/>
      <c r="I4" s="90">
        <f t="shared" si="0"/>
        <v>4.3834722502671137E-3</v>
      </c>
      <c r="J4" s="90">
        <f t="shared" si="1"/>
        <v>-8.5345037795659599E-4</v>
      </c>
      <c r="K4" s="52">
        <f t="shared" si="2"/>
        <v>-14</v>
      </c>
      <c r="L4" s="39">
        <f t="shared" ref="L4:L27" si="4">K4/$K$27</f>
        <v>-1.3468272597837381E-4</v>
      </c>
      <c r="M4" s="67">
        <f t="shared" si="3"/>
        <v>55</v>
      </c>
      <c r="N4" s="97">
        <f t="shared" ref="N4:N27" si="5">H4-G4</f>
        <v>0</v>
      </c>
      <c r="O4" s="56"/>
      <c r="P4" s="57"/>
      <c r="Q4" s="56"/>
    </row>
    <row r="5" spans="1:17" ht="17.25" customHeight="1">
      <c r="A5" s="40">
        <v>12</v>
      </c>
      <c r="B5" s="38" t="s">
        <v>11</v>
      </c>
      <c r="C5" s="96">
        <v>5549</v>
      </c>
      <c r="D5" s="96">
        <v>5796</v>
      </c>
      <c r="E5" s="96">
        <v>5896</v>
      </c>
      <c r="F5" s="96"/>
      <c r="G5" s="96"/>
      <c r="H5" s="96"/>
      <c r="I5" s="90">
        <f t="shared" si="0"/>
        <v>1.5768732390222637E-3</v>
      </c>
      <c r="J5" s="90">
        <f t="shared" si="1"/>
        <v>6.2533789872049023E-2</v>
      </c>
      <c r="K5" s="52">
        <f t="shared" si="2"/>
        <v>347</v>
      </c>
      <c r="L5" s="39">
        <f t="shared" si="4"/>
        <v>3.3382075653211221E-3</v>
      </c>
      <c r="M5" s="67">
        <f t="shared" si="3"/>
        <v>100</v>
      </c>
      <c r="N5" s="97">
        <f t="shared" si="5"/>
        <v>0</v>
      </c>
      <c r="O5" s="56"/>
      <c r="P5" s="57"/>
      <c r="Q5" s="56"/>
    </row>
    <row r="6" spans="1:17">
      <c r="A6" s="40">
        <v>13</v>
      </c>
      <c r="B6" s="38" t="s">
        <v>12</v>
      </c>
      <c r="C6" s="96">
        <v>413487</v>
      </c>
      <c r="D6" s="96">
        <v>423120</v>
      </c>
      <c r="E6" s="96">
        <v>422205</v>
      </c>
      <c r="F6" s="96"/>
      <c r="G6" s="96"/>
      <c r="H6" s="96"/>
      <c r="I6" s="90">
        <f t="shared" si="0"/>
        <v>0.11291787073972097</v>
      </c>
      <c r="J6" s="90">
        <f t="shared" si="1"/>
        <v>2.1084096960726696E-2</v>
      </c>
      <c r="K6" s="52">
        <f t="shared" si="2"/>
        <v>8718</v>
      </c>
      <c r="L6" s="39">
        <f t="shared" si="4"/>
        <v>8.3868857505675909E-2</v>
      </c>
      <c r="M6" s="67">
        <f t="shared" si="3"/>
        <v>-915</v>
      </c>
      <c r="N6" s="97">
        <f t="shared" si="5"/>
        <v>0</v>
      </c>
      <c r="O6" s="56"/>
      <c r="P6" s="57"/>
      <c r="Q6" s="56"/>
    </row>
    <row r="7" spans="1:17">
      <c r="A7" s="40">
        <v>14</v>
      </c>
      <c r="B7" s="38" t="s">
        <v>13</v>
      </c>
      <c r="C7" s="96">
        <v>539632</v>
      </c>
      <c r="D7" s="96">
        <v>567596</v>
      </c>
      <c r="E7" s="96">
        <v>565683</v>
      </c>
      <c r="F7" s="96"/>
      <c r="G7" s="96"/>
      <c r="H7" s="96"/>
      <c r="I7" s="90">
        <f t="shared" si="0"/>
        <v>0.15129077077168102</v>
      </c>
      <c r="J7" s="90">
        <f t="shared" si="1"/>
        <v>4.8275491446022473E-2</v>
      </c>
      <c r="K7" s="52">
        <f t="shared" si="2"/>
        <v>26051</v>
      </c>
      <c r="L7" s="39">
        <f t="shared" si="4"/>
        <v>0.25061569246161541</v>
      </c>
      <c r="M7" s="67">
        <f t="shared" si="3"/>
        <v>-1913</v>
      </c>
      <c r="N7" s="97">
        <f t="shared" si="5"/>
        <v>0</v>
      </c>
      <c r="O7" s="56"/>
      <c r="P7" s="57"/>
      <c r="Q7" s="56"/>
    </row>
    <row r="8" spans="1:17">
      <c r="A8" s="40">
        <v>15</v>
      </c>
      <c r="B8" s="38" t="s">
        <v>14</v>
      </c>
      <c r="C8" s="96">
        <v>59841</v>
      </c>
      <c r="D8" s="96">
        <v>63197</v>
      </c>
      <c r="E8" s="96">
        <v>62959</v>
      </c>
      <c r="F8" s="96"/>
      <c r="G8" s="96"/>
      <c r="H8" s="96"/>
      <c r="I8" s="90">
        <f t="shared" si="0"/>
        <v>1.6838256827612398E-2</v>
      </c>
      <c r="J8" s="90">
        <f t="shared" si="1"/>
        <v>5.2104744238899749E-2</v>
      </c>
      <c r="K8" s="52">
        <f t="shared" si="2"/>
        <v>3118</v>
      </c>
      <c r="L8" s="39">
        <f t="shared" si="4"/>
        <v>2.9995767114326395E-2</v>
      </c>
      <c r="M8" s="67">
        <f t="shared" si="3"/>
        <v>-238</v>
      </c>
      <c r="N8" s="97">
        <f t="shared" si="5"/>
        <v>0</v>
      </c>
      <c r="O8" s="56"/>
      <c r="P8" s="57"/>
      <c r="Q8" s="56"/>
    </row>
    <row r="9" spans="1:17">
      <c r="A9" s="40">
        <v>16</v>
      </c>
      <c r="B9" s="38" t="s">
        <v>15</v>
      </c>
      <c r="C9" s="96">
        <v>58912</v>
      </c>
      <c r="D9" s="96">
        <v>59828</v>
      </c>
      <c r="E9" s="96">
        <v>59699</v>
      </c>
      <c r="F9" s="96"/>
      <c r="G9" s="96"/>
      <c r="H9" s="96"/>
      <c r="I9" s="90">
        <f t="shared" si="0"/>
        <v>1.5966376441043102E-2</v>
      </c>
      <c r="J9" s="90">
        <f t="shared" si="1"/>
        <v>1.3358908202064096E-2</v>
      </c>
      <c r="K9" s="52">
        <f t="shared" si="2"/>
        <v>787</v>
      </c>
      <c r="L9" s="39">
        <f t="shared" si="4"/>
        <v>7.5710932389271559E-3</v>
      </c>
      <c r="M9" s="67">
        <f t="shared" si="3"/>
        <v>-129</v>
      </c>
      <c r="N9" s="97">
        <f t="shared" si="5"/>
        <v>0</v>
      </c>
      <c r="O9" s="56"/>
      <c r="P9" s="57"/>
      <c r="Q9" s="56"/>
    </row>
    <row r="10" spans="1:17">
      <c r="A10" s="40">
        <v>17</v>
      </c>
      <c r="B10" s="38" t="s">
        <v>16</v>
      </c>
      <c r="C10" s="96">
        <v>56761</v>
      </c>
      <c r="D10" s="96">
        <v>61478</v>
      </c>
      <c r="E10" s="96">
        <v>61339</v>
      </c>
      <c r="F10" s="96"/>
      <c r="G10" s="96"/>
      <c r="H10" s="96"/>
      <c r="I10" s="90">
        <f t="shared" si="0"/>
        <v>1.6404991114041152E-2</v>
      </c>
      <c r="J10" s="90">
        <f t="shared" si="1"/>
        <v>8.0653970155564567E-2</v>
      </c>
      <c r="K10" s="52">
        <f t="shared" si="2"/>
        <v>4578</v>
      </c>
      <c r="L10" s="39">
        <f t="shared" si="4"/>
        <v>4.4041251394928232E-2</v>
      </c>
      <c r="M10" s="67">
        <f t="shared" si="3"/>
        <v>-139</v>
      </c>
      <c r="N10" s="97">
        <f t="shared" si="5"/>
        <v>0</v>
      </c>
      <c r="O10" s="56"/>
      <c r="P10" s="57"/>
      <c r="Q10" s="56"/>
    </row>
    <row r="11" spans="1:17">
      <c r="A11" s="40">
        <v>18</v>
      </c>
      <c r="B11" s="38" t="s">
        <v>17</v>
      </c>
      <c r="C11" s="96">
        <v>47837</v>
      </c>
      <c r="D11" s="96">
        <v>46435</v>
      </c>
      <c r="E11" s="96">
        <v>46458</v>
      </c>
      <c r="F11" s="96"/>
      <c r="G11" s="96"/>
      <c r="H11" s="96"/>
      <c r="I11" s="90">
        <f t="shared" si="0"/>
        <v>1.2425097852526514E-2</v>
      </c>
      <c r="J11" s="90">
        <f t="shared" si="1"/>
        <v>-2.8827058553002907E-2</v>
      </c>
      <c r="K11" s="52">
        <f t="shared" si="2"/>
        <v>-1379</v>
      </c>
      <c r="L11" s="39">
        <f t="shared" si="4"/>
        <v>-1.3266248508869819E-2</v>
      </c>
      <c r="M11" s="67">
        <f t="shared" si="3"/>
        <v>23</v>
      </c>
      <c r="N11" s="97">
        <f t="shared" si="5"/>
        <v>0</v>
      </c>
      <c r="O11" s="56"/>
      <c r="P11" s="57"/>
      <c r="Q11" s="56"/>
    </row>
    <row r="12" spans="1:17">
      <c r="A12" s="40">
        <v>19</v>
      </c>
      <c r="B12" s="38" t="s">
        <v>18</v>
      </c>
      <c r="C12" s="96">
        <v>8806</v>
      </c>
      <c r="D12" s="96">
        <v>8898</v>
      </c>
      <c r="E12" s="96">
        <v>8903</v>
      </c>
      <c r="F12" s="96"/>
      <c r="G12" s="96"/>
      <c r="H12" s="96"/>
      <c r="I12" s="90">
        <f t="shared" si="0"/>
        <v>2.3810892888424719E-3</v>
      </c>
      <c r="J12" s="90">
        <f t="shared" si="1"/>
        <v>1.1015216897569839E-2</v>
      </c>
      <c r="K12" s="52">
        <f t="shared" si="2"/>
        <v>97</v>
      </c>
      <c r="L12" s="39">
        <f t="shared" si="4"/>
        <v>9.3315888713587562E-4</v>
      </c>
      <c r="M12" s="67">
        <f t="shared" si="3"/>
        <v>5</v>
      </c>
      <c r="N12" s="97">
        <f t="shared" si="5"/>
        <v>0</v>
      </c>
      <c r="O12" s="56"/>
      <c r="P12" s="57"/>
      <c r="Q12" s="56"/>
    </row>
    <row r="13" spans="1:17">
      <c r="A13" s="40">
        <v>20</v>
      </c>
      <c r="B13" s="38" t="s">
        <v>19</v>
      </c>
      <c r="C13" s="96">
        <v>83696</v>
      </c>
      <c r="D13" s="96">
        <v>89883</v>
      </c>
      <c r="E13" s="96">
        <v>90500</v>
      </c>
      <c r="F13" s="96"/>
      <c r="G13" s="96"/>
      <c r="H13" s="96"/>
      <c r="I13" s="90">
        <f t="shared" si="0"/>
        <v>2.4204041406294924E-2</v>
      </c>
      <c r="J13" s="90">
        <f t="shared" si="1"/>
        <v>8.1294207608487865E-2</v>
      </c>
      <c r="K13" s="52">
        <f t="shared" si="2"/>
        <v>6804</v>
      </c>
      <c r="L13" s="39">
        <f t="shared" si="4"/>
        <v>6.5455804825489669E-2</v>
      </c>
      <c r="M13" s="67">
        <f t="shared" si="3"/>
        <v>617</v>
      </c>
      <c r="N13" s="97">
        <f t="shared" si="5"/>
        <v>0</v>
      </c>
    </row>
    <row r="14" spans="1:17">
      <c r="A14" s="40">
        <v>21</v>
      </c>
      <c r="B14" s="38" t="s">
        <v>20</v>
      </c>
      <c r="C14" s="96">
        <v>25801</v>
      </c>
      <c r="D14" s="96">
        <v>28973</v>
      </c>
      <c r="E14" s="96">
        <v>29049</v>
      </c>
      <c r="F14" s="96"/>
      <c r="G14" s="96"/>
      <c r="H14" s="96"/>
      <c r="I14" s="90">
        <f t="shared" si="0"/>
        <v>7.76909611946366E-3</v>
      </c>
      <c r="J14" s="90">
        <f t="shared" si="1"/>
        <v>0.12588659354288592</v>
      </c>
      <c r="K14" s="52">
        <f t="shared" si="2"/>
        <v>3248</v>
      </c>
      <c r="L14" s="39">
        <f t="shared" si="4"/>
        <v>3.1246392426982721E-2</v>
      </c>
      <c r="M14" s="67">
        <f t="shared" si="3"/>
        <v>76</v>
      </c>
      <c r="N14" s="97">
        <f t="shared" si="5"/>
        <v>0</v>
      </c>
      <c r="O14" s="56"/>
    </row>
    <row r="15" spans="1:17">
      <c r="A15" s="40">
        <v>22</v>
      </c>
      <c r="B15" s="38" t="s">
        <v>21</v>
      </c>
      <c r="C15" s="96">
        <v>205883</v>
      </c>
      <c r="D15" s="96">
        <v>207001</v>
      </c>
      <c r="E15" s="96">
        <v>209406</v>
      </c>
      <c r="F15" s="96"/>
      <c r="G15" s="96"/>
      <c r="H15" s="96"/>
      <c r="I15" s="90">
        <f t="shared" si="0"/>
        <v>5.6005209886481708E-2</v>
      </c>
      <c r="J15" s="90">
        <f t="shared" si="1"/>
        <v>1.7111660506209839E-2</v>
      </c>
      <c r="K15" s="52">
        <f t="shared" si="2"/>
        <v>3523</v>
      </c>
      <c r="L15" s="39">
        <f t="shared" si="4"/>
        <v>3.3891945972986497E-2</v>
      </c>
      <c r="M15" s="67">
        <f t="shared" si="3"/>
        <v>2405</v>
      </c>
      <c r="N15" s="97">
        <f t="shared" si="5"/>
        <v>0</v>
      </c>
      <c r="O15" s="56"/>
    </row>
    <row r="16" spans="1:17">
      <c r="A16" s="40">
        <v>23</v>
      </c>
      <c r="B16" s="38" t="s">
        <v>22</v>
      </c>
      <c r="C16" s="96">
        <v>206000</v>
      </c>
      <c r="D16" s="96">
        <v>195544</v>
      </c>
      <c r="E16" s="96">
        <v>196854</v>
      </c>
      <c r="F16" s="96"/>
      <c r="G16" s="96"/>
      <c r="H16" s="96"/>
      <c r="I16" s="90">
        <f t="shared" si="0"/>
        <v>5.2648202950218569E-2</v>
      </c>
      <c r="J16" s="90">
        <f t="shared" si="1"/>
        <v>-4.4398058252427187E-2</v>
      </c>
      <c r="K16" s="52">
        <f t="shared" si="2"/>
        <v>-9146</v>
      </c>
      <c r="L16" s="39">
        <f t="shared" si="4"/>
        <v>-8.7986300842729057E-2</v>
      </c>
      <c r="M16" s="67">
        <f t="shared" si="3"/>
        <v>1310</v>
      </c>
      <c r="N16" s="97">
        <f t="shared" si="5"/>
        <v>0</v>
      </c>
      <c r="O16" s="56"/>
    </row>
    <row r="17" spans="1:20">
      <c r="A17" s="40">
        <v>24</v>
      </c>
      <c r="B17" s="38" t="s">
        <v>23</v>
      </c>
      <c r="C17" s="96">
        <v>160180</v>
      </c>
      <c r="D17" s="96">
        <v>162255</v>
      </c>
      <c r="E17" s="96">
        <v>162086</v>
      </c>
      <c r="F17" s="96"/>
      <c r="G17" s="96"/>
      <c r="H17" s="96"/>
      <c r="I17" s="90">
        <f t="shared" si="0"/>
        <v>4.3349571882659879E-2</v>
      </c>
      <c r="J17" s="90">
        <f t="shared" si="1"/>
        <v>1.189911349731552E-2</v>
      </c>
      <c r="K17" s="52">
        <f t="shared" si="2"/>
        <v>1906</v>
      </c>
      <c r="L17" s="39">
        <f t="shared" si="4"/>
        <v>1.833609112248432E-2</v>
      </c>
      <c r="M17" s="67">
        <f t="shared" si="3"/>
        <v>-169</v>
      </c>
      <c r="N17" s="97">
        <f t="shared" si="5"/>
        <v>0</v>
      </c>
      <c r="O17" s="56"/>
    </row>
    <row r="18" spans="1:20">
      <c r="A18" s="40">
        <v>25</v>
      </c>
      <c r="B18" s="38" t="s">
        <v>24</v>
      </c>
      <c r="C18" s="96">
        <v>356234</v>
      </c>
      <c r="D18" s="96">
        <v>358854</v>
      </c>
      <c r="E18" s="96">
        <v>359280</v>
      </c>
      <c r="F18" s="96"/>
      <c r="G18" s="96"/>
      <c r="H18" s="96"/>
      <c r="I18" s="90">
        <f t="shared" si="0"/>
        <v>9.6088707143134139E-2</v>
      </c>
      <c r="J18" s="90">
        <f t="shared" si="1"/>
        <v>8.550559463723283E-3</v>
      </c>
      <c r="K18" s="52">
        <f t="shared" si="2"/>
        <v>3046</v>
      </c>
      <c r="L18" s="39">
        <f t="shared" si="4"/>
        <v>2.9303113095009044E-2</v>
      </c>
      <c r="M18" s="67">
        <f t="shared" si="3"/>
        <v>426</v>
      </c>
      <c r="N18" s="97">
        <f t="shared" si="5"/>
        <v>0</v>
      </c>
      <c r="O18" s="56"/>
    </row>
    <row r="19" spans="1:20">
      <c r="A19" s="40">
        <v>26</v>
      </c>
      <c r="B19" s="38" t="s">
        <v>25</v>
      </c>
      <c r="C19" s="96">
        <v>35144</v>
      </c>
      <c r="D19" s="96">
        <v>38646</v>
      </c>
      <c r="E19" s="96">
        <v>38676</v>
      </c>
      <c r="F19" s="96"/>
      <c r="G19" s="96"/>
      <c r="H19" s="96"/>
      <c r="I19" s="90">
        <f t="shared" si="0"/>
        <v>1.0343817739556491E-2</v>
      </c>
      <c r="J19" s="90">
        <f t="shared" si="1"/>
        <v>0.10050079672205782</v>
      </c>
      <c r="K19" s="52">
        <f t="shared" si="2"/>
        <v>3532</v>
      </c>
      <c r="L19" s="39">
        <f t="shared" si="4"/>
        <v>3.3978527725401164E-2</v>
      </c>
      <c r="M19" s="67">
        <f t="shared" si="3"/>
        <v>30</v>
      </c>
      <c r="N19" s="97">
        <f t="shared" si="5"/>
        <v>0</v>
      </c>
      <c r="O19" s="56"/>
    </row>
    <row r="20" spans="1:20">
      <c r="A20" s="40">
        <v>27</v>
      </c>
      <c r="B20" s="38" t="s">
        <v>26</v>
      </c>
      <c r="C20" s="96">
        <v>144817</v>
      </c>
      <c r="D20" s="96">
        <v>149311</v>
      </c>
      <c r="E20" s="96">
        <v>149130</v>
      </c>
      <c r="F20" s="96"/>
      <c r="G20" s="96"/>
      <c r="H20" s="96"/>
      <c r="I20" s="90">
        <f t="shared" si="0"/>
        <v>3.9884515965975267E-2</v>
      </c>
      <c r="J20" s="90">
        <f t="shared" si="1"/>
        <v>2.9782415047957075E-2</v>
      </c>
      <c r="K20" s="52">
        <f t="shared" si="2"/>
        <v>4313</v>
      </c>
      <c r="L20" s="39">
        <f t="shared" si="4"/>
        <v>4.1491899796051869E-2</v>
      </c>
      <c r="M20" s="67">
        <f t="shared" si="3"/>
        <v>-181</v>
      </c>
      <c r="N20" s="97">
        <f t="shared" si="5"/>
        <v>0</v>
      </c>
      <c r="O20" s="56"/>
    </row>
    <row r="21" spans="1:20">
      <c r="A21" s="40">
        <v>28</v>
      </c>
      <c r="B21" s="38" t="s">
        <v>27</v>
      </c>
      <c r="C21" s="96">
        <v>155960</v>
      </c>
      <c r="D21" s="96">
        <v>162122</v>
      </c>
      <c r="E21" s="96">
        <v>162407</v>
      </c>
      <c r="F21" s="96"/>
      <c r="G21" s="96"/>
      <c r="H21" s="96"/>
      <c r="I21" s="90">
        <f t="shared" si="0"/>
        <v>4.3435422681460105E-2</v>
      </c>
      <c r="J21" s="90">
        <f t="shared" si="1"/>
        <v>4.1337522441651703E-2</v>
      </c>
      <c r="K21" s="52">
        <f t="shared" si="2"/>
        <v>6447</v>
      </c>
      <c r="L21" s="39">
        <f t="shared" si="4"/>
        <v>6.2021395313041135E-2</v>
      </c>
      <c r="M21" s="67">
        <f t="shared" si="3"/>
        <v>285</v>
      </c>
      <c r="N21" s="97">
        <f t="shared" si="5"/>
        <v>0</v>
      </c>
      <c r="O21" s="56"/>
    </row>
    <row r="22" spans="1:20">
      <c r="A22" s="40">
        <v>29</v>
      </c>
      <c r="B22" s="38" t="s">
        <v>28</v>
      </c>
      <c r="C22" s="96">
        <v>197920</v>
      </c>
      <c r="D22" s="96">
        <v>202445</v>
      </c>
      <c r="E22" s="96">
        <v>203382</v>
      </c>
      <c r="F22" s="96"/>
      <c r="G22" s="96"/>
      <c r="H22" s="96"/>
      <c r="I22" s="90">
        <f t="shared" si="0"/>
        <v>5.4394103307127892E-2</v>
      </c>
      <c r="J22" s="90">
        <f t="shared" si="1"/>
        <v>2.759700889248181E-2</v>
      </c>
      <c r="K22" s="52">
        <f t="shared" si="2"/>
        <v>5462</v>
      </c>
      <c r="L22" s="39">
        <f t="shared" si="4"/>
        <v>5.2545503520991264E-2</v>
      </c>
      <c r="M22" s="67">
        <f t="shared" si="3"/>
        <v>937</v>
      </c>
      <c r="N22" s="97">
        <f t="shared" si="5"/>
        <v>0</v>
      </c>
      <c r="O22" s="56"/>
    </row>
    <row r="23" spans="1:20">
      <c r="A23" s="40">
        <v>30</v>
      </c>
      <c r="B23" s="38" t="s">
        <v>29</v>
      </c>
      <c r="C23" s="96">
        <v>61557</v>
      </c>
      <c r="D23" s="96">
        <v>66092</v>
      </c>
      <c r="E23" s="96">
        <v>66209</v>
      </c>
      <c r="F23" s="96"/>
      <c r="G23" s="96"/>
      <c r="H23" s="96"/>
      <c r="I23" s="90">
        <f t="shared" si="0"/>
        <v>1.7707462734468292E-2</v>
      </c>
      <c r="J23" s="90">
        <f t="shared" si="1"/>
        <v>7.557223386454831E-2</v>
      </c>
      <c r="K23" s="52">
        <f t="shared" si="2"/>
        <v>4652</v>
      </c>
      <c r="L23" s="39">
        <f t="shared" si="4"/>
        <v>4.4753145803671068E-2</v>
      </c>
      <c r="M23" s="67">
        <f t="shared" si="3"/>
        <v>117</v>
      </c>
      <c r="N23" s="97">
        <f t="shared" si="5"/>
        <v>0</v>
      </c>
      <c r="O23" s="56"/>
    </row>
    <row r="24" spans="1:20">
      <c r="A24" s="40">
        <v>31</v>
      </c>
      <c r="B24" s="38" t="s">
        <v>30</v>
      </c>
      <c r="C24" s="96">
        <v>147499</v>
      </c>
      <c r="D24" s="96">
        <v>152778</v>
      </c>
      <c r="E24" s="96">
        <v>153539</v>
      </c>
      <c r="F24" s="96"/>
      <c r="G24" s="96"/>
      <c r="H24" s="96"/>
      <c r="I24" s="90">
        <f t="shared" si="0"/>
        <v>4.1063694071614545E-2</v>
      </c>
      <c r="J24" s="90">
        <f t="shared" si="1"/>
        <v>4.0949430165628242E-2</v>
      </c>
      <c r="K24" s="52">
        <f t="shared" si="2"/>
        <v>6040</v>
      </c>
      <c r="L24" s="39">
        <f t="shared" si="4"/>
        <v>5.8105976064955552E-2</v>
      </c>
      <c r="M24" s="67">
        <f t="shared" si="3"/>
        <v>761</v>
      </c>
      <c r="N24" s="97">
        <f t="shared" si="5"/>
        <v>0</v>
      </c>
      <c r="O24" s="19"/>
    </row>
    <row r="25" spans="1:20">
      <c r="A25" s="40">
        <v>32</v>
      </c>
      <c r="B25" s="38" t="s">
        <v>31</v>
      </c>
      <c r="C25" s="96">
        <v>61486</v>
      </c>
      <c r="D25" s="96">
        <v>65415</v>
      </c>
      <c r="E25" s="96">
        <v>66310</v>
      </c>
      <c r="F25" s="96"/>
      <c r="G25" s="96"/>
      <c r="H25" s="96"/>
      <c r="I25" s="90">
        <f t="shared" si="0"/>
        <v>1.7734474979573662E-2</v>
      </c>
      <c r="J25" s="90">
        <f t="shared" si="1"/>
        <v>7.8456884494031168E-2</v>
      </c>
      <c r="K25" s="52">
        <f t="shared" si="2"/>
        <v>4824</v>
      </c>
      <c r="L25" s="39">
        <f t="shared" si="4"/>
        <v>4.6407819294262513E-2</v>
      </c>
      <c r="M25" s="67">
        <f t="shared" si="3"/>
        <v>895</v>
      </c>
      <c r="N25" s="97">
        <f t="shared" si="5"/>
        <v>0</v>
      </c>
      <c r="O25" s="7"/>
    </row>
    <row r="26" spans="1:20">
      <c r="A26" s="40">
        <v>33</v>
      </c>
      <c r="B26" s="38" t="s">
        <v>32</v>
      </c>
      <c r="C26" s="96">
        <v>137942</v>
      </c>
      <c r="D26" s="96">
        <v>136800</v>
      </c>
      <c r="E26" s="96">
        <v>137765</v>
      </c>
      <c r="F26" s="96"/>
      <c r="G26" s="96"/>
      <c r="H26" s="96"/>
      <c r="I26" s="90">
        <f t="shared" si="0"/>
        <v>3.6844969771693041E-2</v>
      </c>
      <c r="J26" s="90">
        <f t="shared" si="1"/>
        <v>-1.2831479897348161E-3</v>
      </c>
      <c r="K26" s="52">
        <f t="shared" si="2"/>
        <v>-177</v>
      </c>
      <c r="L26" s="39">
        <f t="shared" si="4"/>
        <v>-1.7027744641551544E-3</v>
      </c>
      <c r="M26" s="67">
        <f t="shared" si="3"/>
        <v>965</v>
      </c>
      <c r="N26" s="97">
        <f t="shared" si="5"/>
        <v>0</v>
      </c>
      <c r="O26" s="7"/>
    </row>
    <row r="27" spans="1:20" s="108" customFormat="1">
      <c r="A27" s="185" t="s">
        <v>254</v>
      </c>
      <c r="B27" s="185"/>
      <c r="C27" s="63">
        <v>3635097</v>
      </c>
      <c r="D27" s="63">
        <v>3720142</v>
      </c>
      <c r="E27" s="63">
        <v>3739045</v>
      </c>
      <c r="F27" s="63"/>
      <c r="G27" s="63"/>
      <c r="H27" s="63"/>
      <c r="I27" s="99">
        <f t="shared" ref="I27" si="6">E27/$E$27</f>
        <v>1</v>
      </c>
      <c r="J27" s="99">
        <f t="shared" ref="J27" si="7">(E27-C27)/C27</f>
        <v>2.8595660583472737E-2</v>
      </c>
      <c r="K27" s="96">
        <f t="shared" ref="K27" si="8">E27-C27</f>
        <v>103948</v>
      </c>
      <c r="L27" s="100">
        <f t="shared" si="4"/>
        <v>1</v>
      </c>
      <c r="M27" s="96">
        <f t="shared" ref="M27" si="9">E27-D27</f>
        <v>18903</v>
      </c>
      <c r="N27" s="97">
        <f t="shared" si="5"/>
        <v>0</v>
      </c>
      <c r="O27" s="56"/>
      <c r="P27" s="109"/>
      <c r="Q27" s="109"/>
      <c r="R27" s="109"/>
      <c r="S27" s="109"/>
      <c r="T27" s="109"/>
    </row>
    <row r="28" spans="1:20">
      <c r="I28" s="56"/>
      <c r="K28" s="15"/>
      <c r="L28" s="14"/>
      <c r="N28" s="7"/>
      <c r="O28" s="7"/>
    </row>
    <row r="29" spans="1:20">
      <c r="C29" s="122"/>
      <c r="D29" s="107"/>
      <c r="E29" s="122"/>
      <c r="F29" s="126"/>
      <c r="G29" s="126"/>
      <c r="H29" s="126"/>
      <c r="N29" s="7"/>
      <c r="O29" s="7"/>
    </row>
    <row r="30" spans="1:20">
      <c r="E30" s="157"/>
      <c r="F30" s="157"/>
      <c r="N30" s="7"/>
      <c r="O30" s="7"/>
    </row>
    <row r="31" spans="1:20">
      <c r="B31" s="6"/>
      <c r="N31" s="7"/>
    </row>
    <row r="32" spans="1:20">
      <c r="B32" s="6"/>
      <c r="N32" s="7"/>
    </row>
    <row r="33" spans="2:14">
      <c r="B33" s="6"/>
      <c r="N33" s="7"/>
    </row>
    <row r="34" spans="2:14">
      <c r="B34" s="55"/>
      <c r="N34" s="7"/>
    </row>
    <row r="35" spans="2:14">
      <c r="B35" s="6"/>
      <c r="N35" s="7"/>
    </row>
    <row r="36" spans="2:14">
      <c r="B36" s="6"/>
      <c r="N36" s="7"/>
    </row>
    <row r="37" spans="2:14">
      <c r="B37" s="6"/>
      <c r="N37" s="6"/>
    </row>
    <row r="38" spans="2:14">
      <c r="N38" s="6"/>
    </row>
    <row r="39" spans="2:14">
      <c r="N39" s="6"/>
    </row>
    <row r="40" spans="2:14">
      <c r="N40" s="6"/>
    </row>
    <row r="41" spans="2:14">
      <c r="N41" s="6"/>
    </row>
    <row r="42" spans="2:14">
      <c r="N42" s="6"/>
    </row>
    <row r="43" spans="2:14">
      <c r="N43" s="6"/>
    </row>
    <row r="44" spans="2:14">
      <c r="N44" s="6"/>
    </row>
    <row r="45" spans="2:14">
      <c r="N45" s="6"/>
    </row>
    <row r="46" spans="2:14">
      <c r="N46" s="6"/>
    </row>
    <row r="47" spans="2:14">
      <c r="N47" s="6"/>
    </row>
    <row r="48" spans="2:14">
      <c r="N48" s="6"/>
    </row>
    <row r="49" spans="14:14">
      <c r="N49" s="6"/>
    </row>
    <row r="50" spans="14:14">
      <c r="N50" s="6"/>
    </row>
    <row r="51" spans="14:14">
      <c r="N51" s="6"/>
    </row>
    <row r="52" spans="14:14">
      <c r="N52" s="6"/>
    </row>
    <row r="53" spans="14:14">
      <c r="N53" s="6"/>
    </row>
    <row r="54" spans="14:14">
      <c r="N54" s="6"/>
    </row>
    <row r="55" spans="14:14">
      <c r="N55" s="6"/>
    </row>
    <row r="56" spans="14:14">
      <c r="N56" s="6"/>
    </row>
    <row r="57" spans="14:14">
      <c r="N57" s="6"/>
    </row>
    <row r="58" spans="14:14">
      <c r="N58" s="6"/>
    </row>
    <row r="59" spans="14:14">
      <c r="N59" s="6"/>
    </row>
    <row r="60" spans="14:14">
      <c r="N60" s="6"/>
    </row>
    <row r="61" spans="14:14">
      <c r="N61" s="6"/>
    </row>
    <row r="62" spans="14:14">
      <c r="N62" s="6"/>
    </row>
    <row r="63" spans="14:14">
      <c r="N63" s="6"/>
    </row>
    <row r="64" spans="14:14">
      <c r="N64" s="6"/>
    </row>
    <row r="65" spans="14:14">
      <c r="N65" s="6"/>
    </row>
    <row r="66" spans="14:14">
      <c r="N66" s="6"/>
    </row>
    <row r="67" spans="14:14">
      <c r="N67" s="6"/>
    </row>
    <row r="68" spans="14:14">
      <c r="N68" s="6"/>
    </row>
    <row r="69" spans="14:14">
      <c r="N69" s="6"/>
    </row>
    <row r="70" spans="14:14">
      <c r="N70" s="6"/>
    </row>
    <row r="71" spans="14:14">
      <c r="N71" s="6"/>
    </row>
    <row r="72" spans="14:14">
      <c r="N72" s="6"/>
    </row>
    <row r="73" spans="14:14">
      <c r="N73" s="6"/>
    </row>
    <row r="74" spans="14:14">
      <c r="N74" s="6"/>
    </row>
    <row r="75" spans="14:14">
      <c r="N75" s="6"/>
    </row>
    <row r="76" spans="14:14">
      <c r="N76" s="6"/>
    </row>
    <row r="77" spans="14:14">
      <c r="N77" s="6"/>
    </row>
    <row r="78" spans="14:14">
      <c r="N78" s="6"/>
    </row>
    <row r="79" spans="14:14">
      <c r="N79" s="6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topLeftCell="L1" zoomScale="89" zoomScaleNormal="89" workbookViewId="0">
      <pane ySplit="2" topLeftCell="A9" activePane="bottomLeft" state="frozen"/>
      <selection activeCell="W1" sqref="W1"/>
      <selection pane="bottomLeft" activeCell="U20" sqref="U20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3" width="29.7109375" style="4" customWidth="1"/>
    <col min="14" max="14" width="25.42578125" style="4" customWidth="1"/>
    <col min="15" max="16384" width="9.140625" style="4"/>
  </cols>
  <sheetData>
    <row r="1" spans="1:15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5" ht="45">
      <c r="A2" s="92" t="s">
        <v>91</v>
      </c>
      <c r="B2" s="92" t="s">
        <v>174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91" t="s">
        <v>307</v>
      </c>
      <c r="J2" s="91" t="s">
        <v>302</v>
      </c>
      <c r="K2" s="91" t="s">
        <v>303</v>
      </c>
      <c r="L2" s="91" t="s">
        <v>308</v>
      </c>
      <c r="M2" s="120" t="s">
        <v>305</v>
      </c>
      <c r="N2" s="159" t="s">
        <v>306</v>
      </c>
    </row>
    <row r="3" spans="1:15">
      <c r="A3" s="41">
        <v>1</v>
      </c>
      <c r="B3" s="102" t="s">
        <v>92</v>
      </c>
      <c r="C3" s="97">
        <v>294858</v>
      </c>
      <c r="D3" s="97">
        <v>294648</v>
      </c>
      <c r="E3" s="97">
        <v>294579</v>
      </c>
      <c r="F3" s="97"/>
      <c r="G3" s="96"/>
      <c r="H3" s="97"/>
      <c r="I3" s="99">
        <f t="shared" ref="I3:I66" si="0">E3/$E$84</f>
        <v>2.1163484050927887E-2</v>
      </c>
      <c r="J3" s="99">
        <f t="shared" ref="J3:J66" si="1">(E3-C3)/C3</f>
        <v>-9.4621817959831514E-4</v>
      </c>
      <c r="K3" s="96">
        <f t="shared" ref="K3:K66" si="2">E3-C3</f>
        <v>-279</v>
      </c>
      <c r="L3" s="100">
        <f>K3/$K$84</f>
        <v>6.8844522418885605E-4</v>
      </c>
      <c r="M3" s="97">
        <f t="shared" ref="M3:M66" si="3">E3-D3</f>
        <v>-69</v>
      </c>
      <c r="N3" s="97">
        <f>H3-G3</f>
        <v>0</v>
      </c>
      <c r="O3" s="7"/>
    </row>
    <row r="4" spans="1:15">
      <c r="A4" s="41">
        <v>2</v>
      </c>
      <c r="B4" s="102" t="s">
        <v>93</v>
      </c>
      <c r="C4" s="97">
        <v>55190</v>
      </c>
      <c r="D4" s="97">
        <v>54881</v>
      </c>
      <c r="E4" s="97">
        <v>55428</v>
      </c>
      <c r="F4" s="97"/>
      <c r="G4" s="96"/>
      <c r="H4" s="97"/>
      <c r="I4" s="99">
        <f t="shared" si="0"/>
        <v>3.9821222625334154E-3</v>
      </c>
      <c r="J4" s="99">
        <f t="shared" si="1"/>
        <v>4.3123754303315822E-3</v>
      </c>
      <c r="K4" s="96">
        <f t="shared" si="2"/>
        <v>238</v>
      </c>
      <c r="L4" s="100">
        <f t="shared" ref="L4:L67" si="4">K4/$K$84</f>
        <v>-5.8727585432597753E-4</v>
      </c>
      <c r="M4" s="97">
        <f t="shared" si="3"/>
        <v>547</v>
      </c>
      <c r="N4" s="97">
        <f t="shared" ref="N4:N67" si="5">H4-G4</f>
        <v>0</v>
      </c>
      <c r="O4" s="7"/>
    </row>
    <row r="5" spans="1:15">
      <c r="A5" s="41">
        <v>3</v>
      </c>
      <c r="B5" s="102" t="s">
        <v>94</v>
      </c>
      <c r="C5" s="97">
        <v>89730</v>
      </c>
      <c r="D5" s="97">
        <v>88709</v>
      </c>
      <c r="E5" s="97">
        <v>89254</v>
      </c>
      <c r="F5" s="97"/>
      <c r="G5" s="96"/>
      <c r="H5" s="97"/>
      <c r="I5" s="99">
        <f t="shared" si="0"/>
        <v>6.41228874251565E-3</v>
      </c>
      <c r="J5" s="99">
        <f t="shared" si="1"/>
        <v>-5.3048032987852442E-3</v>
      </c>
      <c r="K5" s="96">
        <f t="shared" si="2"/>
        <v>-476</v>
      </c>
      <c r="L5" s="100">
        <f t="shared" si="4"/>
        <v>1.1745517086519551E-3</v>
      </c>
      <c r="M5" s="97">
        <f t="shared" si="3"/>
        <v>545</v>
      </c>
      <c r="N5" s="97">
        <f t="shared" si="5"/>
        <v>0</v>
      </c>
      <c r="O5" s="7"/>
    </row>
    <row r="6" spans="1:15">
      <c r="A6" s="41">
        <v>4</v>
      </c>
      <c r="B6" s="102" t="s">
        <v>95</v>
      </c>
      <c r="C6" s="97">
        <v>33422</v>
      </c>
      <c r="D6" s="97">
        <v>30430</v>
      </c>
      <c r="E6" s="97">
        <v>30895</v>
      </c>
      <c r="F6" s="97"/>
      <c r="G6" s="96"/>
      <c r="H6" s="97"/>
      <c r="I6" s="99">
        <f t="shared" si="0"/>
        <v>2.2195941996999684E-3</v>
      </c>
      <c r="J6" s="99">
        <f t="shared" si="1"/>
        <v>-7.5608880378194007E-2</v>
      </c>
      <c r="K6" s="96">
        <f t="shared" si="2"/>
        <v>-2527</v>
      </c>
      <c r="L6" s="100">
        <f t="shared" si="4"/>
        <v>6.2354877474022916E-3</v>
      </c>
      <c r="M6" s="97">
        <f t="shared" si="3"/>
        <v>465</v>
      </c>
      <c r="N6" s="97">
        <f t="shared" si="5"/>
        <v>0</v>
      </c>
      <c r="O6" s="7"/>
    </row>
    <row r="7" spans="1:15">
      <c r="A7" s="41">
        <v>5</v>
      </c>
      <c r="B7" s="102" t="s">
        <v>96</v>
      </c>
      <c r="C7" s="97">
        <v>39856</v>
      </c>
      <c r="D7" s="97">
        <v>38984</v>
      </c>
      <c r="E7" s="97">
        <v>39018</v>
      </c>
      <c r="F7" s="97"/>
      <c r="G7" s="96"/>
      <c r="H7" s="97"/>
      <c r="I7" s="99">
        <f t="shared" si="0"/>
        <v>2.8031761283021E-3</v>
      </c>
      <c r="J7" s="99">
        <f t="shared" si="1"/>
        <v>-2.1025692492974708E-2</v>
      </c>
      <c r="K7" s="96">
        <f t="shared" si="2"/>
        <v>-838</v>
      </c>
      <c r="L7" s="100">
        <f t="shared" si="4"/>
        <v>2.0678032181729797E-3</v>
      </c>
      <c r="M7" s="97">
        <f t="shared" si="3"/>
        <v>34</v>
      </c>
      <c r="N7" s="97">
        <f t="shared" si="5"/>
        <v>0</v>
      </c>
      <c r="O7" s="7"/>
    </row>
    <row r="8" spans="1:15">
      <c r="A8" s="41">
        <v>6</v>
      </c>
      <c r="B8" s="102" t="s">
        <v>97</v>
      </c>
      <c r="C8" s="97">
        <v>1111116</v>
      </c>
      <c r="D8" s="97">
        <v>1073349</v>
      </c>
      <c r="E8" s="97">
        <v>1080101</v>
      </c>
      <c r="F8" s="97"/>
      <c r="G8" s="96"/>
      <c r="H8" s="97"/>
      <c r="I8" s="99">
        <f t="shared" si="0"/>
        <v>7.7597860970711627E-2</v>
      </c>
      <c r="J8" s="99">
        <f t="shared" si="1"/>
        <v>-2.7913377181140404E-2</v>
      </c>
      <c r="K8" s="96">
        <f t="shared" si="2"/>
        <v>-31015</v>
      </c>
      <c r="L8" s="100">
        <f t="shared" si="4"/>
        <v>7.6530926982857961E-2</v>
      </c>
      <c r="M8" s="97">
        <f t="shared" si="3"/>
        <v>6752</v>
      </c>
      <c r="N8" s="97">
        <f t="shared" si="5"/>
        <v>0</v>
      </c>
      <c r="O8" s="7"/>
    </row>
    <row r="9" spans="1:15">
      <c r="A9" s="41">
        <v>7</v>
      </c>
      <c r="B9" s="102" t="s">
        <v>98</v>
      </c>
      <c r="C9" s="97">
        <v>628573</v>
      </c>
      <c r="D9" s="97">
        <v>478695</v>
      </c>
      <c r="E9" s="97">
        <v>481972</v>
      </c>
      <c r="F9" s="97"/>
      <c r="G9" s="96"/>
      <c r="H9" s="97"/>
      <c r="I9" s="99">
        <f t="shared" si="0"/>
        <v>3.4626387946845548E-2</v>
      </c>
      <c r="J9" s="99">
        <f t="shared" si="1"/>
        <v>-0.23322828056566222</v>
      </c>
      <c r="K9" s="96">
        <f t="shared" si="2"/>
        <v>-146601</v>
      </c>
      <c r="L9" s="100">
        <f t="shared" si="4"/>
        <v>0.36174465344555728</v>
      </c>
      <c r="M9" s="97">
        <f t="shared" si="3"/>
        <v>3277</v>
      </c>
      <c r="N9" s="97">
        <f t="shared" si="5"/>
        <v>0</v>
      </c>
      <c r="O9" s="7"/>
    </row>
    <row r="10" spans="1:15">
      <c r="A10" s="41">
        <v>8</v>
      </c>
      <c r="B10" s="102" t="s">
        <v>99</v>
      </c>
      <c r="C10" s="97">
        <v>28909</v>
      </c>
      <c r="D10" s="97">
        <v>24613</v>
      </c>
      <c r="E10" s="97">
        <v>25610</v>
      </c>
      <c r="F10" s="97"/>
      <c r="G10" s="96"/>
      <c r="H10" s="97"/>
      <c r="I10" s="99">
        <f t="shared" si="0"/>
        <v>1.8399031381879333E-3</v>
      </c>
      <c r="J10" s="99">
        <f t="shared" si="1"/>
        <v>-0.1141167110588398</v>
      </c>
      <c r="K10" s="96">
        <f t="shared" si="2"/>
        <v>-3299</v>
      </c>
      <c r="L10" s="100">
        <f t="shared" si="4"/>
        <v>8.1404329555521005E-3</v>
      </c>
      <c r="M10" s="97">
        <f t="shared" si="3"/>
        <v>997</v>
      </c>
      <c r="N10" s="97">
        <f t="shared" si="5"/>
        <v>0</v>
      </c>
      <c r="O10" s="7"/>
    </row>
    <row r="11" spans="1:15">
      <c r="A11" s="41">
        <v>9</v>
      </c>
      <c r="B11" s="102" t="s">
        <v>100</v>
      </c>
      <c r="C11" s="97">
        <v>158520</v>
      </c>
      <c r="D11" s="97">
        <v>145385</v>
      </c>
      <c r="E11" s="97">
        <v>145471</v>
      </c>
      <c r="F11" s="97"/>
      <c r="G11" s="96"/>
      <c r="H11" s="97"/>
      <c r="I11" s="99">
        <f t="shared" si="0"/>
        <v>1.0451095252453605E-2</v>
      </c>
      <c r="J11" s="99">
        <f t="shared" si="1"/>
        <v>-8.2317688619732529E-2</v>
      </c>
      <c r="K11" s="96">
        <f t="shared" si="2"/>
        <v>-13049</v>
      </c>
      <c r="L11" s="100">
        <f t="shared" si="4"/>
        <v>3.2199002618065888E-2</v>
      </c>
      <c r="M11" s="97">
        <f t="shared" si="3"/>
        <v>86</v>
      </c>
      <c r="N11" s="97">
        <f t="shared" si="5"/>
        <v>0</v>
      </c>
      <c r="O11" s="7"/>
    </row>
    <row r="12" spans="1:15">
      <c r="A12" s="41">
        <v>10</v>
      </c>
      <c r="B12" s="102" t="s">
        <v>101</v>
      </c>
      <c r="C12" s="97">
        <v>174986</v>
      </c>
      <c r="D12" s="97">
        <v>170723</v>
      </c>
      <c r="E12" s="97">
        <v>172633</v>
      </c>
      <c r="F12" s="97"/>
      <c r="G12" s="96"/>
      <c r="H12" s="97"/>
      <c r="I12" s="99">
        <f t="shared" si="0"/>
        <v>1.2402498963482916E-2</v>
      </c>
      <c r="J12" s="99">
        <f t="shared" si="1"/>
        <v>-1.3446790028916598E-2</v>
      </c>
      <c r="K12" s="96">
        <f t="shared" si="2"/>
        <v>-2353</v>
      </c>
      <c r="L12" s="100">
        <f t="shared" si="4"/>
        <v>5.8061348118866605E-3</v>
      </c>
      <c r="M12" s="97">
        <f t="shared" si="3"/>
        <v>1910</v>
      </c>
      <c r="N12" s="97">
        <f t="shared" si="5"/>
        <v>0</v>
      </c>
      <c r="O12" s="7"/>
    </row>
    <row r="13" spans="1:15">
      <c r="A13" s="41">
        <v>11</v>
      </c>
      <c r="B13" s="102" t="s">
        <v>102</v>
      </c>
      <c r="C13" s="97">
        <v>43908</v>
      </c>
      <c r="D13" s="97">
        <v>43435</v>
      </c>
      <c r="E13" s="97">
        <v>43496</v>
      </c>
      <c r="F13" s="97"/>
      <c r="G13" s="96"/>
      <c r="H13" s="97"/>
      <c r="I13" s="99">
        <f t="shared" si="0"/>
        <v>3.1248897656627234E-3</v>
      </c>
      <c r="J13" s="99">
        <f t="shared" si="1"/>
        <v>-9.3832558986972764E-3</v>
      </c>
      <c r="K13" s="96">
        <f t="shared" si="2"/>
        <v>-412</v>
      </c>
      <c r="L13" s="100">
        <f t="shared" si="4"/>
        <v>1.0166287898416082E-3</v>
      </c>
      <c r="M13" s="97">
        <f t="shared" si="3"/>
        <v>61</v>
      </c>
      <c r="N13" s="97">
        <f t="shared" si="5"/>
        <v>0</v>
      </c>
      <c r="O13" s="7"/>
    </row>
    <row r="14" spans="1:15">
      <c r="A14" s="41">
        <v>12</v>
      </c>
      <c r="B14" s="102" t="s">
        <v>103</v>
      </c>
      <c r="C14" s="97">
        <v>30840</v>
      </c>
      <c r="D14" s="97">
        <v>26377</v>
      </c>
      <c r="E14" s="97">
        <v>26550</v>
      </c>
      <c r="F14" s="97"/>
      <c r="G14" s="96"/>
      <c r="H14" s="97"/>
      <c r="I14" s="99">
        <f t="shared" si="0"/>
        <v>1.9074357016356746E-3</v>
      </c>
      <c r="J14" s="99">
        <f t="shared" si="1"/>
        <v>-0.13910505836575876</v>
      </c>
      <c r="K14" s="96">
        <f t="shared" si="2"/>
        <v>-4290</v>
      </c>
      <c r="L14" s="100">
        <f t="shared" si="4"/>
        <v>1.0585770651506066E-2</v>
      </c>
      <c r="M14" s="97">
        <f t="shared" si="3"/>
        <v>173</v>
      </c>
      <c r="N14" s="97">
        <f t="shared" si="5"/>
        <v>0</v>
      </c>
      <c r="O14" s="7"/>
    </row>
    <row r="15" spans="1:15">
      <c r="A15" s="41">
        <v>13</v>
      </c>
      <c r="B15" s="102" t="s">
        <v>104</v>
      </c>
      <c r="C15" s="97">
        <v>31718</v>
      </c>
      <c r="D15" s="97">
        <v>29071</v>
      </c>
      <c r="E15" s="97">
        <v>30401</v>
      </c>
      <c r="F15" s="97"/>
      <c r="G15" s="96"/>
      <c r="H15" s="97"/>
      <c r="I15" s="99">
        <f t="shared" si="0"/>
        <v>2.1841036823136025E-3</v>
      </c>
      <c r="J15" s="99">
        <f t="shared" si="1"/>
        <v>-4.1522164070874584E-2</v>
      </c>
      <c r="K15" s="96">
        <f t="shared" si="2"/>
        <v>-1317</v>
      </c>
      <c r="L15" s="100">
        <f t="shared" si="4"/>
        <v>3.2497575636441702E-3</v>
      </c>
      <c r="M15" s="97">
        <f t="shared" si="3"/>
        <v>1330</v>
      </c>
      <c r="N15" s="97">
        <f t="shared" si="5"/>
        <v>0</v>
      </c>
      <c r="O15" s="7"/>
    </row>
    <row r="16" spans="1:15">
      <c r="A16" s="41">
        <v>14</v>
      </c>
      <c r="B16" s="102" t="s">
        <v>105</v>
      </c>
      <c r="C16" s="97">
        <v>57590</v>
      </c>
      <c r="D16" s="97">
        <v>57213</v>
      </c>
      <c r="E16" s="97">
        <v>57482</v>
      </c>
      <c r="F16" s="97"/>
      <c r="G16" s="96"/>
      <c r="H16" s="97"/>
      <c r="I16" s="99">
        <f t="shared" si="0"/>
        <v>4.1296880979819909E-3</v>
      </c>
      <c r="J16" s="99">
        <f t="shared" si="1"/>
        <v>-1.87532557735718E-3</v>
      </c>
      <c r="K16" s="96">
        <f t="shared" si="2"/>
        <v>-108</v>
      </c>
      <c r="L16" s="100">
        <f t="shared" si="4"/>
        <v>2.6649492549246043E-4</v>
      </c>
      <c r="M16" s="97">
        <f t="shared" si="3"/>
        <v>269</v>
      </c>
      <c r="N16" s="97">
        <f t="shared" si="5"/>
        <v>0</v>
      </c>
      <c r="O16" s="7"/>
    </row>
    <row r="17" spans="1:15">
      <c r="A17" s="41">
        <v>15</v>
      </c>
      <c r="B17" s="102" t="s">
        <v>106</v>
      </c>
      <c r="C17" s="97">
        <v>34093</v>
      </c>
      <c r="D17" s="97">
        <v>31066</v>
      </c>
      <c r="E17" s="97">
        <v>31090</v>
      </c>
      <c r="F17" s="97"/>
      <c r="G17" s="96"/>
      <c r="H17" s="97"/>
      <c r="I17" s="99">
        <f t="shared" si="0"/>
        <v>2.2336036144577449E-3</v>
      </c>
      <c r="J17" s="99">
        <f t="shared" si="1"/>
        <v>-8.808259760068049E-2</v>
      </c>
      <c r="K17" s="96">
        <f t="shared" si="2"/>
        <v>-3003</v>
      </c>
      <c r="L17" s="100">
        <f t="shared" si="4"/>
        <v>7.4100394560542467E-3</v>
      </c>
      <c r="M17" s="97">
        <f t="shared" si="3"/>
        <v>24</v>
      </c>
      <c r="N17" s="97">
        <f t="shared" si="5"/>
        <v>0</v>
      </c>
      <c r="O17" s="7"/>
    </row>
    <row r="18" spans="1:15">
      <c r="A18" s="41">
        <v>16</v>
      </c>
      <c r="B18" s="102" t="s">
        <v>107</v>
      </c>
      <c r="C18" s="97">
        <v>666690</v>
      </c>
      <c r="D18" s="97">
        <v>655197</v>
      </c>
      <c r="E18" s="97">
        <v>658618</v>
      </c>
      <c r="F18" s="97"/>
      <c r="G18" s="96"/>
      <c r="H18" s="97"/>
      <c r="I18" s="99">
        <f t="shared" si="0"/>
        <v>4.7317193481728241E-2</v>
      </c>
      <c r="J18" s="99">
        <f t="shared" si="1"/>
        <v>-1.2107576234831781E-2</v>
      </c>
      <c r="K18" s="96">
        <f t="shared" si="2"/>
        <v>-8072</v>
      </c>
      <c r="L18" s="100">
        <f t="shared" si="4"/>
        <v>1.9918028134955003E-2</v>
      </c>
      <c r="M18" s="97">
        <f t="shared" si="3"/>
        <v>3421</v>
      </c>
      <c r="N18" s="97">
        <f t="shared" si="5"/>
        <v>0</v>
      </c>
    </row>
    <row r="19" spans="1:15">
      <c r="A19" s="41">
        <v>17</v>
      </c>
      <c r="B19" s="102" t="s">
        <v>108</v>
      </c>
      <c r="C19" s="97">
        <v>85179</v>
      </c>
      <c r="D19" s="97">
        <v>83747</v>
      </c>
      <c r="E19" s="97">
        <v>84794</v>
      </c>
      <c r="F19" s="97"/>
      <c r="G19" s="96"/>
      <c r="H19" s="97"/>
      <c r="I19" s="99">
        <f t="shared" si="0"/>
        <v>6.0918682819018979E-3</v>
      </c>
      <c r="J19" s="99">
        <f t="shared" si="1"/>
        <v>-4.5198934009556347E-3</v>
      </c>
      <c r="K19" s="96">
        <f t="shared" si="2"/>
        <v>-385</v>
      </c>
      <c r="L19" s="100">
        <f t="shared" si="4"/>
        <v>9.5000505846849314E-4</v>
      </c>
      <c r="M19" s="97">
        <f t="shared" si="3"/>
        <v>1047</v>
      </c>
      <c r="N19" s="97">
        <f t="shared" si="5"/>
        <v>0</v>
      </c>
    </row>
    <row r="20" spans="1:15">
      <c r="A20" s="41">
        <v>18</v>
      </c>
      <c r="B20" s="102" t="s">
        <v>109</v>
      </c>
      <c r="C20" s="97">
        <v>26818</v>
      </c>
      <c r="D20" s="97">
        <v>23365</v>
      </c>
      <c r="E20" s="97">
        <v>25459</v>
      </c>
      <c r="F20" s="97"/>
      <c r="G20" s="96"/>
      <c r="H20" s="97"/>
      <c r="I20" s="99">
        <f t="shared" si="0"/>
        <v>1.8290548221447322E-3</v>
      </c>
      <c r="J20" s="99">
        <f t="shared" si="1"/>
        <v>-5.067491982996495E-2</v>
      </c>
      <c r="K20" s="96">
        <f t="shared" si="2"/>
        <v>-1359</v>
      </c>
      <c r="L20" s="100">
        <f t="shared" si="4"/>
        <v>3.3533944791134603E-3</v>
      </c>
      <c r="M20" s="97">
        <f t="shared" si="3"/>
        <v>2094</v>
      </c>
      <c r="N20" s="97">
        <f t="shared" si="5"/>
        <v>0</v>
      </c>
    </row>
    <row r="21" spans="1:15">
      <c r="A21" s="41">
        <v>19</v>
      </c>
      <c r="B21" s="102" t="s">
        <v>110</v>
      </c>
      <c r="C21" s="97">
        <v>58053</v>
      </c>
      <c r="D21" s="97">
        <v>56767</v>
      </c>
      <c r="E21" s="97">
        <v>58042</v>
      </c>
      <c r="F21" s="97"/>
      <c r="G21" s="96"/>
      <c r="H21" s="97"/>
      <c r="I21" s="99">
        <f t="shared" si="0"/>
        <v>4.169920263440219E-3</v>
      </c>
      <c r="J21" s="99">
        <f t="shared" si="1"/>
        <v>-1.8948202504607859E-4</v>
      </c>
      <c r="K21" s="96">
        <f t="shared" si="2"/>
        <v>-11</v>
      </c>
      <c r="L21" s="100">
        <f t="shared" si="4"/>
        <v>2.7143001670528374E-5</v>
      </c>
      <c r="M21" s="97">
        <f t="shared" si="3"/>
        <v>1275</v>
      </c>
      <c r="N21" s="97">
        <f t="shared" si="5"/>
        <v>0</v>
      </c>
    </row>
    <row r="22" spans="1:15">
      <c r="A22" s="41">
        <v>20</v>
      </c>
      <c r="B22" s="102" t="s">
        <v>111</v>
      </c>
      <c r="C22" s="97">
        <v>183556</v>
      </c>
      <c r="D22" s="97">
        <v>182445</v>
      </c>
      <c r="E22" s="97">
        <v>182723</v>
      </c>
      <c r="F22" s="97"/>
      <c r="G22" s="96"/>
      <c r="H22" s="97"/>
      <c r="I22" s="99">
        <f t="shared" si="0"/>
        <v>1.3127396373257076E-2</v>
      </c>
      <c r="J22" s="99">
        <f t="shared" si="1"/>
        <v>-4.538124605025169E-3</v>
      </c>
      <c r="K22" s="96">
        <f t="shared" si="2"/>
        <v>-833</v>
      </c>
      <c r="L22" s="100">
        <f t="shared" si="4"/>
        <v>2.0554654901409216E-3</v>
      </c>
      <c r="M22" s="97">
        <f t="shared" si="3"/>
        <v>278</v>
      </c>
      <c r="N22" s="97">
        <f t="shared" si="5"/>
        <v>0</v>
      </c>
    </row>
    <row r="23" spans="1:15">
      <c r="A23" s="41">
        <v>21</v>
      </c>
      <c r="B23" s="102" t="s">
        <v>112</v>
      </c>
      <c r="C23" s="97">
        <v>153469</v>
      </c>
      <c r="D23" s="97">
        <v>149256</v>
      </c>
      <c r="E23" s="97">
        <v>148881</v>
      </c>
      <c r="F23" s="97"/>
      <c r="G23" s="96"/>
      <c r="H23" s="97"/>
      <c r="I23" s="99">
        <f t="shared" si="0"/>
        <v>1.0696080402833178E-2</v>
      </c>
      <c r="J23" s="99">
        <f t="shared" si="1"/>
        <v>-2.9895288299265649E-2</v>
      </c>
      <c r="K23" s="96">
        <f t="shared" si="2"/>
        <v>-4588</v>
      </c>
      <c r="L23" s="100">
        <f t="shared" si="4"/>
        <v>1.1321099242216744E-2</v>
      </c>
      <c r="M23" s="97">
        <f t="shared" si="3"/>
        <v>-375</v>
      </c>
      <c r="N23" s="97">
        <f t="shared" si="5"/>
        <v>0</v>
      </c>
    </row>
    <row r="24" spans="1:15">
      <c r="A24" s="41">
        <v>22</v>
      </c>
      <c r="B24" s="102" t="s">
        <v>113</v>
      </c>
      <c r="C24" s="97">
        <v>60974</v>
      </c>
      <c r="D24" s="97">
        <v>59743</v>
      </c>
      <c r="E24" s="97">
        <v>59821</v>
      </c>
      <c r="F24" s="97"/>
      <c r="G24" s="96"/>
      <c r="H24" s="97"/>
      <c r="I24" s="99">
        <f t="shared" si="0"/>
        <v>4.2977292319226999E-3</v>
      </c>
      <c r="J24" s="99">
        <f t="shared" si="1"/>
        <v>-1.8909699216059304E-2</v>
      </c>
      <c r="K24" s="96">
        <f t="shared" si="2"/>
        <v>-1153</v>
      </c>
      <c r="L24" s="100">
        <f t="shared" si="4"/>
        <v>2.8450800841926562E-3</v>
      </c>
      <c r="M24" s="97">
        <f t="shared" si="3"/>
        <v>78</v>
      </c>
      <c r="N24" s="97">
        <f t="shared" si="5"/>
        <v>0</v>
      </c>
    </row>
    <row r="25" spans="1:15">
      <c r="A25" s="41">
        <v>23</v>
      </c>
      <c r="B25" s="102" t="s">
        <v>114</v>
      </c>
      <c r="C25" s="97">
        <v>69672</v>
      </c>
      <c r="D25" s="97">
        <v>67561</v>
      </c>
      <c r="E25" s="97">
        <v>69493</v>
      </c>
      <c r="F25" s="97"/>
      <c r="G25" s="96"/>
      <c r="H25" s="97"/>
      <c r="I25" s="99">
        <f t="shared" si="0"/>
        <v>4.9925962039083964E-3</v>
      </c>
      <c r="J25" s="99">
        <f t="shared" si="1"/>
        <v>-2.5691813066942245E-3</v>
      </c>
      <c r="K25" s="96">
        <f t="shared" si="2"/>
        <v>-179</v>
      </c>
      <c r="L25" s="100">
        <f t="shared" si="4"/>
        <v>4.4169066354768903E-4</v>
      </c>
      <c r="M25" s="97">
        <f t="shared" si="3"/>
        <v>1932</v>
      </c>
      <c r="N25" s="97">
        <f t="shared" si="5"/>
        <v>0</v>
      </c>
    </row>
    <row r="26" spans="1:15">
      <c r="A26" s="41">
        <v>24</v>
      </c>
      <c r="B26" s="102" t="s">
        <v>115</v>
      </c>
      <c r="C26" s="97">
        <v>33716</v>
      </c>
      <c r="D26" s="97">
        <v>28684</v>
      </c>
      <c r="E26" s="97">
        <v>29537</v>
      </c>
      <c r="F26" s="97"/>
      <c r="G26" s="96"/>
      <c r="H26" s="97"/>
      <c r="I26" s="99">
        <f t="shared" si="0"/>
        <v>2.1220311984637636E-3</v>
      </c>
      <c r="J26" s="99">
        <f t="shared" si="1"/>
        <v>-0.12394708743623206</v>
      </c>
      <c r="K26" s="96">
        <f t="shared" si="2"/>
        <v>-4179</v>
      </c>
      <c r="L26" s="100">
        <f t="shared" si="4"/>
        <v>1.0311873089194372E-2</v>
      </c>
      <c r="M26" s="97">
        <f t="shared" si="3"/>
        <v>853</v>
      </c>
      <c r="N26" s="97">
        <f t="shared" si="5"/>
        <v>0</v>
      </c>
    </row>
    <row r="27" spans="1:15">
      <c r="A27" s="41">
        <v>25</v>
      </c>
      <c r="B27" s="102" t="s">
        <v>116</v>
      </c>
      <c r="C27" s="97">
        <v>86485</v>
      </c>
      <c r="D27" s="97">
        <v>80487</v>
      </c>
      <c r="E27" s="97">
        <v>81653</v>
      </c>
      <c r="F27" s="97"/>
      <c r="G27" s="96"/>
      <c r="H27" s="97"/>
      <c r="I27" s="99">
        <f t="shared" si="0"/>
        <v>5.8662089395727958E-3</v>
      </c>
      <c r="J27" s="99">
        <f t="shared" si="1"/>
        <v>-5.5870960282129851E-2</v>
      </c>
      <c r="K27" s="96">
        <f t="shared" si="2"/>
        <v>-4832</v>
      </c>
      <c r="L27" s="100">
        <f t="shared" si="4"/>
        <v>1.1923180370181191E-2</v>
      </c>
      <c r="M27" s="97">
        <f t="shared" si="3"/>
        <v>1166</v>
      </c>
      <c r="N27" s="97">
        <f t="shared" si="5"/>
        <v>0</v>
      </c>
    </row>
    <row r="28" spans="1:15">
      <c r="A28" s="41">
        <v>26</v>
      </c>
      <c r="B28" s="102" t="s">
        <v>117</v>
      </c>
      <c r="C28" s="97">
        <v>167823</v>
      </c>
      <c r="D28" s="97">
        <v>163376</v>
      </c>
      <c r="E28" s="97">
        <v>163098</v>
      </c>
      <c r="F28" s="97"/>
      <c r="G28" s="96"/>
      <c r="H28" s="97"/>
      <c r="I28" s="99">
        <f t="shared" si="0"/>
        <v>1.1717474503403965E-2</v>
      </c>
      <c r="J28" s="99">
        <f t="shared" si="1"/>
        <v>-2.8154662948463558E-2</v>
      </c>
      <c r="K28" s="96">
        <f t="shared" si="2"/>
        <v>-4725</v>
      </c>
      <c r="L28" s="100">
        <f t="shared" si="4"/>
        <v>1.1659152990295144E-2</v>
      </c>
      <c r="M28" s="97">
        <f t="shared" si="3"/>
        <v>-278</v>
      </c>
      <c r="N28" s="97">
        <f t="shared" si="5"/>
        <v>0</v>
      </c>
    </row>
    <row r="29" spans="1:15">
      <c r="A29" s="41">
        <v>27</v>
      </c>
      <c r="B29" s="102" t="s">
        <v>118</v>
      </c>
      <c r="C29" s="97">
        <v>292398</v>
      </c>
      <c r="D29" s="97">
        <v>296372</v>
      </c>
      <c r="E29" s="97">
        <v>297839</v>
      </c>
      <c r="F29" s="97"/>
      <c r="G29" s="96"/>
      <c r="H29" s="97"/>
      <c r="I29" s="99">
        <f t="shared" si="0"/>
        <v>2.1397692728416861E-2</v>
      </c>
      <c r="J29" s="99">
        <f t="shared" si="1"/>
        <v>1.8608198414489838E-2</v>
      </c>
      <c r="K29" s="96">
        <f t="shared" si="2"/>
        <v>5441</v>
      </c>
      <c r="L29" s="100">
        <f t="shared" si="4"/>
        <v>-1.3425915644485899E-2</v>
      </c>
      <c r="M29" s="97">
        <f t="shared" si="3"/>
        <v>1467</v>
      </c>
      <c r="N29" s="97">
        <f t="shared" si="5"/>
        <v>0</v>
      </c>
    </row>
    <row r="30" spans="1:15">
      <c r="A30" s="41">
        <v>28</v>
      </c>
      <c r="B30" s="102" t="s">
        <v>119</v>
      </c>
      <c r="C30" s="97">
        <v>53830</v>
      </c>
      <c r="D30" s="97">
        <v>52598</v>
      </c>
      <c r="E30" s="97">
        <v>53007</v>
      </c>
      <c r="F30" s="97"/>
      <c r="G30" s="96"/>
      <c r="H30" s="97"/>
      <c r="I30" s="99">
        <f t="shared" si="0"/>
        <v>3.8081899900791793E-3</v>
      </c>
      <c r="J30" s="99">
        <f t="shared" si="1"/>
        <v>-1.5288872375998514E-2</v>
      </c>
      <c r="K30" s="96">
        <f t="shared" si="2"/>
        <v>-823</v>
      </c>
      <c r="L30" s="100">
        <f t="shared" si="4"/>
        <v>2.0307900340768049E-3</v>
      </c>
      <c r="M30" s="97">
        <f t="shared" si="3"/>
        <v>409</v>
      </c>
      <c r="N30" s="97">
        <f t="shared" si="5"/>
        <v>0</v>
      </c>
    </row>
    <row r="31" spans="1:15">
      <c r="A31" s="41">
        <v>29</v>
      </c>
      <c r="B31" s="102" t="s">
        <v>120</v>
      </c>
      <c r="C31" s="97">
        <v>16330</v>
      </c>
      <c r="D31" s="97">
        <v>14474</v>
      </c>
      <c r="E31" s="97">
        <v>14806</v>
      </c>
      <c r="F31" s="97"/>
      <c r="G31" s="96"/>
      <c r="H31" s="97"/>
      <c r="I31" s="99">
        <f t="shared" si="0"/>
        <v>1.063709717454531E-3</v>
      </c>
      <c r="J31" s="99">
        <f t="shared" si="1"/>
        <v>-9.3325168401714634E-2</v>
      </c>
      <c r="K31" s="96">
        <f t="shared" si="2"/>
        <v>-1524</v>
      </c>
      <c r="L31" s="100">
        <f t="shared" si="4"/>
        <v>3.7605395041713859E-3</v>
      </c>
      <c r="M31" s="97">
        <f t="shared" si="3"/>
        <v>332</v>
      </c>
      <c r="N31" s="97">
        <f t="shared" si="5"/>
        <v>0</v>
      </c>
    </row>
    <row r="32" spans="1:15">
      <c r="A32" s="41">
        <v>30</v>
      </c>
      <c r="B32" s="102" t="s">
        <v>121</v>
      </c>
      <c r="C32" s="97">
        <v>27130</v>
      </c>
      <c r="D32" s="97">
        <v>23585</v>
      </c>
      <c r="E32" s="97">
        <v>24010</v>
      </c>
      <c r="F32" s="97"/>
      <c r="G32" s="96"/>
      <c r="H32" s="97"/>
      <c r="I32" s="99">
        <f t="shared" si="0"/>
        <v>1.724954094021565E-3</v>
      </c>
      <c r="J32" s="99">
        <f t="shared" si="1"/>
        <v>-0.11500184297825286</v>
      </c>
      <c r="K32" s="96">
        <f t="shared" si="2"/>
        <v>-3120</v>
      </c>
      <c r="L32" s="100">
        <f t="shared" si="4"/>
        <v>7.6987422920044117E-3</v>
      </c>
      <c r="M32" s="97">
        <f t="shared" si="3"/>
        <v>425</v>
      </c>
      <c r="N32" s="97">
        <f t="shared" si="5"/>
        <v>0</v>
      </c>
    </row>
    <row r="33" spans="1:14">
      <c r="A33" s="41">
        <v>31</v>
      </c>
      <c r="B33" s="102" t="s">
        <v>122</v>
      </c>
      <c r="C33" s="97">
        <v>167479</v>
      </c>
      <c r="D33" s="97">
        <v>165236</v>
      </c>
      <c r="E33" s="97">
        <v>166185</v>
      </c>
      <c r="F33" s="97"/>
      <c r="G33" s="96"/>
      <c r="H33" s="97"/>
      <c r="I33" s="99">
        <f t="shared" si="0"/>
        <v>1.1939254315492451E-2</v>
      </c>
      <c r="J33" s="99">
        <f t="shared" si="1"/>
        <v>-7.7263418100179723E-3</v>
      </c>
      <c r="K33" s="96">
        <f t="shared" si="2"/>
        <v>-1294</v>
      </c>
      <c r="L33" s="100">
        <f t="shared" si="4"/>
        <v>3.1930040146967015E-3</v>
      </c>
      <c r="M33" s="97">
        <f t="shared" si="3"/>
        <v>949</v>
      </c>
      <c r="N33" s="97">
        <f t="shared" si="5"/>
        <v>0</v>
      </c>
    </row>
    <row r="34" spans="1:14">
      <c r="A34" s="41">
        <v>32</v>
      </c>
      <c r="B34" s="102" t="s">
        <v>123</v>
      </c>
      <c r="C34" s="97">
        <v>59054</v>
      </c>
      <c r="D34" s="97">
        <v>56260</v>
      </c>
      <c r="E34" s="97">
        <v>56867</v>
      </c>
      <c r="F34" s="97"/>
      <c r="G34" s="96"/>
      <c r="H34" s="97"/>
      <c r="I34" s="99">
        <f t="shared" si="0"/>
        <v>4.0855045591305424E-3</v>
      </c>
      <c r="J34" s="99">
        <f t="shared" si="1"/>
        <v>-3.7033901175195581E-2</v>
      </c>
      <c r="K34" s="96">
        <f t="shared" si="2"/>
        <v>-2187</v>
      </c>
      <c r="L34" s="100">
        <f t="shared" si="4"/>
        <v>5.3965222412223233E-3</v>
      </c>
      <c r="M34" s="97">
        <f t="shared" si="3"/>
        <v>607</v>
      </c>
      <c r="N34" s="97">
        <f t="shared" si="5"/>
        <v>0</v>
      </c>
    </row>
    <row r="35" spans="1:14">
      <c r="A35" s="41">
        <v>33</v>
      </c>
      <c r="B35" s="102" t="s">
        <v>124</v>
      </c>
      <c r="C35" s="97">
        <v>240997</v>
      </c>
      <c r="D35" s="97">
        <v>242053</v>
      </c>
      <c r="E35" s="97">
        <v>243031</v>
      </c>
      <c r="F35" s="97"/>
      <c r="G35" s="96"/>
      <c r="H35" s="97"/>
      <c r="I35" s="99">
        <f t="shared" si="0"/>
        <v>1.7460113220497914E-2</v>
      </c>
      <c r="J35" s="99">
        <f t="shared" si="1"/>
        <v>8.4399390863786686E-3</v>
      </c>
      <c r="K35" s="96">
        <f t="shared" si="2"/>
        <v>2034</v>
      </c>
      <c r="L35" s="100">
        <f t="shared" si="4"/>
        <v>-5.0189877634413379E-3</v>
      </c>
      <c r="M35" s="97">
        <f t="shared" si="3"/>
        <v>978</v>
      </c>
      <c r="N35" s="97">
        <f t="shared" si="5"/>
        <v>0</v>
      </c>
    </row>
    <row r="36" spans="1:14">
      <c r="A36" s="41">
        <v>34</v>
      </c>
      <c r="B36" s="102" t="s">
        <v>125</v>
      </c>
      <c r="C36" s="97">
        <v>3985810</v>
      </c>
      <c r="D36" s="97">
        <v>3942689</v>
      </c>
      <c r="E36" s="97">
        <v>3938449</v>
      </c>
      <c r="F36" s="97"/>
      <c r="G36" s="96"/>
      <c r="H36" s="97"/>
      <c r="I36" s="99">
        <f t="shared" si="0"/>
        <v>0.28295059252999327</v>
      </c>
      <c r="J36" s="99">
        <f t="shared" si="1"/>
        <v>-1.1882402824018205E-2</v>
      </c>
      <c r="K36" s="96">
        <f t="shared" si="2"/>
        <v>-47361</v>
      </c>
      <c r="L36" s="100">
        <f t="shared" si="4"/>
        <v>0.11686542746526313</v>
      </c>
      <c r="M36" s="97">
        <f t="shared" si="3"/>
        <v>-4240</v>
      </c>
      <c r="N36" s="97">
        <f t="shared" si="5"/>
        <v>0</v>
      </c>
    </row>
    <row r="37" spans="1:14">
      <c r="A37" s="41">
        <v>35</v>
      </c>
      <c r="B37" s="102" t="s">
        <v>126</v>
      </c>
      <c r="C37" s="97">
        <v>886168</v>
      </c>
      <c r="D37" s="97">
        <v>857400</v>
      </c>
      <c r="E37" s="97">
        <v>862463</v>
      </c>
      <c r="F37" s="97"/>
      <c r="G37" s="96"/>
      <c r="H37" s="97"/>
      <c r="I37" s="99">
        <f t="shared" si="0"/>
        <v>6.1962060924286584E-2</v>
      </c>
      <c r="J37" s="99">
        <f t="shared" si="1"/>
        <v>-2.6750006770725188E-2</v>
      </c>
      <c r="K37" s="96">
        <f t="shared" si="2"/>
        <v>-23705</v>
      </c>
      <c r="L37" s="100">
        <f t="shared" si="4"/>
        <v>5.8493168599988647E-2</v>
      </c>
      <c r="M37" s="97">
        <f t="shared" si="3"/>
        <v>5063</v>
      </c>
      <c r="N37" s="97">
        <f t="shared" si="5"/>
        <v>0</v>
      </c>
    </row>
    <row r="38" spans="1:14">
      <c r="A38" s="41">
        <v>36</v>
      </c>
      <c r="B38" s="102" t="s">
        <v>127</v>
      </c>
      <c r="C38" s="97">
        <v>26692</v>
      </c>
      <c r="D38" s="97">
        <v>23518</v>
      </c>
      <c r="E38" s="97">
        <v>24691</v>
      </c>
      <c r="F38" s="97"/>
      <c r="G38" s="96"/>
      <c r="H38" s="97"/>
      <c r="I38" s="99">
        <f t="shared" si="0"/>
        <v>1.7738792809448753E-3</v>
      </c>
      <c r="J38" s="99">
        <f t="shared" si="1"/>
        <v>-7.4966282032069537E-2</v>
      </c>
      <c r="K38" s="96">
        <f t="shared" si="2"/>
        <v>-2001</v>
      </c>
      <c r="L38" s="100">
        <f t="shared" si="4"/>
        <v>4.9375587584297529E-3</v>
      </c>
      <c r="M38" s="97">
        <f t="shared" si="3"/>
        <v>1173</v>
      </c>
      <c r="N38" s="97">
        <f t="shared" si="5"/>
        <v>0</v>
      </c>
    </row>
    <row r="39" spans="1:14">
      <c r="A39" s="41">
        <v>37</v>
      </c>
      <c r="B39" s="102" t="s">
        <v>128</v>
      </c>
      <c r="C39" s="97">
        <v>49052</v>
      </c>
      <c r="D39" s="97">
        <v>47756</v>
      </c>
      <c r="E39" s="97">
        <v>48396</v>
      </c>
      <c r="F39" s="97"/>
      <c r="G39" s="96"/>
      <c r="H39" s="97"/>
      <c r="I39" s="99">
        <f t="shared" si="0"/>
        <v>3.4769212134222265E-3</v>
      </c>
      <c r="J39" s="99">
        <f t="shared" si="1"/>
        <v>-1.3373562749734976E-2</v>
      </c>
      <c r="K39" s="96">
        <f t="shared" si="2"/>
        <v>-656</v>
      </c>
      <c r="L39" s="100">
        <f t="shared" si="4"/>
        <v>1.6187099178060558E-3</v>
      </c>
      <c r="M39" s="97">
        <f t="shared" si="3"/>
        <v>640</v>
      </c>
      <c r="N39" s="97">
        <f t="shared" si="5"/>
        <v>0</v>
      </c>
    </row>
    <row r="40" spans="1:14">
      <c r="A40" s="41">
        <v>38</v>
      </c>
      <c r="B40" s="102" t="s">
        <v>129</v>
      </c>
      <c r="C40" s="97">
        <v>215339</v>
      </c>
      <c r="D40" s="97">
        <v>213887</v>
      </c>
      <c r="E40" s="97">
        <v>214827</v>
      </c>
      <c r="F40" s="97"/>
      <c r="G40" s="96"/>
      <c r="H40" s="97"/>
      <c r="I40" s="99">
        <f t="shared" si="0"/>
        <v>1.5433848944455257E-2</v>
      </c>
      <c r="J40" s="99">
        <f t="shared" si="1"/>
        <v>-2.3776464086858397E-3</v>
      </c>
      <c r="K40" s="96">
        <f t="shared" si="2"/>
        <v>-512</v>
      </c>
      <c r="L40" s="100">
        <f t="shared" si="4"/>
        <v>1.2633833504827753E-3</v>
      </c>
      <c r="M40" s="97">
        <f t="shared" si="3"/>
        <v>940</v>
      </c>
      <c r="N40" s="97">
        <f t="shared" si="5"/>
        <v>0</v>
      </c>
    </row>
    <row r="41" spans="1:14">
      <c r="A41" s="41">
        <v>39</v>
      </c>
      <c r="B41" s="102" t="s">
        <v>130</v>
      </c>
      <c r="C41" s="97">
        <v>66985</v>
      </c>
      <c r="D41" s="97">
        <v>65937</v>
      </c>
      <c r="E41" s="97">
        <v>66031</v>
      </c>
      <c r="F41" s="97"/>
      <c r="G41" s="96"/>
      <c r="H41" s="97"/>
      <c r="I41" s="99">
        <f t="shared" si="0"/>
        <v>4.7438752095934171E-3</v>
      </c>
      <c r="J41" s="99">
        <f t="shared" si="1"/>
        <v>-1.4241994476375308E-2</v>
      </c>
      <c r="K41" s="96">
        <f t="shared" si="2"/>
        <v>-954</v>
      </c>
      <c r="L41" s="100">
        <f t="shared" si="4"/>
        <v>2.3540385085167336E-3</v>
      </c>
      <c r="M41" s="97">
        <f t="shared" si="3"/>
        <v>94</v>
      </c>
      <c r="N41" s="97">
        <f t="shared" si="5"/>
        <v>0</v>
      </c>
    </row>
    <row r="42" spans="1:14">
      <c r="A42" s="41">
        <v>40</v>
      </c>
      <c r="B42" s="102" t="s">
        <v>131</v>
      </c>
      <c r="C42" s="97">
        <v>25926</v>
      </c>
      <c r="D42" s="97">
        <v>24176</v>
      </c>
      <c r="E42" s="97">
        <v>24329</v>
      </c>
      <c r="F42" s="97"/>
      <c r="G42" s="96"/>
      <c r="H42" s="97"/>
      <c r="I42" s="99">
        <f t="shared" si="0"/>
        <v>1.7478720597022346E-3</v>
      </c>
      <c r="J42" s="99">
        <f t="shared" si="1"/>
        <v>-6.1598395433155907E-2</v>
      </c>
      <c r="K42" s="96">
        <f t="shared" si="2"/>
        <v>-1597</v>
      </c>
      <c r="L42" s="100">
        <f t="shared" si="4"/>
        <v>3.9406703334394378E-3</v>
      </c>
      <c r="M42" s="97">
        <f t="shared" si="3"/>
        <v>153</v>
      </c>
      <c r="N42" s="97">
        <f t="shared" si="5"/>
        <v>0</v>
      </c>
    </row>
    <row r="43" spans="1:14">
      <c r="A43" s="41">
        <v>41</v>
      </c>
      <c r="B43" s="102" t="s">
        <v>132</v>
      </c>
      <c r="C43" s="97">
        <v>492940</v>
      </c>
      <c r="D43" s="97">
        <v>492856</v>
      </c>
      <c r="E43" s="97">
        <v>495257</v>
      </c>
      <c r="F43" s="97"/>
      <c r="G43" s="96"/>
      <c r="H43" s="97"/>
      <c r="I43" s="99">
        <f t="shared" si="0"/>
        <v>3.5580824229189428E-2</v>
      </c>
      <c r="J43" s="99">
        <f t="shared" si="1"/>
        <v>4.7003692132916788E-3</v>
      </c>
      <c r="K43" s="96">
        <f t="shared" si="2"/>
        <v>2317</v>
      </c>
      <c r="L43" s="100">
        <f t="shared" si="4"/>
        <v>-5.7173031700558409E-3</v>
      </c>
      <c r="M43" s="97">
        <f t="shared" si="3"/>
        <v>2401</v>
      </c>
      <c r="N43" s="97">
        <f t="shared" si="5"/>
        <v>0</v>
      </c>
    </row>
    <row r="44" spans="1:14">
      <c r="A44" s="41">
        <v>42</v>
      </c>
      <c r="B44" s="102" t="s">
        <v>133</v>
      </c>
      <c r="C44" s="97">
        <v>296916</v>
      </c>
      <c r="D44" s="97">
        <v>299848</v>
      </c>
      <c r="E44" s="97">
        <v>301627</v>
      </c>
      <c r="F44" s="97"/>
      <c r="G44" s="96"/>
      <c r="H44" s="97"/>
      <c r="I44" s="99">
        <f t="shared" si="0"/>
        <v>2.166983459048074E-2</v>
      </c>
      <c r="J44" s="99">
        <f t="shared" si="1"/>
        <v>1.586644034002883E-2</v>
      </c>
      <c r="K44" s="96">
        <f t="shared" si="2"/>
        <v>4711</v>
      </c>
      <c r="L44" s="100">
        <f t="shared" si="4"/>
        <v>-1.162460735180538E-2</v>
      </c>
      <c r="M44" s="97">
        <f t="shared" si="3"/>
        <v>1779</v>
      </c>
      <c r="N44" s="97">
        <f t="shared" si="5"/>
        <v>0</v>
      </c>
    </row>
    <row r="45" spans="1:14">
      <c r="A45" s="41">
        <v>43</v>
      </c>
      <c r="B45" s="102" t="s">
        <v>134</v>
      </c>
      <c r="C45" s="97">
        <v>81577</v>
      </c>
      <c r="D45" s="97">
        <v>80605</v>
      </c>
      <c r="E45" s="97">
        <v>80887</v>
      </c>
      <c r="F45" s="97"/>
      <c r="G45" s="96"/>
      <c r="H45" s="97"/>
      <c r="I45" s="99">
        <f t="shared" si="0"/>
        <v>5.8111770846781471E-3</v>
      </c>
      <c r="J45" s="99">
        <f t="shared" si="1"/>
        <v>-8.4582664231339713E-3</v>
      </c>
      <c r="K45" s="96">
        <f t="shared" si="2"/>
        <v>-690</v>
      </c>
      <c r="L45" s="100">
        <f t="shared" si="4"/>
        <v>1.7026064684240525E-3</v>
      </c>
      <c r="M45" s="97">
        <f t="shared" si="3"/>
        <v>282</v>
      </c>
      <c r="N45" s="97">
        <f t="shared" si="5"/>
        <v>0</v>
      </c>
    </row>
    <row r="46" spans="1:14">
      <c r="A46" s="41">
        <v>44</v>
      </c>
      <c r="B46" s="102" t="s">
        <v>135</v>
      </c>
      <c r="C46" s="97">
        <v>98437</v>
      </c>
      <c r="D46" s="97">
        <v>98638</v>
      </c>
      <c r="E46" s="97">
        <v>99772</v>
      </c>
      <c r="F46" s="97"/>
      <c r="G46" s="96"/>
      <c r="H46" s="97"/>
      <c r="I46" s="99">
        <f t="shared" si="0"/>
        <v>7.1679350216043132E-3</v>
      </c>
      <c r="J46" s="99">
        <f t="shared" si="1"/>
        <v>1.3561973648120118E-2</v>
      </c>
      <c r="K46" s="96">
        <f t="shared" si="2"/>
        <v>1335</v>
      </c>
      <c r="L46" s="100">
        <f t="shared" si="4"/>
        <v>-3.29417338455958E-3</v>
      </c>
      <c r="M46" s="97">
        <f t="shared" si="3"/>
        <v>1134</v>
      </c>
      <c r="N46" s="97">
        <f t="shared" si="5"/>
        <v>0</v>
      </c>
    </row>
    <row r="47" spans="1:14">
      <c r="A47" s="41">
        <v>45</v>
      </c>
      <c r="B47" s="102" t="s">
        <v>136</v>
      </c>
      <c r="C47" s="97">
        <v>236644</v>
      </c>
      <c r="D47" s="97">
        <v>230094</v>
      </c>
      <c r="E47" s="97">
        <v>230921</v>
      </c>
      <c r="F47" s="97"/>
      <c r="G47" s="96"/>
      <c r="H47" s="97"/>
      <c r="I47" s="99">
        <f t="shared" si="0"/>
        <v>1.6590092642463715E-2</v>
      </c>
      <c r="J47" s="99">
        <f t="shared" si="1"/>
        <v>-2.4184006355538277E-2</v>
      </c>
      <c r="K47" s="96">
        <f t="shared" si="2"/>
        <v>-5723</v>
      </c>
      <c r="L47" s="100">
        <f t="shared" si="4"/>
        <v>1.4121763505493991E-2</v>
      </c>
      <c r="M47" s="97">
        <f t="shared" si="3"/>
        <v>827</v>
      </c>
      <c r="N47" s="97">
        <f t="shared" si="5"/>
        <v>0</v>
      </c>
    </row>
    <row r="48" spans="1:14">
      <c r="A48" s="41">
        <v>46</v>
      </c>
      <c r="B48" s="102" t="s">
        <v>137</v>
      </c>
      <c r="C48" s="97">
        <v>142025</v>
      </c>
      <c r="D48" s="97">
        <v>140752</v>
      </c>
      <c r="E48" s="97">
        <v>142430</v>
      </c>
      <c r="F48" s="97"/>
      <c r="G48" s="96"/>
      <c r="H48" s="97"/>
      <c r="I48" s="99">
        <f t="shared" si="0"/>
        <v>1.0232620225384901E-2</v>
      </c>
      <c r="J48" s="99">
        <f t="shared" si="1"/>
        <v>2.8516106319309981E-3</v>
      </c>
      <c r="K48" s="96">
        <f t="shared" si="2"/>
        <v>405</v>
      </c>
      <c r="L48" s="100">
        <f t="shared" si="4"/>
        <v>-9.9935597059672664E-4</v>
      </c>
      <c r="M48" s="97">
        <f t="shared" si="3"/>
        <v>1678</v>
      </c>
      <c r="N48" s="97">
        <f t="shared" si="5"/>
        <v>0</v>
      </c>
    </row>
    <row r="49" spans="1:14">
      <c r="A49" s="41">
        <v>47</v>
      </c>
      <c r="B49" s="102" t="s">
        <v>138</v>
      </c>
      <c r="C49" s="97">
        <v>79543</v>
      </c>
      <c r="D49" s="97">
        <v>83061</v>
      </c>
      <c r="E49" s="97">
        <v>83455</v>
      </c>
      <c r="F49" s="97"/>
      <c r="G49" s="96"/>
      <c r="H49" s="97"/>
      <c r="I49" s="99">
        <f t="shared" si="0"/>
        <v>5.9956703005651689E-3</v>
      </c>
      <c r="J49" s="99">
        <f t="shared" si="1"/>
        <v>4.9180946154909921E-2</v>
      </c>
      <c r="K49" s="96">
        <f t="shared" si="2"/>
        <v>3912</v>
      </c>
      <c r="L49" s="100">
        <f t="shared" si="4"/>
        <v>-9.6530384122824556E-3</v>
      </c>
      <c r="M49" s="97">
        <f t="shared" si="3"/>
        <v>394</v>
      </c>
      <c r="N49" s="97">
        <f t="shared" si="5"/>
        <v>0</v>
      </c>
    </row>
    <row r="50" spans="1:14">
      <c r="A50" s="41">
        <v>48</v>
      </c>
      <c r="B50" s="102" t="s">
        <v>139</v>
      </c>
      <c r="C50" s="97">
        <v>240006</v>
      </c>
      <c r="D50" s="97">
        <v>180009</v>
      </c>
      <c r="E50" s="97">
        <v>183556</v>
      </c>
      <c r="F50" s="97"/>
      <c r="G50" s="96"/>
      <c r="H50" s="97"/>
      <c r="I50" s="99">
        <f t="shared" si="0"/>
        <v>1.3187241719376191E-2</v>
      </c>
      <c r="J50" s="99">
        <f t="shared" si="1"/>
        <v>-0.23520245327200154</v>
      </c>
      <c r="K50" s="96">
        <f t="shared" si="2"/>
        <v>-56450</v>
      </c>
      <c r="L50" s="100">
        <f t="shared" si="4"/>
        <v>0.13929294948193879</v>
      </c>
      <c r="M50" s="97">
        <f t="shared" si="3"/>
        <v>3547</v>
      </c>
      <c r="N50" s="97">
        <f t="shared" si="5"/>
        <v>0</v>
      </c>
    </row>
    <row r="51" spans="1:14">
      <c r="A51" s="41">
        <v>49</v>
      </c>
      <c r="B51" s="102" t="s">
        <v>140</v>
      </c>
      <c r="C51" s="97">
        <v>29756</v>
      </c>
      <c r="D51" s="97">
        <v>29062</v>
      </c>
      <c r="E51" s="97">
        <v>29640</v>
      </c>
      <c r="F51" s="97"/>
      <c r="G51" s="96"/>
      <c r="H51" s="97"/>
      <c r="I51" s="99">
        <f t="shared" si="0"/>
        <v>2.1294310431819734E-3</v>
      </c>
      <c r="J51" s="99">
        <f t="shared" si="1"/>
        <v>-3.8983734372899583E-3</v>
      </c>
      <c r="K51" s="96">
        <f t="shared" si="2"/>
        <v>-116</v>
      </c>
      <c r="L51" s="100">
        <f t="shared" si="4"/>
        <v>2.8623529034375379E-4</v>
      </c>
      <c r="M51" s="97">
        <f t="shared" si="3"/>
        <v>578</v>
      </c>
      <c r="N51" s="97">
        <f t="shared" si="5"/>
        <v>0</v>
      </c>
    </row>
    <row r="52" spans="1:14">
      <c r="A52" s="41">
        <v>50</v>
      </c>
      <c r="B52" s="102" t="s">
        <v>141</v>
      </c>
      <c r="C52" s="97">
        <v>41492</v>
      </c>
      <c r="D52" s="97">
        <v>42036</v>
      </c>
      <c r="E52" s="97">
        <v>42108</v>
      </c>
      <c r="F52" s="97"/>
      <c r="G52" s="96"/>
      <c r="H52" s="97"/>
      <c r="I52" s="99">
        <f t="shared" si="0"/>
        <v>3.0251714698483986E-3</v>
      </c>
      <c r="J52" s="99">
        <f t="shared" si="1"/>
        <v>1.4846235418875928E-2</v>
      </c>
      <c r="K52" s="96">
        <f t="shared" si="2"/>
        <v>616</v>
      </c>
      <c r="L52" s="100">
        <f t="shared" si="4"/>
        <v>-1.5200080935495891E-3</v>
      </c>
      <c r="M52" s="97">
        <f t="shared" si="3"/>
        <v>72</v>
      </c>
      <c r="N52" s="97">
        <f t="shared" si="5"/>
        <v>0</v>
      </c>
    </row>
    <row r="53" spans="1:14">
      <c r="A53" s="41">
        <v>51</v>
      </c>
      <c r="B53" s="102" t="s">
        <v>142</v>
      </c>
      <c r="C53" s="97">
        <v>37964</v>
      </c>
      <c r="D53" s="97">
        <v>34901</v>
      </c>
      <c r="E53" s="97">
        <v>35309</v>
      </c>
      <c r="F53" s="97"/>
      <c r="G53" s="96"/>
      <c r="H53" s="97"/>
      <c r="I53" s="99">
        <f t="shared" si="0"/>
        <v>2.5367098752939374E-3</v>
      </c>
      <c r="J53" s="99">
        <f t="shared" si="1"/>
        <v>-6.9934674955220738E-2</v>
      </c>
      <c r="K53" s="96">
        <f t="shared" si="2"/>
        <v>-2655</v>
      </c>
      <c r="L53" s="100">
        <f t="shared" si="4"/>
        <v>6.5513335850229852E-3</v>
      </c>
      <c r="M53" s="97">
        <f t="shared" si="3"/>
        <v>408</v>
      </c>
      <c r="N53" s="97">
        <f t="shared" si="5"/>
        <v>0</v>
      </c>
    </row>
    <row r="54" spans="1:14">
      <c r="A54" s="41">
        <v>52</v>
      </c>
      <c r="B54" s="102" t="s">
        <v>143</v>
      </c>
      <c r="C54" s="97">
        <v>84923</v>
      </c>
      <c r="D54" s="97">
        <v>82007</v>
      </c>
      <c r="E54" s="97">
        <v>82559</v>
      </c>
      <c r="F54" s="97"/>
      <c r="G54" s="96"/>
      <c r="H54" s="97"/>
      <c r="I54" s="99">
        <f t="shared" si="0"/>
        <v>5.9312988358320023E-3</v>
      </c>
      <c r="J54" s="99">
        <f t="shared" si="1"/>
        <v>-2.78369817363965E-2</v>
      </c>
      <c r="K54" s="96">
        <f t="shared" si="2"/>
        <v>-2364</v>
      </c>
      <c r="L54" s="100">
        <f t="shared" si="4"/>
        <v>5.8332778135571891E-3</v>
      </c>
      <c r="M54" s="97">
        <f t="shared" si="3"/>
        <v>552</v>
      </c>
      <c r="N54" s="97">
        <f t="shared" si="5"/>
        <v>0</v>
      </c>
    </row>
    <row r="55" spans="1:14">
      <c r="A55" s="41">
        <v>53</v>
      </c>
      <c r="B55" s="102" t="s">
        <v>144</v>
      </c>
      <c r="C55" s="97">
        <v>56118</v>
      </c>
      <c r="D55" s="97">
        <v>45667</v>
      </c>
      <c r="E55" s="97">
        <v>53378</v>
      </c>
      <c r="F55" s="97"/>
      <c r="G55" s="96"/>
      <c r="H55" s="97"/>
      <c r="I55" s="99">
        <f t="shared" si="0"/>
        <v>3.8348437996952559E-3</v>
      </c>
      <c r="J55" s="99">
        <f t="shared" si="1"/>
        <v>-4.8825688727324568E-2</v>
      </c>
      <c r="K55" s="96">
        <f t="shared" si="2"/>
        <v>-2740</v>
      </c>
      <c r="L55" s="100">
        <f t="shared" si="4"/>
        <v>6.7610749615679769E-3</v>
      </c>
      <c r="M55" s="97">
        <f t="shared" si="3"/>
        <v>7711</v>
      </c>
      <c r="N55" s="97">
        <f t="shared" si="5"/>
        <v>0</v>
      </c>
    </row>
    <row r="56" spans="1:14">
      <c r="A56" s="41">
        <v>54</v>
      </c>
      <c r="B56" s="102" t="s">
        <v>145</v>
      </c>
      <c r="C56" s="97">
        <v>174443</v>
      </c>
      <c r="D56" s="97">
        <v>174562</v>
      </c>
      <c r="E56" s="97">
        <v>175544</v>
      </c>
      <c r="F56" s="97"/>
      <c r="G56" s="96"/>
      <c r="H56" s="97"/>
      <c r="I56" s="99">
        <f t="shared" si="0"/>
        <v>1.2611634380713102E-2</v>
      </c>
      <c r="J56" s="99">
        <f t="shared" si="1"/>
        <v>6.3115172291235535E-3</v>
      </c>
      <c r="K56" s="96">
        <f t="shared" si="2"/>
        <v>1101</v>
      </c>
      <c r="L56" s="100">
        <f t="shared" si="4"/>
        <v>-2.716767712659249E-3</v>
      </c>
      <c r="M56" s="97">
        <f t="shared" si="3"/>
        <v>982</v>
      </c>
      <c r="N56" s="97">
        <f t="shared" si="5"/>
        <v>0</v>
      </c>
    </row>
    <row r="57" spans="1:14">
      <c r="A57" s="41">
        <v>55</v>
      </c>
      <c r="B57" s="102" t="s">
        <v>146</v>
      </c>
      <c r="C57" s="97">
        <v>164363</v>
      </c>
      <c r="D57" s="97">
        <v>161440</v>
      </c>
      <c r="E57" s="97">
        <v>162038</v>
      </c>
      <c r="F57" s="97"/>
      <c r="G57" s="96"/>
      <c r="H57" s="97"/>
      <c r="I57" s="99">
        <f t="shared" si="0"/>
        <v>1.1641320761643745E-2</v>
      </c>
      <c r="J57" s="99">
        <f t="shared" si="1"/>
        <v>-1.414551936871437E-2</v>
      </c>
      <c r="K57" s="96">
        <f t="shared" si="2"/>
        <v>-2325</v>
      </c>
      <c r="L57" s="100">
        <f t="shared" si="4"/>
        <v>5.737043534907134E-3</v>
      </c>
      <c r="M57" s="97">
        <f t="shared" si="3"/>
        <v>598</v>
      </c>
      <c r="N57" s="97">
        <f t="shared" si="5"/>
        <v>0</v>
      </c>
    </row>
    <row r="58" spans="1:14">
      <c r="A58" s="41">
        <v>56</v>
      </c>
      <c r="B58" s="102" t="s">
        <v>147</v>
      </c>
      <c r="C58" s="97">
        <v>31390</v>
      </c>
      <c r="D58" s="97">
        <v>29063</v>
      </c>
      <c r="E58" s="97">
        <v>29249</v>
      </c>
      <c r="F58" s="97"/>
      <c r="G58" s="96"/>
      <c r="H58" s="97"/>
      <c r="I58" s="99">
        <f t="shared" si="0"/>
        <v>2.1013403705138173E-3</v>
      </c>
      <c r="J58" s="99">
        <f t="shared" si="1"/>
        <v>-6.8206435170436439E-2</v>
      </c>
      <c r="K58" s="96">
        <f t="shared" si="2"/>
        <v>-2141</v>
      </c>
      <c r="L58" s="100">
        <f t="shared" si="4"/>
        <v>5.2830151433273867E-3</v>
      </c>
      <c r="M58" s="97">
        <f t="shared" si="3"/>
        <v>186</v>
      </c>
      <c r="N58" s="97">
        <f t="shared" si="5"/>
        <v>0</v>
      </c>
    </row>
    <row r="59" spans="1:14">
      <c r="A59" s="41">
        <v>57</v>
      </c>
      <c r="B59" s="102" t="s">
        <v>148</v>
      </c>
      <c r="C59" s="97">
        <v>24743</v>
      </c>
      <c r="D59" s="97">
        <v>24100</v>
      </c>
      <c r="E59" s="97">
        <v>24050</v>
      </c>
      <c r="F59" s="97"/>
      <c r="G59" s="96"/>
      <c r="H59" s="97"/>
      <c r="I59" s="99">
        <f t="shared" si="0"/>
        <v>1.727827820125724E-3</v>
      </c>
      <c r="J59" s="99">
        <f t="shared" si="1"/>
        <v>-2.8007921432324293E-2</v>
      </c>
      <c r="K59" s="96">
        <f t="shared" si="2"/>
        <v>-693</v>
      </c>
      <c r="L59" s="100">
        <f t="shared" si="4"/>
        <v>1.7100091052432876E-3</v>
      </c>
      <c r="M59" s="97">
        <f t="shared" si="3"/>
        <v>-50</v>
      </c>
      <c r="N59" s="97">
        <f t="shared" si="5"/>
        <v>0</v>
      </c>
    </row>
    <row r="60" spans="1:14">
      <c r="A60" s="41">
        <v>58</v>
      </c>
      <c r="B60" s="102" t="s">
        <v>149</v>
      </c>
      <c r="C60" s="97">
        <v>76806</v>
      </c>
      <c r="D60" s="97">
        <v>70007</v>
      </c>
      <c r="E60" s="97">
        <v>71602</v>
      </c>
      <c r="F60" s="97"/>
      <c r="G60" s="96"/>
      <c r="H60" s="97"/>
      <c r="I60" s="99">
        <f t="shared" si="0"/>
        <v>5.1441134127501913E-3</v>
      </c>
      <c r="J60" s="99">
        <f t="shared" si="1"/>
        <v>-6.7755123297659037E-2</v>
      </c>
      <c r="K60" s="96">
        <f t="shared" si="2"/>
        <v>-5204</v>
      </c>
      <c r="L60" s="100">
        <f t="shared" si="4"/>
        <v>1.2841107335766334E-2</v>
      </c>
      <c r="M60" s="97">
        <f t="shared" si="3"/>
        <v>1595</v>
      </c>
      <c r="N60" s="97">
        <f t="shared" si="5"/>
        <v>0</v>
      </c>
    </row>
    <row r="61" spans="1:14">
      <c r="A61" s="41">
        <v>59</v>
      </c>
      <c r="B61" s="102" t="s">
        <v>150</v>
      </c>
      <c r="C61" s="97">
        <v>262679</v>
      </c>
      <c r="D61" s="97">
        <v>263662</v>
      </c>
      <c r="E61" s="97">
        <v>265225</v>
      </c>
      <c r="F61" s="97"/>
      <c r="G61" s="96"/>
      <c r="H61" s="97"/>
      <c r="I61" s="99">
        <f t="shared" si="0"/>
        <v>1.9054600149390651E-2</v>
      </c>
      <c r="J61" s="99">
        <f t="shared" si="1"/>
        <v>9.6924382992169145E-3</v>
      </c>
      <c r="K61" s="96">
        <f t="shared" si="2"/>
        <v>2546</v>
      </c>
      <c r="L61" s="100">
        <f t="shared" si="4"/>
        <v>-6.2823711139241133E-3</v>
      </c>
      <c r="M61" s="97">
        <f t="shared" si="3"/>
        <v>1563</v>
      </c>
      <c r="N61" s="97">
        <f t="shared" si="5"/>
        <v>0</v>
      </c>
    </row>
    <row r="62" spans="1:14">
      <c r="A62" s="41">
        <v>60</v>
      </c>
      <c r="B62" s="102" t="s">
        <v>151</v>
      </c>
      <c r="C62" s="97">
        <v>59144</v>
      </c>
      <c r="D62" s="97">
        <v>56924</v>
      </c>
      <c r="E62" s="97">
        <v>57265</v>
      </c>
      <c r="F62" s="97"/>
      <c r="G62" s="96"/>
      <c r="H62" s="97"/>
      <c r="I62" s="99">
        <f t="shared" si="0"/>
        <v>4.1140981338669272E-3</v>
      </c>
      <c r="J62" s="99">
        <f t="shared" si="1"/>
        <v>-3.1769917489517109E-2</v>
      </c>
      <c r="K62" s="96">
        <f t="shared" si="2"/>
        <v>-1879</v>
      </c>
      <c r="L62" s="100">
        <f t="shared" si="4"/>
        <v>4.6365181944475285E-3</v>
      </c>
      <c r="M62" s="97">
        <f t="shared" si="3"/>
        <v>341</v>
      </c>
      <c r="N62" s="97">
        <f t="shared" si="5"/>
        <v>0</v>
      </c>
    </row>
    <row r="63" spans="1:14">
      <c r="A63" s="41">
        <v>61</v>
      </c>
      <c r="B63" s="102" t="s">
        <v>152</v>
      </c>
      <c r="C63" s="97">
        <v>118636</v>
      </c>
      <c r="D63" s="97">
        <v>109010</v>
      </c>
      <c r="E63" s="97">
        <v>111764</v>
      </c>
      <c r="F63" s="97"/>
      <c r="G63" s="96"/>
      <c r="H63" s="97"/>
      <c r="I63" s="99">
        <f t="shared" si="0"/>
        <v>8.0294781076312438E-3</v>
      </c>
      <c r="J63" s="99">
        <f t="shared" si="1"/>
        <v>-5.7925081762702724E-2</v>
      </c>
      <c r="K63" s="96">
        <f t="shared" si="2"/>
        <v>-6872</v>
      </c>
      <c r="L63" s="100">
        <f t="shared" si="4"/>
        <v>1.6956973407260999E-2</v>
      </c>
      <c r="M63" s="97">
        <f t="shared" si="3"/>
        <v>2754</v>
      </c>
      <c r="N63" s="97">
        <f t="shared" si="5"/>
        <v>0</v>
      </c>
    </row>
    <row r="64" spans="1:14">
      <c r="A64" s="41">
        <v>62</v>
      </c>
      <c r="B64" s="102" t="s">
        <v>153</v>
      </c>
      <c r="C64" s="97">
        <v>9967</v>
      </c>
      <c r="D64" s="97">
        <v>8222</v>
      </c>
      <c r="E64" s="97">
        <v>8982</v>
      </c>
      <c r="F64" s="97"/>
      <c r="G64" s="96"/>
      <c r="H64" s="97"/>
      <c r="I64" s="99">
        <f t="shared" si="0"/>
        <v>6.4529519668895022E-4</v>
      </c>
      <c r="J64" s="99">
        <f t="shared" si="1"/>
        <v>-9.8826126216514501E-2</v>
      </c>
      <c r="K64" s="96">
        <f t="shared" si="2"/>
        <v>-985</v>
      </c>
      <c r="L64" s="100">
        <f t="shared" si="4"/>
        <v>2.4305324223154955E-3</v>
      </c>
      <c r="M64" s="97">
        <f t="shared" si="3"/>
        <v>760</v>
      </c>
      <c r="N64" s="97">
        <f t="shared" si="5"/>
        <v>0</v>
      </c>
    </row>
    <row r="65" spans="1:14">
      <c r="A65" s="41">
        <v>63</v>
      </c>
      <c r="B65" s="102" t="s">
        <v>154</v>
      </c>
      <c r="C65" s="97">
        <v>139153</v>
      </c>
      <c r="D65" s="97">
        <v>144731</v>
      </c>
      <c r="E65" s="97">
        <v>144849</v>
      </c>
      <c r="F65" s="97"/>
      <c r="G65" s="96"/>
      <c r="H65" s="97"/>
      <c r="I65" s="99">
        <f t="shared" si="0"/>
        <v>1.0406408811533929E-2</v>
      </c>
      <c r="J65" s="99">
        <f t="shared" si="1"/>
        <v>4.093336112049327E-2</v>
      </c>
      <c r="K65" s="96">
        <f t="shared" si="2"/>
        <v>5696</v>
      </c>
      <c r="L65" s="100">
        <f t="shared" si="4"/>
        <v>-1.4055139774120875E-2</v>
      </c>
      <c r="M65" s="97">
        <f t="shared" si="3"/>
        <v>118</v>
      </c>
      <c r="N65" s="97">
        <f t="shared" si="5"/>
        <v>0</v>
      </c>
    </row>
    <row r="66" spans="1:14">
      <c r="A66" s="41">
        <v>64</v>
      </c>
      <c r="B66" s="102" t="s">
        <v>155</v>
      </c>
      <c r="C66" s="97">
        <v>61637</v>
      </c>
      <c r="D66" s="97">
        <v>61210</v>
      </c>
      <c r="E66" s="97">
        <v>61019</v>
      </c>
      <c r="F66" s="97"/>
      <c r="G66" s="96"/>
      <c r="H66" s="97"/>
      <c r="I66" s="99">
        <f t="shared" si="0"/>
        <v>4.3837973287422687E-3</v>
      </c>
      <c r="J66" s="99">
        <f t="shared" si="1"/>
        <v>-1.0026445154696043E-2</v>
      </c>
      <c r="K66" s="96">
        <f t="shared" si="2"/>
        <v>-618</v>
      </c>
      <c r="L66" s="100">
        <f t="shared" si="4"/>
        <v>1.5249431847624124E-3</v>
      </c>
      <c r="M66" s="97">
        <f t="shared" si="3"/>
        <v>-191</v>
      </c>
      <c r="N66" s="97">
        <f t="shared" si="5"/>
        <v>0</v>
      </c>
    </row>
    <row r="67" spans="1:14">
      <c r="A67" s="41">
        <v>65</v>
      </c>
      <c r="B67" s="102" t="s">
        <v>156</v>
      </c>
      <c r="C67" s="97">
        <v>94194</v>
      </c>
      <c r="D67" s="97">
        <v>89499</v>
      </c>
      <c r="E67" s="97">
        <v>91575</v>
      </c>
      <c r="F67" s="97"/>
      <c r="G67" s="96"/>
      <c r="H67" s="97"/>
      <c r="I67" s="99">
        <f t="shared" ref="I67:I84" si="6">E67/$E$84</f>
        <v>6.5790366997094882E-3</v>
      </c>
      <c r="J67" s="99">
        <f t="shared" ref="J67:J84" si="7">(E67-C67)/C67</f>
        <v>-2.7804318746416968E-2</v>
      </c>
      <c r="K67" s="96">
        <f t="shared" ref="K67:K84" si="8">E67-C67</f>
        <v>-2619</v>
      </c>
      <c r="L67" s="100">
        <f t="shared" si="4"/>
        <v>6.4625019431921648E-3</v>
      </c>
      <c r="M67" s="97">
        <f t="shared" ref="M67:M84" si="9">E67-D67</f>
        <v>2076</v>
      </c>
      <c r="N67" s="97">
        <f t="shared" si="5"/>
        <v>0</v>
      </c>
    </row>
    <row r="68" spans="1:14">
      <c r="A68" s="41">
        <v>66</v>
      </c>
      <c r="B68" s="102" t="s">
        <v>157</v>
      </c>
      <c r="C68" s="97">
        <v>41670</v>
      </c>
      <c r="D68" s="97">
        <v>39475</v>
      </c>
      <c r="E68" s="97">
        <v>40117</v>
      </c>
      <c r="F68" s="97"/>
      <c r="G68" s="96"/>
      <c r="H68" s="97"/>
      <c r="I68" s="99">
        <f t="shared" si="6"/>
        <v>2.8821317530138739E-3</v>
      </c>
      <c r="J68" s="99">
        <f t="shared" si="7"/>
        <v>-3.7269018478521716E-2</v>
      </c>
      <c r="K68" s="96">
        <f t="shared" si="8"/>
        <v>-1553</v>
      </c>
      <c r="L68" s="100">
        <f t="shared" ref="L68:L84" si="10">K68/$K$84</f>
        <v>3.8320983267573243E-3</v>
      </c>
      <c r="M68" s="97">
        <f t="shared" si="9"/>
        <v>642</v>
      </c>
      <c r="N68" s="97">
        <f t="shared" ref="N68:N84" si="11">H68-G68</f>
        <v>0</v>
      </c>
    </row>
    <row r="69" spans="1:14">
      <c r="A69" s="41">
        <v>67</v>
      </c>
      <c r="B69" s="102" t="s">
        <v>158</v>
      </c>
      <c r="C69" s="97">
        <v>86363</v>
      </c>
      <c r="D69" s="97">
        <v>84422</v>
      </c>
      <c r="E69" s="97">
        <v>84961</v>
      </c>
      <c r="F69" s="97"/>
      <c r="G69" s="96"/>
      <c r="H69" s="97"/>
      <c r="I69" s="99">
        <f t="shared" si="6"/>
        <v>6.1038660883867626E-3</v>
      </c>
      <c r="J69" s="99">
        <f t="shared" si="7"/>
        <v>-1.6233803828028207E-2</v>
      </c>
      <c r="K69" s="96">
        <f t="shared" si="8"/>
        <v>-1402</v>
      </c>
      <c r="L69" s="100">
        <f t="shared" si="10"/>
        <v>3.4594989401891619E-3</v>
      </c>
      <c r="M69" s="97">
        <f t="shared" si="9"/>
        <v>539</v>
      </c>
      <c r="N69" s="97">
        <f t="shared" si="11"/>
        <v>0</v>
      </c>
    </row>
    <row r="70" spans="1:14">
      <c r="A70" s="41">
        <v>68</v>
      </c>
      <c r="B70" s="102" t="s">
        <v>159</v>
      </c>
      <c r="C70" s="97">
        <v>51801</v>
      </c>
      <c r="D70" s="97">
        <v>50966</v>
      </c>
      <c r="E70" s="97">
        <v>51323</v>
      </c>
      <c r="F70" s="97"/>
      <c r="G70" s="96"/>
      <c r="H70" s="97"/>
      <c r="I70" s="99">
        <f t="shared" si="6"/>
        <v>3.6872061210940763E-3</v>
      </c>
      <c r="J70" s="99">
        <f t="shared" si="7"/>
        <v>-9.2276210883959764E-3</v>
      </c>
      <c r="K70" s="96">
        <f t="shared" si="8"/>
        <v>-478</v>
      </c>
      <c r="L70" s="100">
        <f t="shared" si="10"/>
        <v>1.1794867998647786E-3</v>
      </c>
      <c r="M70" s="97">
        <f t="shared" si="9"/>
        <v>357</v>
      </c>
      <c r="N70" s="97">
        <f t="shared" si="11"/>
        <v>0</v>
      </c>
    </row>
    <row r="71" spans="1:14">
      <c r="A71" s="41">
        <v>69</v>
      </c>
      <c r="B71" s="102" t="s">
        <v>160</v>
      </c>
      <c r="C71" s="97">
        <v>10204</v>
      </c>
      <c r="D71" s="97">
        <v>8125</v>
      </c>
      <c r="E71" s="97">
        <v>8405</v>
      </c>
      <c r="F71" s="97"/>
      <c r="G71" s="96"/>
      <c r="H71" s="97"/>
      <c r="I71" s="99">
        <f t="shared" si="6"/>
        <v>6.0384169763645363E-4</v>
      </c>
      <c r="J71" s="99">
        <f t="shared" si="7"/>
        <v>-0.17630341042728342</v>
      </c>
      <c r="K71" s="96">
        <f t="shared" si="8"/>
        <v>-1799</v>
      </c>
      <c r="L71" s="100">
        <f t="shared" si="10"/>
        <v>4.4391145459345954E-3</v>
      </c>
      <c r="M71" s="97">
        <f t="shared" si="9"/>
        <v>280</v>
      </c>
      <c r="N71" s="97">
        <f t="shared" si="11"/>
        <v>0</v>
      </c>
    </row>
    <row r="72" spans="1:14">
      <c r="A72" s="41">
        <v>70</v>
      </c>
      <c r="B72" s="102" t="s">
        <v>161</v>
      </c>
      <c r="C72" s="97">
        <v>38741</v>
      </c>
      <c r="D72" s="97">
        <v>39225</v>
      </c>
      <c r="E72" s="97">
        <v>39114</v>
      </c>
      <c r="F72" s="97"/>
      <c r="G72" s="96"/>
      <c r="H72" s="97"/>
      <c r="I72" s="99">
        <f t="shared" si="6"/>
        <v>2.8100730709520821E-3</v>
      </c>
      <c r="J72" s="99">
        <f t="shared" si="7"/>
        <v>9.6280426421620508E-3</v>
      </c>
      <c r="K72" s="96">
        <f t="shared" si="8"/>
        <v>373</v>
      </c>
      <c r="L72" s="100">
        <f t="shared" si="10"/>
        <v>-9.2039451119155311E-4</v>
      </c>
      <c r="M72" s="97">
        <f t="shared" si="9"/>
        <v>-111</v>
      </c>
      <c r="N72" s="97">
        <f t="shared" si="11"/>
        <v>0</v>
      </c>
    </row>
    <row r="73" spans="1:14">
      <c r="A73" s="41">
        <v>71</v>
      </c>
      <c r="B73" s="102" t="s">
        <v>162</v>
      </c>
      <c r="C73" s="97">
        <v>34667</v>
      </c>
      <c r="D73" s="97">
        <v>32817</v>
      </c>
      <c r="E73" s="97">
        <v>32875</v>
      </c>
      <c r="F73" s="97"/>
      <c r="G73" s="96"/>
      <c r="H73" s="97"/>
      <c r="I73" s="99">
        <f t="shared" si="6"/>
        <v>2.3618436418558495E-3</v>
      </c>
      <c r="J73" s="99">
        <f t="shared" si="7"/>
        <v>-5.1691810655666776E-2</v>
      </c>
      <c r="K73" s="96">
        <f t="shared" si="8"/>
        <v>-1792</v>
      </c>
      <c r="L73" s="100">
        <f t="shared" si="10"/>
        <v>4.4218417266897138E-3</v>
      </c>
      <c r="M73" s="97">
        <f t="shared" si="9"/>
        <v>58</v>
      </c>
      <c r="N73" s="97">
        <f t="shared" si="11"/>
        <v>0</v>
      </c>
    </row>
    <row r="74" spans="1:14">
      <c r="A74" s="41">
        <v>72</v>
      </c>
      <c r="B74" s="102" t="s">
        <v>163</v>
      </c>
      <c r="C74" s="97">
        <v>66743</v>
      </c>
      <c r="D74" s="97">
        <v>69486</v>
      </c>
      <c r="E74" s="97">
        <v>70192</v>
      </c>
      <c r="F74" s="97"/>
      <c r="G74" s="96"/>
      <c r="H74" s="97"/>
      <c r="I74" s="99">
        <f t="shared" si="6"/>
        <v>5.0428145675785793E-3</v>
      </c>
      <c r="J74" s="99">
        <f t="shared" si="7"/>
        <v>5.1675831173306562E-2</v>
      </c>
      <c r="K74" s="96">
        <f t="shared" si="8"/>
        <v>3449</v>
      </c>
      <c r="L74" s="100">
        <f t="shared" si="10"/>
        <v>-8.5105647965138514E-3</v>
      </c>
      <c r="M74" s="97">
        <f t="shared" si="9"/>
        <v>706</v>
      </c>
      <c r="N74" s="97">
        <f t="shared" si="11"/>
        <v>0</v>
      </c>
    </row>
    <row r="75" spans="1:14">
      <c r="A75" s="41">
        <v>73</v>
      </c>
      <c r="B75" s="102" t="s">
        <v>164</v>
      </c>
      <c r="C75" s="97">
        <v>48805</v>
      </c>
      <c r="D75" s="97">
        <v>47736</v>
      </c>
      <c r="E75" s="97">
        <v>47298</v>
      </c>
      <c r="F75" s="97"/>
      <c r="G75" s="96"/>
      <c r="H75" s="97"/>
      <c r="I75" s="99">
        <f t="shared" si="6"/>
        <v>3.3980374318630562E-3</v>
      </c>
      <c r="J75" s="99">
        <f t="shared" si="7"/>
        <v>-3.0877983813133902E-2</v>
      </c>
      <c r="K75" s="96">
        <f t="shared" si="8"/>
        <v>-1507</v>
      </c>
      <c r="L75" s="100">
        <f t="shared" si="10"/>
        <v>3.7185912288623876E-3</v>
      </c>
      <c r="M75" s="97">
        <f t="shared" si="9"/>
        <v>-438</v>
      </c>
      <c r="N75" s="97">
        <f t="shared" si="11"/>
        <v>0</v>
      </c>
    </row>
    <row r="76" spans="1:14">
      <c r="A76" s="41">
        <v>74</v>
      </c>
      <c r="B76" s="102" t="s">
        <v>165</v>
      </c>
      <c r="C76" s="97">
        <v>26639</v>
      </c>
      <c r="D76" s="97">
        <v>26523</v>
      </c>
      <c r="E76" s="97">
        <v>26611</v>
      </c>
      <c r="F76" s="97"/>
      <c r="G76" s="96"/>
      <c r="H76" s="97"/>
      <c r="I76" s="99">
        <f t="shared" si="6"/>
        <v>1.9118181339445174E-3</v>
      </c>
      <c r="J76" s="99">
        <f t="shared" si="7"/>
        <v>-1.0510905064003903E-3</v>
      </c>
      <c r="K76" s="96">
        <f t="shared" si="8"/>
        <v>-28</v>
      </c>
      <c r="L76" s="100">
        <f t="shared" si="10"/>
        <v>6.9091276979526777E-5</v>
      </c>
      <c r="M76" s="97">
        <f t="shared" si="9"/>
        <v>88</v>
      </c>
      <c r="N76" s="97">
        <f t="shared" si="11"/>
        <v>0</v>
      </c>
    </row>
    <row r="77" spans="1:14">
      <c r="A77" s="41">
        <v>75</v>
      </c>
      <c r="B77" s="102" t="s">
        <v>166</v>
      </c>
      <c r="C77" s="97">
        <v>11284</v>
      </c>
      <c r="D77" s="97">
        <v>8626</v>
      </c>
      <c r="E77" s="97">
        <v>8711</v>
      </c>
      <c r="F77" s="97"/>
      <c r="G77" s="96"/>
      <c r="H77" s="97"/>
      <c r="I77" s="99">
        <f t="shared" si="6"/>
        <v>6.2582570233327161E-4</v>
      </c>
      <c r="J77" s="99">
        <f t="shared" si="7"/>
        <v>-0.22802197802197802</v>
      </c>
      <c r="K77" s="96">
        <f t="shared" si="8"/>
        <v>-2573</v>
      </c>
      <c r="L77" s="100">
        <f t="shared" si="10"/>
        <v>6.3489948452972282E-3</v>
      </c>
      <c r="M77" s="97">
        <f t="shared" si="9"/>
        <v>85</v>
      </c>
      <c r="N77" s="97">
        <f t="shared" si="11"/>
        <v>0</v>
      </c>
    </row>
    <row r="78" spans="1:14">
      <c r="A78" s="41">
        <v>76</v>
      </c>
      <c r="B78" s="102" t="s">
        <v>167</v>
      </c>
      <c r="C78" s="97">
        <v>17163</v>
      </c>
      <c r="D78" s="97">
        <v>16669</v>
      </c>
      <c r="E78" s="97">
        <v>16661</v>
      </c>
      <c r="F78" s="97"/>
      <c r="G78" s="96"/>
      <c r="H78" s="97"/>
      <c r="I78" s="99">
        <f t="shared" si="6"/>
        <v>1.1969787655349143E-3</v>
      </c>
      <c r="J78" s="99">
        <f t="shared" si="7"/>
        <v>-2.9248965798520071E-2</v>
      </c>
      <c r="K78" s="96">
        <f t="shared" si="8"/>
        <v>-502</v>
      </c>
      <c r="L78" s="100">
        <f t="shared" si="10"/>
        <v>1.2387078944186586E-3</v>
      </c>
      <c r="M78" s="97">
        <f t="shared" si="9"/>
        <v>-8</v>
      </c>
      <c r="N78" s="97">
        <f t="shared" si="11"/>
        <v>0</v>
      </c>
    </row>
    <row r="79" spans="1:14">
      <c r="A79" s="41">
        <v>77</v>
      </c>
      <c r="B79" s="102" t="s">
        <v>168</v>
      </c>
      <c r="C79" s="97">
        <v>58974</v>
      </c>
      <c r="D79" s="97">
        <v>57606</v>
      </c>
      <c r="E79" s="97">
        <v>57894</v>
      </c>
      <c r="F79" s="97"/>
      <c r="G79" s="96"/>
      <c r="H79" s="97"/>
      <c r="I79" s="99">
        <f t="shared" si="6"/>
        <v>4.1592874768548302E-3</v>
      </c>
      <c r="J79" s="99">
        <f t="shared" si="7"/>
        <v>-1.8313154949638824E-2</v>
      </c>
      <c r="K79" s="96">
        <f t="shared" si="8"/>
        <v>-1080</v>
      </c>
      <c r="L79" s="100">
        <f t="shared" si="10"/>
        <v>2.6649492549246042E-3</v>
      </c>
      <c r="M79" s="97">
        <f t="shared" si="9"/>
        <v>288</v>
      </c>
      <c r="N79" s="97">
        <f t="shared" si="11"/>
        <v>0</v>
      </c>
    </row>
    <row r="80" spans="1:14">
      <c r="A80" s="41">
        <v>78</v>
      </c>
      <c r="B80" s="102" t="s">
        <v>169</v>
      </c>
      <c r="C80" s="97">
        <v>37330</v>
      </c>
      <c r="D80" s="97">
        <v>35046</v>
      </c>
      <c r="E80" s="97">
        <v>35250</v>
      </c>
      <c r="F80" s="97"/>
      <c r="G80" s="96"/>
      <c r="H80" s="97"/>
      <c r="I80" s="99">
        <f t="shared" si="6"/>
        <v>2.5324711292903025E-3</v>
      </c>
      <c r="J80" s="99">
        <f t="shared" si="7"/>
        <v>-5.5719260648272165E-2</v>
      </c>
      <c r="K80" s="96">
        <f t="shared" si="8"/>
        <v>-2080</v>
      </c>
      <c r="L80" s="100">
        <f t="shared" si="10"/>
        <v>5.1324948613362745E-3</v>
      </c>
      <c r="M80" s="97">
        <f t="shared" si="9"/>
        <v>204</v>
      </c>
      <c r="N80" s="97">
        <f t="shared" si="11"/>
        <v>0</v>
      </c>
    </row>
    <row r="81" spans="1:14">
      <c r="A81" s="41">
        <v>79</v>
      </c>
      <c r="B81" s="102" t="s">
        <v>170</v>
      </c>
      <c r="C81" s="97">
        <v>18248</v>
      </c>
      <c r="D81" s="97">
        <v>15777</v>
      </c>
      <c r="E81" s="97">
        <v>15464</v>
      </c>
      <c r="F81" s="97"/>
      <c r="G81" s="96"/>
      <c r="H81" s="97"/>
      <c r="I81" s="99">
        <f t="shared" si="6"/>
        <v>1.1109825118679501E-3</v>
      </c>
      <c r="J81" s="99">
        <f t="shared" si="7"/>
        <v>-0.15256466462078036</v>
      </c>
      <c r="K81" s="96">
        <f t="shared" si="8"/>
        <v>-2784</v>
      </c>
      <c r="L81" s="100">
        <f t="shared" si="10"/>
        <v>6.8696469682500904E-3</v>
      </c>
      <c r="M81" s="97">
        <f t="shared" si="9"/>
        <v>-313</v>
      </c>
      <c r="N81" s="97">
        <f t="shared" si="11"/>
        <v>0</v>
      </c>
    </row>
    <row r="82" spans="1:14">
      <c r="A82" s="41">
        <v>80</v>
      </c>
      <c r="B82" s="102" t="s">
        <v>171</v>
      </c>
      <c r="C82" s="97">
        <v>52593</v>
      </c>
      <c r="D82" s="97">
        <v>50035</v>
      </c>
      <c r="E82" s="97">
        <v>50075</v>
      </c>
      <c r="F82" s="97"/>
      <c r="G82" s="96"/>
      <c r="H82" s="97"/>
      <c r="I82" s="99">
        <f t="shared" si="6"/>
        <v>3.597545866644309E-3</v>
      </c>
      <c r="J82" s="99">
        <f t="shared" si="7"/>
        <v>-4.7877093909835911E-2</v>
      </c>
      <c r="K82" s="96">
        <f t="shared" si="8"/>
        <v>-2518</v>
      </c>
      <c r="L82" s="100">
        <f t="shared" si="10"/>
        <v>6.2132798369445861E-3</v>
      </c>
      <c r="M82" s="97">
        <f t="shared" si="9"/>
        <v>40</v>
      </c>
      <c r="N82" s="97">
        <f t="shared" si="11"/>
        <v>0</v>
      </c>
    </row>
    <row r="83" spans="1:14">
      <c r="A83" s="41">
        <v>81</v>
      </c>
      <c r="B83" s="102" t="s">
        <v>172</v>
      </c>
      <c r="C83" s="97">
        <v>68817</v>
      </c>
      <c r="D83" s="97">
        <v>69187</v>
      </c>
      <c r="E83" s="97">
        <v>69169</v>
      </c>
      <c r="F83" s="97"/>
      <c r="G83" s="96"/>
      <c r="H83" s="97"/>
      <c r="I83" s="99">
        <f t="shared" si="6"/>
        <v>4.969319022464707E-3</v>
      </c>
      <c r="J83" s="99">
        <f t="shared" si="7"/>
        <v>5.1150151852013314E-3</v>
      </c>
      <c r="K83" s="96">
        <f t="shared" si="8"/>
        <v>352</v>
      </c>
      <c r="L83" s="100">
        <f t="shared" si="10"/>
        <v>-8.6857605345690798E-4</v>
      </c>
      <c r="M83" s="97">
        <f t="shared" si="9"/>
        <v>-18</v>
      </c>
      <c r="N83" s="97">
        <f t="shared" si="11"/>
        <v>0</v>
      </c>
    </row>
    <row r="84" spans="1:14" s="108" customFormat="1">
      <c r="A84" s="189" t="s">
        <v>173</v>
      </c>
      <c r="B84" s="189"/>
      <c r="C84" s="62">
        <v>14324472</v>
      </c>
      <c r="D84" s="62">
        <v>13847835</v>
      </c>
      <c r="E84" s="62">
        <v>13919211</v>
      </c>
      <c r="F84" s="62"/>
      <c r="G84" s="63"/>
      <c r="H84" s="62"/>
      <c r="I84" s="68">
        <f t="shared" si="6"/>
        <v>1</v>
      </c>
      <c r="J84" s="68">
        <f t="shared" si="7"/>
        <v>-2.8291513990882176E-2</v>
      </c>
      <c r="K84" s="63">
        <f t="shared" si="8"/>
        <v>-405261</v>
      </c>
      <c r="L84" s="69">
        <f t="shared" si="10"/>
        <v>1</v>
      </c>
      <c r="M84" s="63">
        <f t="shared" si="9"/>
        <v>71376</v>
      </c>
      <c r="N84" s="97">
        <f t="shared" si="11"/>
        <v>0</v>
      </c>
    </row>
    <row r="85" spans="1:14">
      <c r="C85" s="129"/>
      <c r="D85" s="127"/>
      <c r="E85" s="128"/>
      <c r="F85" s="139"/>
      <c r="G85" s="139"/>
      <c r="H85" s="139"/>
      <c r="L85" s="11"/>
    </row>
    <row r="86" spans="1:14">
      <c r="C86" s="125"/>
      <c r="D86" s="125"/>
      <c r="E86" s="125"/>
      <c r="F86" s="125"/>
      <c r="G86" s="125"/>
      <c r="H86" s="125"/>
    </row>
    <row r="88" spans="1:14">
      <c r="D88" s="139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4"/>
  <sheetViews>
    <sheetView topLeftCell="K1" zoomScale="92" zoomScaleNormal="92" workbookViewId="0">
      <pane ySplit="2" topLeftCell="A3" activePane="bottomLeft" state="frozen"/>
      <selection activeCell="W1" sqref="W1"/>
      <selection pane="bottomLeft" activeCell="R10" sqref="R10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3.5703125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3.140625" style="4" customWidth="1"/>
    <col min="15" max="16384" width="9.140625" style="4"/>
  </cols>
  <sheetData>
    <row r="1" spans="1:15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5" ht="45">
      <c r="A2" s="16" t="s">
        <v>91</v>
      </c>
      <c r="B2" s="16" t="s">
        <v>174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58" t="s">
        <v>309</v>
      </c>
      <c r="J2" s="12" t="s">
        <v>310</v>
      </c>
      <c r="K2" s="91" t="s">
        <v>311</v>
      </c>
      <c r="L2" s="91" t="s">
        <v>308</v>
      </c>
      <c r="M2" s="95" t="s">
        <v>312</v>
      </c>
      <c r="N2" s="159" t="s">
        <v>313</v>
      </c>
    </row>
    <row r="3" spans="1:15">
      <c r="A3" s="41">
        <v>1</v>
      </c>
      <c r="B3" s="102" t="s">
        <v>92</v>
      </c>
      <c r="C3" s="53">
        <v>52464</v>
      </c>
      <c r="D3" s="53">
        <v>53115</v>
      </c>
      <c r="E3" s="53">
        <v>53471</v>
      </c>
      <c r="F3" s="53"/>
      <c r="G3" s="53"/>
      <c r="H3" s="53"/>
      <c r="I3" s="99">
        <f t="shared" ref="I3:I66" si="0">E3/$E$84</f>
        <v>2.4102136697622782E-2</v>
      </c>
      <c r="J3" s="99">
        <f t="shared" ref="J3:J66" si="1">(E3-C3)/C3</f>
        <v>1.919411405916438E-2</v>
      </c>
      <c r="K3" s="96">
        <f t="shared" ref="K3:K66" si="2">E3-C3</f>
        <v>1007</v>
      </c>
      <c r="L3" s="100">
        <f>K3/$K$84</f>
        <v>1.5880024600633938E-2</v>
      </c>
      <c r="M3" s="97">
        <f t="shared" ref="M3:M66" si="3">E3-D3</f>
        <v>356</v>
      </c>
      <c r="N3" s="97">
        <f>H3-G3</f>
        <v>0</v>
      </c>
      <c r="O3" s="7"/>
    </row>
    <row r="4" spans="1:15">
      <c r="A4" s="41">
        <v>2</v>
      </c>
      <c r="B4" s="102" t="s">
        <v>93</v>
      </c>
      <c r="C4" s="53">
        <v>12261</v>
      </c>
      <c r="D4" s="53">
        <v>12537</v>
      </c>
      <c r="E4" s="53">
        <v>13013</v>
      </c>
      <c r="F4" s="53"/>
      <c r="G4" s="53"/>
      <c r="H4" s="53"/>
      <c r="I4" s="99">
        <f t="shared" si="0"/>
        <v>5.8656300582776693E-3</v>
      </c>
      <c r="J4" s="99">
        <f t="shared" si="1"/>
        <v>6.1332680858005056E-2</v>
      </c>
      <c r="K4" s="96">
        <f t="shared" si="2"/>
        <v>752</v>
      </c>
      <c r="L4" s="100">
        <f t="shared" ref="L4:L67" si="4">K4/$K$84</f>
        <v>1.1858767129768345E-2</v>
      </c>
      <c r="M4" s="97">
        <f t="shared" si="3"/>
        <v>476</v>
      </c>
      <c r="N4" s="97">
        <f t="shared" ref="N4:N67" si="5">H4-G4</f>
        <v>0</v>
      </c>
      <c r="O4" s="7"/>
    </row>
    <row r="5" spans="1:15">
      <c r="A5" s="41">
        <v>3</v>
      </c>
      <c r="B5" s="102" t="s">
        <v>94</v>
      </c>
      <c r="C5" s="53">
        <v>18806</v>
      </c>
      <c r="D5" s="53">
        <v>19032</v>
      </c>
      <c r="E5" s="53">
        <v>19204</v>
      </c>
      <c r="F5" s="53"/>
      <c r="G5" s="53"/>
      <c r="H5" s="53"/>
      <c r="I5" s="99">
        <f t="shared" si="0"/>
        <v>8.6562329700425999E-3</v>
      </c>
      <c r="J5" s="99">
        <f t="shared" si="1"/>
        <v>2.1163458470700839E-2</v>
      </c>
      <c r="K5" s="96">
        <f t="shared" si="2"/>
        <v>398</v>
      </c>
      <c r="L5" s="100">
        <f t="shared" si="4"/>
        <v>6.2763155819784587E-3</v>
      </c>
      <c r="M5" s="97">
        <f t="shared" si="3"/>
        <v>172</v>
      </c>
      <c r="N5" s="97">
        <f t="shared" si="5"/>
        <v>0</v>
      </c>
      <c r="O5" s="7"/>
    </row>
    <row r="6" spans="1:15">
      <c r="A6" s="41">
        <v>4</v>
      </c>
      <c r="B6" s="102" t="s">
        <v>95</v>
      </c>
      <c r="C6" s="53">
        <v>7472</v>
      </c>
      <c r="D6" s="53">
        <v>7909</v>
      </c>
      <c r="E6" s="53">
        <v>8126</v>
      </c>
      <c r="F6" s="53"/>
      <c r="G6" s="53"/>
      <c r="H6" s="53"/>
      <c r="I6" s="99">
        <f t="shared" si="0"/>
        <v>3.6628071815541642E-3</v>
      </c>
      <c r="J6" s="99">
        <f t="shared" si="1"/>
        <v>8.7526766595289074E-2</v>
      </c>
      <c r="K6" s="96">
        <f t="shared" si="2"/>
        <v>654</v>
      </c>
      <c r="L6" s="100">
        <f t="shared" si="4"/>
        <v>1.0313342689984703E-2</v>
      </c>
      <c r="M6" s="97">
        <f t="shared" si="3"/>
        <v>217</v>
      </c>
      <c r="N6" s="97">
        <f t="shared" si="5"/>
        <v>0</v>
      </c>
      <c r="O6" s="7"/>
    </row>
    <row r="7" spans="1:15">
      <c r="A7" s="41">
        <v>5</v>
      </c>
      <c r="B7" s="102" t="s">
        <v>96</v>
      </c>
      <c r="C7" s="53">
        <v>8043</v>
      </c>
      <c r="D7" s="53">
        <v>8224</v>
      </c>
      <c r="E7" s="53">
        <v>8323</v>
      </c>
      <c r="F7" s="53"/>
      <c r="G7" s="53"/>
      <c r="H7" s="53"/>
      <c r="I7" s="99">
        <f t="shared" si="0"/>
        <v>3.7516052389952388E-3</v>
      </c>
      <c r="J7" s="99">
        <f t="shared" si="1"/>
        <v>3.4812880765883375E-2</v>
      </c>
      <c r="K7" s="96">
        <f t="shared" si="2"/>
        <v>280</v>
      </c>
      <c r="L7" s="100">
        <f t="shared" si="4"/>
        <v>4.41549839938183E-3</v>
      </c>
      <c r="M7" s="97">
        <f t="shared" si="3"/>
        <v>99</v>
      </c>
      <c r="N7" s="97">
        <f t="shared" si="5"/>
        <v>0</v>
      </c>
      <c r="O7" s="7"/>
    </row>
    <row r="8" spans="1:15">
      <c r="A8" s="41">
        <v>6</v>
      </c>
      <c r="B8" s="102" t="s">
        <v>97</v>
      </c>
      <c r="C8" s="53">
        <v>137472</v>
      </c>
      <c r="D8" s="53">
        <v>139732</v>
      </c>
      <c r="E8" s="53">
        <v>140455</v>
      </c>
      <c r="F8" s="53"/>
      <c r="G8" s="53"/>
      <c r="H8" s="53"/>
      <c r="I8" s="99">
        <f t="shared" si="0"/>
        <v>6.3310310446122342E-2</v>
      </c>
      <c r="J8" s="99">
        <f t="shared" si="1"/>
        <v>2.1698964152700187E-2</v>
      </c>
      <c r="K8" s="96">
        <f t="shared" si="2"/>
        <v>2983</v>
      </c>
      <c r="L8" s="100">
        <f t="shared" si="4"/>
        <v>4.7040827590557138E-2</v>
      </c>
      <c r="M8" s="97">
        <f t="shared" si="3"/>
        <v>723</v>
      </c>
      <c r="N8" s="97">
        <f t="shared" si="5"/>
        <v>0</v>
      </c>
      <c r="O8" s="7"/>
    </row>
    <row r="9" spans="1:15">
      <c r="A9" s="41">
        <v>7</v>
      </c>
      <c r="B9" s="102" t="s">
        <v>98</v>
      </c>
      <c r="C9" s="53">
        <v>94337</v>
      </c>
      <c r="D9" s="53">
        <v>96947</v>
      </c>
      <c r="E9" s="53">
        <v>97759</v>
      </c>
      <c r="F9" s="53"/>
      <c r="G9" s="53"/>
      <c r="H9" s="53"/>
      <c r="I9" s="99">
        <f t="shared" si="0"/>
        <v>4.4065021814121773E-2</v>
      </c>
      <c r="J9" s="99">
        <f t="shared" si="1"/>
        <v>3.6274208422994156E-2</v>
      </c>
      <c r="K9" s="96">
        <f t="shared" si="2"/>
        <v>3422</v>
      </c>
      <c r="L9" s="100">
        <f t="shared" si="4"/>
        <v>5.3963698295302225E-2</v>
      </c>
      <c r="M9" s="97">
        <f t="shared" si="3"/>
        <v>812</v>
      </c>
      <c r="N9" s="97">
        <f t="shared" si="5"/>
        <v>0</v>
      </c>
      <c r="O9" s="7"/>
    </row>
    <row r="10" spans="1:15">
      <c r="A10" s="41">
        <v>8</v>
      </c>
      <c r="B10" s="102" t="s">
        <v>99</v>
      </c>
      <c r="C10" s="53">
        <v>4462</v>
      </c>
      <c r="D10" s="53">
        <v>4405</v>
      </c>
      <c r="E10" s="53">
        <v>4448</v>
      </c>
      <c r="F10" s="53"/>
      <c r="G10" s="53"/>
      <c r="H10" s="53"/>
      <c r="I10" s="99">
        <f t="shared" si="0"/>
        <v>2.0049429416136998E-3</v>
      </c>
      <c r="J10" s="99">
        <f t="shared" si="1"/>
        <v>-3.1376064545047063E-3</v>
      </c>
      <c r="K10" s="96">
        <f t="shared" si="2"/>
        <v>-14</v>
      </c>
      <c r="L10" s="100">
        <f t="shared" si="4"/>
        <v>-2.2077491996909152E-4</v>
      </c>
      <c r="M10" s="97">
        <f t="shared" si="3"/>
        <v>43</v>
      </c>
      <c r="N10" s="97">
        <f t="shared" si="5"/>
        <v>0</v>
      </c>
      <c r="O10" s="7"/>
    </row>
    <row r="11" spans="1:15">
      <c r="A11" s="41">
        <v>9</v>
      </c>
      <c r="B11" s="102" t="s">
        <v>100</v>
      </c>
      <c r="C11" s="53">
        <v>36771</v>
      </c>
      <c r="D11" s="53">
        <v>37503</v>
      </c>
      <c r="E11" s="53">
        <v>37827</v>
      </c>
      <c r="F11" s="53"/>
      <c r="G11" s="53"/>
      <c r="H11" s="53"/>
      <c r="I11" s="99">
        <f t="shared" si="0"/>
        <v>1.7050579283368124E-2</v>
      </c>
      <c r="J11" s="99">
        <f t="shared" si="1"/>
        <v>2.8718283429876805E-2</v>
      </c>
      <c r="K11" s="96">
        <f t="shared" si="2"/>
        <v>1056</v>
      </c>
      <c r="L11" s="100">
        <f t="shared" si="4"/>
        <v>1.665273682052576E-2</v>
      </c>
      <c r="M11" s="97">
        <f t="shared" si="3"/>
        <v>324</v>
      </c>
      <c r="N11" s="97">
        <f t="shared" si="5"/>
        <v>0</v>
      </c>
      <c r="O11" s="7"/>
    </row>
    <row r="12" spans="1:15">
      <c r="A12" s="41">
        <v>10</v>
      </c>
      <c r="B12" s="102" t="s">
        <v>101</v>
      </c>
      <c r="C12" s="53">
        <v>36000</v>
      </c>
      <c r="D12" s="53">
        <v>36484</v>
      </c>
      <c r="E12" s="53">
        <v>36825</v>
      </c>
      <c r="F12" s="53"/>
      <c r="G12" s="53"/>
      <c r="H12" s="53"/>
      <c r="I12" s="99">
        <f t="shared" si="0"/>
        <v>1.6598926219632305E-2</v>
      </c>
      <c r="J12" s="99">
        <f t="shared" si="1"/>
        <v>2.2916666666666665E-2</v>
      </c>
      <c r="K12" s="96">
        <f t="shared" si="2"/>
        <v>825</v>
      </c>
      <c r="L12" s="100">
        <f t="shared" si="4"/>
        <v>1.300995064103575E-2</v>
      </c>
      <c r="M12" s="97">
        <f t="shared" si="3"/>
        <v>341</v>
      </c>
      <c r="N12" s="97">
        <f t="shared" si="5"/>
        <v>0</v>
      </c>
      <c r="O12" s="7"/>
    </row>
    <row r="13" spans="1:15">
      <c r="A13" s="41">
        <v>11</v>
      </c>
      <c r="B13" s="102" t="s">
        <v>102</v>
      </c>
      <c r="C13" s="53">
        <v>4286</v>
      </c>
      <c r="D13" s="53">
        <v>4325</v>
      </c>
      <c r="E13" s="53">
        <v>4381</v>
      </c>
      <c r="F13" s="53"/>
      <c r="G13" s="53"/>
      <c r="H13" s="53"/>
      <c r="I13" s="99">
        <f t="shared" si="0"/>
        <v>1.9747425870525219E-3</v>
      </c>
      <c r="J13" s="99">
        <f t="shared" si="1"/>
        <v>2.2165188987400841E-2</v>
      </c>
      <c r="K13" s="96">
        <f t="shared" si="2"/>
        <v>95</v>
      </c>
      <c r="L13" s="100">
        <f t="shared" si="4"/>
        <v>1.4981155283616925E-3</v>
      </c>
      <c r="M13" s="97">
        <f t="shared" si="3"/>
        <v>56</v>
      </c>
      <c r="N13" s="97">
        <f t="shared" si="5"/>
        <v>0</v>
      </c>
      <c r="O13" s="7"/>
    </row>
    <row r="14" spans="1:15">
      <c r="A14" s="41">
        <v>12</v>
      </c>
      <c r="B14" s="102" t="s">
        <v>103</v>
      </c>
      <c r="C14" s="53">
        <v>3929</v>
      </c>
      <c r="D14" s="53">
        <v>4151</v>
      </c>
      <c r="E14" s="53">
        <v>4312</v>
      </c>
      <c r="F14" s="53"/>
      <c r="G14" s="53"/>
      <c r="H14" s="53"/>
      <c r="I14" s="99">
        <f t="shared" si="0"/>
        <v>1.9436407293701153E-3</v>
      </c>
      <c r="J14" s="99">
        <f t="shared" si="1"/>
        <v>9.7480274879104101E-2</v>
      </c>
      <c r="K14" s="96">
        <f t="shared" si="2"/>
        <v>383</v>
      </c>
      <c r="L14" s="100">
        <f t="shared" si="4"/>
        <v>6.0397710248687175E-3</v>
      </c>
      <c r="M14" s="97">
        <f t="shared" si="3"/>
        <v>161</v>
      </c>
      <c r="N14" s="97">
        <f t="shared" si="5"/>
        <v>0</v>
      </c>
      <c r="O14" s="7"/>
    </row>
    <row r="15" spans="1:15">
      <c r="A15" s="41">
        <v>13</v>
      </c>
      <c r="B15" s="102" t="s">
        <v>104</v>
      </c>
      <c r="C15" s="53">
        <v>5375</v>
      </c>
      <c r="D15" s="53">
        <v>5517</v>
      </c>
      <c r="E15" s="53">
        <v>5557</v>
      </c>
      <c r="F15" s="53"/>
      <c r="G15" s="53"/>
      <c r="H15" s="53"/>
      <c r="I15" s="99">
        <f t="shared" si="0"/>
        <v>2.5048264223352808E-3</v>
      </c>
      <c r="J15" s="99">
        <f t="shared" si="1"/>
        <v>3.3860465116279069E-2</v>
      </c>
      <c r="K15" s="96">
        <f t="shared" si="2"/>
        <v>182</v>
      </c>
      <c r="L15" s="100">
        <f t="shared" si="4"/>
        <v>2.8700739595981894E-3</v>
      </c>
      <c r="M15" s="97">
        <f t="shared" si="3"/>
        <v>40</v>
      </c>
      <c r="N15" s="97">
        <f t="shared" si="5"/>
        <v>0</v>
      </c>
      <c r="O15" s="7"/>
    </row>
    <row r="16" spans="1:15">
      <c r="A16" s="41">
        <v>14</v>
      </c>
      <c r="B16" s="102" t="s">
        <v>105</v>
      </c>
      <c r="C16" s="53">
        <v>6968</v>
      </c>
      <c r="D16" s="53">
        <v>7012</v>
      </c>
      <c r="E16" s="53">
        <v>7071</v>
      </c>
      <c r="F16" s="53"/>
      <c r="G16" s="53"/>
      <c r="H16" s="53"/>
      <c r="I16" s="99">
        <f t="shared" si="0"/>
        <v>3.187264285105771E-3</v>
      </c>
      <c r="J16" s="99">
        <f t="shared" si="1"/>
        <v>1.4781859931113663E-2</v>
      </c>
      <c r="K16" s="96">
        <f t="shared" si="2"/>
        <v>103</v>
      </c>
      <c r="L16" s="100">
        <f t="shared" si="4"/>
        <v>1.6242726254868875E-3</v>
      </c>
      <c r="M16" s="97">
        <f t="shared" si="3"/>
        <v>59</v>
      </c>
      <c r="N16" s="97">
        <f t="shared" si="5"/>
        <v>0</v>
      </c>
      <c r="O16" s="7"/>
    </row>
    <row r="17" spans="1:15">
      <c r="A17" s="41">
        <v>15</v>
      </c>
      <c r="B17" s="102" t="s">
        <v>106</v>
      </c>
      <c r="C17" s="53">
        <v>8937</v>
      </c>
      <c r="D17" s="53">
        <v>9207</v>
      </c>
      <c r="E17" s="53">
        <v>9332</v>
      </c>
      <c r="F17" s="53"/>
      <c r="G17" s="53"/>
      <c r="H17" s="53"/>
      <c r="I17" s="99">
        <f t="shared" si="0"/>
        <v>4.2064135636553611E-3</v>
      </c>
      <c r="J17" s="99">
        <f t="shared" si="1"/>
        <v>4.4198276826675618E-2</v>
      </c>
      <c r="K17" s="96">
        <f t="shared" si="2"/>
        <v>395</v>
      </c>
      <c r="L17" s="100">
        <f t="shared" si="4"/>
        <v>6.2290066705565101E-3</v>
      </c>
      <c r="M17" s="97">
        <f t="shared" si="3"/>
        <v>125</v>
      </c>
      <c r="N17" s="97">
        <f t="shared" si="5"/>
        <v>0</v>
      </c>
      <c r="O17" s="7"/>
    </row>
    <row r="18" spans="1:15">
      <c r="A18" s="41">
        <v>16</v>
      </c>
      <c r="B18" s="102" t="s">
        <v>107</v>
      </c>
      <c r="C18" s="53">
        <v>85335</v>
      </c>
      <c r="D18" s="53">
        <v>87521</v>
      </c>
      <c r="E18" s="53">
        <v>87916</v>
      </c>
      <c r="F18" s="53"/>
      <c r="G18" s="53"/>
      <c r="H18" s="53"/>
      <c r="I18" s="99">
        <f t="shared" si="0"/>
        <v>3.9628274202992357E-2</v>
      </c>
      <c r="J18" s="99">
        <f t="shared" si="1"/>
        <v>3.0245503017519187E-2</v>
      </c>
      <c r="K18" s="96">
        <f t="shared" si="2"/>
        <v>2581</v>
      </c>
      <c r="L18" s="100">
        <f t="shared" si="4"/>
        <v>4.0701433460016083E-2</v>
      </c>
      <c r="M18" s="97">
        <f t="shared" si="3"/>
        <v>395</v>
      </c>
      <c r="N18" s="97">
        <f t="shared" si="5"/>
        <v>0</v>
      </c>
    </row>
    <row r="19" spans="1:15">
      <c r="A19" s="41">
        <v>17</v>
      </c>
      <c r="B19" s="102" t="s">
        <v>108</v>
      </c>
      <c r="C19" s="53">
        <v>16696</v>
      </c>
      <c r="D19" s="53">
        <v>17086</v>
      </c>
      <c r="E19" s="53">
        <v>17224</v>
      </c>
      <c r="F19" s="53"/>
      <c r="G19" s="53"/>
      <c r="H19" s="53"/>
      <c r="I19" s="99">
        <f t="shared" si="0"/>
        <v>7.7637448800257107E-3</v>
      </c>
      <c r="J19" s="99">
        <f t="shared" si="1"/>
        <v>3.1624341159559179E-2</v>
      </c>
      <c r="K19" s="96">
        <f t="shared" si="2"/>
        <v>528</v>
      </c>
      <c r="L19" s="100">
        <f t="shared" si="4"/>
        <v>8.3263684102628799E-3</v>
      </c>
      <c r="M19" s="97">
        <f t="shared" si="3"/>
        <v>138</v>
      </c>
      <c r="N19" s="97">
        <f t="shared" si="5"/>
        <v>0</v>
      </c>
    </row>
    <row r="20" spans="1:15">
      <c r="A20" s="41">
        <v>18</v>
      </c>
      <c r="B20" s="102" t="s">
        <v>109</v>
      </c>
      <c r="C20" s="53">
        <v>3060</v>
      </c>
      <c r="D20" s="53">
        <v>3139</v>
      </c>
      <c r="E20" s="53">
        <v>3231</v>
      </c>
      <c r="F20" s="53"/>
      <c r="G20" s="53"/>
      <c r="H20" s="53"/>
      <c r="I20" s="99">
        <f t="shared" si="0"/>
        <v>1.4563782923457426E-3</v>
      </c>
      <c r="J20" s="99">
        <f t="shared" si="1"/>
        <v>5.5882352941176473E-2</v>
      </c>
      <c r="K20" s="96">
        <f t="shared" si="2"/>
        <v>171</v>
      </c>
      <c r="L20" s="100">
        <f t="shared" si="4"/>
        <v>2.6966079510510462E-3</v>
      </c>
      <c r="M20" s="97">
        <f t="shared" si="3"/>
        <v>92</v>
      </c>
      <c r="N20" s="97">
        <f t="shared" si="5"/>
        <v>0</v>
      </c>
    </row>
    <row r="21" spans="1:15">
      <c r="A21" s="41">
        <v>19</v>
      </c>
      <c r="B21" s="102" t="s">
        <v>110</v>
      </c>
      <c r="C21" s="53">
        <v>12447</v>
      </c>
      <c r="D21" s="53">
        <v>12784</v>
      </c>
      <c r="E21" s="53">
        <v>12981</v>
      </c>
      <c r="F21" s="53"/>
      <c r="G21" s="53"/>
      <c r="H21" s="53"/>
      <c r="I21" s="99">
        <f t="shared" si="0"/>
        <v>5.8512060083380025E-3</v>
      </c>
      <c r="J21" s="99">
        <f t="shared" si="1"/>
        <v>4.2901904073270665E-2</v>
      </c>
      <c r="K21" s="96">
        <f t="shared" si="2"/>
        <v>534</v>
      </c>
      <c r="L21" s="100">
        <f t="shared" si="4"/>
        <v>8.420986233106777E-3</v>
      </c>
      <c r="M21" s="97">
        <f t="shared" si="3"/>
        <v>197</v>
      </c>
      <c r="N21" s="97">
        <f t="shared" si="5"/>
        <v>0</v>
      </c>
    </row>
    <row r="22" spans="1:15">
      <c r="A22" s="41">
        <v>20</v>
      </c>
      <c r="B22" s="102" t="s">
        <v>111</v>
      </c>
      <c r="C22" s="53">
        <v>36065</v>
      </c>
      <c r="D22" s="53">
        <v>36917</v>
      </c>
      <c r="E22" s="53">
        <v>37420</v>
      </c>
      <c r="F22" s="53"/>
      <c r="G22" s="53"/>
      <c r="H22" s="53"/>
      <c r="I22" s="99">
        <f t="shared" si="0"/>
        <v>1.6867123398197986E-2</v>
      </c>
      <c r="J22" s="99">
        <f t="shared" si="1"/>
        <v>3.7571052266740609E-2</v>
      </c>
      <c r="K22" s="96">
        <f t="shared" si="2"/>
        <v>1355</v>
      </c>
      <c r="L22" s="100">
        <f t="shared" si="4"/>
        <v>2.1367858325579928E-2</v>
      </c>
      <c r="M22" s="97">
        <f t="shared" si="3"/>
        <v>503</v>
      </c>
      <c r="N22" s="97">
        <f t="shared" si="5"/>
        <v>0</v>
      </c>
    </row>
    <row r="23" spans="1:15">
      <c r="A23" s="41">
        <v>21</v>
      </c>
      <c r="B23" s="102" t="s">
        <v>112</v>
      </c>
      <c r="C23" s="53">
        <v>22004</v>
      </c>
      <c r="D23" s="53">
        <v>22169</v>
      </c>
      <c r="E23" s="53">
        <v>22766</v>
      </c>
      <c r="F23" s="53"/>
      <c r="G23" s="53"/>
      <c r="H23" s="53"/>
      <c r="I23" s="99">
        <f t="shared" si="0"/>
        <v>1.0261810028951773E-2</v>
      </c>
      <c r="J23" s="99">
        <f t="shared" si="1"/>
        <v>3.4630067260498089E-2</v>
      </c>
      <c r="K23" s="96">
        <f t="shared" si="2"/>
        <v>762</v>
      </c>
      <c r="L23" s="100">
        <f t="shared" si="4"/>
        <v>1.2016463501174838E-2</v>
      </c>
      <c r="M23" s="97">
        <f t="shared" si="3"/>
        <v>597</v>
      </c>
      <c r="N23" s="97">
        <f t="shared" si="5"/>
        <v>0</v>
      </c>
    </row>
    <row r="24" spans="1:15">
      <c r="A24" s="41">
        <v>22</v>
      </c>
      <c r="B24" s="102" t="s">
        <v>113</v>
      </c>
      <c r="C24" s="53">
        <v>11614</v>
      </c>
      <c r="D24" s="53">
        <v>11758</v>
      </c>
      <c r="E24" s="53">
        <v>11936</v>
      </c>
      <c r="F24" s="53"/>
      <c r="G24" s="53"/>
      <c r="H24" s="53"/>
      <c r="I24" s="99">
        <f t="shared" si="0"/>
        <v>5.3801706274957551E-3</v>
      </c>
      <c r="J24" s="99">
        <f t="shared" si="1"/>
        <v>2.7725159290511451E-2</v>
      </c>
      <c r="K24" s="96">
        <f t="shared" si="2"/>
        <v>322</v>
      </c>
      <c r="L24" s="100">
        <f t="shared" si="4"/>
        <v>5.0778231592891049E-3</v>
      </c>
      <c r="M24" s="97">
        <f t="shared" si="3"/>
        <v>178</v>
      </c>
      <c r="N24" s="97">
        <f t="shared" si="5"/>
        <v>0</v>
      </c>
    </row>
    <row r="25" spans="1:15">
      <c r="A25" s="41">
        <v>23</v>
      </c>
      <c r="B25" s="102" t="s">
        <v>114</v>
      </c>
      <c r="C25" s="53">
        <v>10417</v>
      </c>
      <c r="D25" s="53">
        <v>10590</v>
      </c>
      <c r="E25" s="53">
        <v>10662</v>
      </c>
      <c r="F25" s="53"/>
      <c r="G25" s="53"/>
      <c r="H25" s="53"/>
      <c r="I25" s="99">
        <f t="shared" si="0"/>
        <v>4.8059131392727663E-3</v>
      </c>
      <c r="J25" s="99">
        <f t="shared" si="1"/>
        <v>2.3519247384083709E-2</v>
      </c>
      <c r="K25" s="96">
        <f t="shared" si="2"/>
        <v>245</v>
      </c>
      <c r="L25" s="100">
        <f t="shared" si="4"/>
        <v>3.8635610994591013E-3</v>
      </c>
      <c r="M25" s="97">
        <f t="shared" si="3"/>
        <v>72</v>
      </c>
      <c r="N25" s="97">
        <f t="shared" si="5"/>
        <v>0</v>
      </c>
    </row>
    <row r="26" spans="1:15">
      <c r="A26" s="41">
        <v>24</v>
      </c>
      <c r="B26" s="102" t="s">
        <v>115</v>
      </c>
      <c r="C26" s="53">
        <v>4995</v>
      </c>
      <c r="D26" s="53">
        <v>4912</v>
      </c>
      <c r="E26" s="53">
        <v>4906</v>
      </c>
      <c r="F26" s="53"/>
      <c r="G26" s="53"/>
      <c r="H26" s="53"/>
      <c r="I26" s="99">
        <f t="shared" si="0"/>
        <v>2.2113871563751823E-3</v>
      </c>
      <c r="J26" s="99">
        <f t="shared" si="1"/>
        <v>-1.7817817817817817E-2</v>
      </c>
      <c r="K26" s="96">
        <f t="shared" si="2"/>
        <v>-89</v>
      </c>
      <c r="L26" s="100">
        <f t="shared" si="4"/>
        <v>-1.403497705517796E-3</v>
      </c>
      <c r="M26" s="97">
        <f t="shared" si="3"/>
        <v>-6</v>
      </c>
      <c r="N26" s="97">
        <f t="shared" si="5"/>
        <v>0</v>
      </c>
    </row>
    <row r="27" spans="1:15">
      <c r="A27" s="41">
        <v>25</v>
      </c>
      <c r="B27" s="102" t="s">
        <v>116</v>
      </c>
      <c r="C27" s="53">
        <v>13259</v>
      </c>
      <c r="D27" s="53">
        <v>13565</v>
      </c>
      <c r="E27" s="53">
        <v>13639</v>
      </c>
      <c r="F27" s="53"/>
      <c r="G27" s="53"/>
      <c r="H27" s="53"/>
      <c r="I27" s="99">
        <f t="shared" si="0"/>
        <v>6.147800535222403E-3</v>
      </c>
      <c r="J27" s="99">
        <f t="shared" si="1"/>
        <v>2.8659778263820802E-2</v>
      </c>
      <c r="K27" s="96">
        <f t="shared" si="2"/>
        <v>380</v>
      </c>
      <c r="L27" s="100">
        <f t="shared" si="4"/>
        <v>5.9924621134467698E-3</v>
      </c>
      <c r="M27" s="97">
        <f t="shared" si="3"/>
        <v>74</v>
      </c>
      <c r="N27" s="97">
        <f t="shared" si="5"/>
        <v>0</v>
      </c>
    </row>
    <row r="28" spans="1:15">
      <c r="A28" s="41">
        <v>26</v>
      </c>
      <c r="B28" s="102" t="s">
        <v>117</v>
      </c>
      <c r="C28" s="53">
        <v>18553</v>
      </c>
      <c r="D28" s="53">
        <v>18909</v>
      </c>
      <c r="E28" s="53">
        <v>19092</v>
      </c>
      <c r="F28" s="53"/>
      <c r="G28" s="53"/>
      <c r="H28" s="53"/>
      <c r="I28" s="99">
        <f t="shared" si="0"/>
        <v>8.6057487952537672E-3</v>
      </c>
      <c r="J28" s="99">
        <f t="shared" si="1"/>
        <v>2.9051905352234141E-2</v>
      </c>
      <c r="K28" s="96">
        <f t="shared" si="2"/>
        <v>539</v>
      </c>
      <c r="L28" s="100">
        <f t="shared" si="4"/>
        <v>8.4998344188100226E-3</v>
      </c>
      <c r="M28" s="97">
        <f t="shared" si="3"/>
        <v>183</v>
      </c>
      <c r="N28" s="97">
        <f t="shared" si="5"/>
        <v>0</v>
      </c>
    </row>
    <row r="29" spans="1:15">
      <c r="A29" s="41">
        <v>27</v>
      </c>
      <c r="B29" s="102" t="s">
        <v>118</v>
      </c>
      <c r="C29" s="53">
        <v>49816</v>
      </c>
      <c r="D29" s="53">
        <v>52178</v>
      </c>
      <c r="E29" s="53">
        <v>52602</v>
      </c>
      <c r="F29" s="53"/>
      <c r="G29" s="53"/>
      <c r="H29" s="53"/>
      <c r="I29" s="99">
        <f t="shared" si="0"/>
        <v>2.3710433591448702E-2</v>
      </c>
      <c r="J29" s="99">
        <f t="shared" si="1"/>
        <v>5.5925806969648308E-2</v>
      </c>
      <c r="K29" s="96">
        <f t="shared" si="2"/>
        <v>2786</v>
      </c>
      <c r="L29" s="100">
        <f t="shared" si="4"/>
        <v>4.3934209073849213E-2</v>
      </c>
      <c r="M29" s="97">
        <f t="shared" si="3"/>
        <v>424</v>
      </c>
      <c r="N29" s="97">
        <f t="shared" si="5"/>
        <v>0</v>
      </c>
    </row>
    <row r="30" spans="1:15">
      <c r="A30" s="41">
        <v>28</v>
      </c>
      <c r="B30" s="102" t="s">
        <v>119</v>
      </c>
      <c r="C30" s="53">
        <v>10322</v>
      </c>
      <c r="D30" s="53">
        <v>10422</v>
      </c>
      <c r="E30" s="53">
        <v>10568</v>
      </c>
      <c r="F30" s="53"/>
      <c r="G30" s="53"/>
      <c r="H30" s="53"/>
      <c r="I30" s="99">
        <f t="shared" si="0"/>
        <v>4.7635424925749946E-3</v>
      </c>
      <c r="J30" s="99">
        <f t="shared" si="1"/>
        <v>2.3832590583220306E-2</v>
      </c>
      <c r="K30" s="96">
        <f t="shared" si="2"/>
        <v>246</v>
      </c>
      <c r="L30" s="100">
        <f t="shared" si="4"/>
        <v>3.8793307365997507E-3</v>
      </c>
      <c r="M30" s="97">
        <f t="shared" si="3"/>
        <v>146</v>
      </c>
      <c r="N30" s="97">
        <f t="shared" si="5"/>
        <v>0</v>
      </c>
    </row>
    <row r="31" spans="1:15">
      <c r="A31" s="41">
        <v>29</v>
      </c>
      <c r="B31" s="102" t="s">
        <v>120</v>
      </c>
      <c r="C31" s="53">
        <v>2476</v>
      </c>
      <c r="D31" s="53">
        <v>2604</v>
      </c>
      <c r="E31" s="53">
        <v>2625</v>
      </c>
      <c r="F31" s="53"/>
      <c r="G31" s="53"/>
      <c r="H31" s="53"/>
      <c r="I31" s="99">
        <f t="shared" si="0"/>
        <v>1.1832228466133008E-3</v>
      </c>
      <c r="J31" s="99">
        <f t="shared" si="1"/>
        <v>6.0177705977382874E-2</v>
      </c>
      <c r="K31" s="96">
        <f t="shared" si="2"/>
        <v>149</v>
      </c>
      <c r="L31" s="100">
        <f t="shared" si="4"/>
        <v>2.3496759339567594E-3</v>
      </c>
      <c r="M31" s="97">
        <f t="shared" si="3"/>
        <v>21</v>
      </c>
      <c r="N31" s="97">
        <f t="shared" si="5"/>
        <v>0</v>
      </c>
    </row>
    <row r="32" spans="1:15">
      <c r="A32" s="41">
        <v>30</v>
      </c>
      <c r="B32" s="102" t="s">
        <v>121</v>
      </c>
      <c r="C32" s="53">
        <v>3953</v>
      </c>
      <c r="D32" s="53">
        <v>4022</v>
      </c>
      <c r="E32" s="53">
        <v>4128</v>
      </c>
      <c r="F32" s="53"/>
      <c r="G32" s="53"/>
      <c r="H32" s="53"/>
      <c r="I32" s="99">
        <f t="shared" si="0"/>
        <v>1.8607024422170305E-3</v>
      </c>
      <c r="J32" s="99">
        <f t="shared" si="1"/>
        <v>4.4270174550973942E-2</v>
      </c>
      <c r="K32" s="96">
        <f t="shared" si="2"/>
        <v>175</v>
      </c>
      <c r="L32" s="100">
        <f t="shared" si="4"/>
        <v>2.7596864996136438E-3</v>
      </c>
      <c r="M32" s="97">
        <f t="shared" si="3"/>
        <v>106</v>
      </c>
      <c r="N32" s="97">
        <f t="shared" si="5"/>
        <v>0</v>
      </c>
    </row>
    <row r="33" spans="1:14">
      <c r="A33" s="41">
        <v>31</v>
      </c>
      <c r="B33" s="102" t="s">
        <v>122</v>
      </c>
      <c r="C33" s="53">
        <v>41536</v>
      </c>
      <c r="D33" s="53">
        <v>42718</v>
      </c>
      <c r="E33" s="53">
        <v>42905</v>
      </c>
      <c r="F33" s="53"/>
      <c r="G33" s="53"/>
      <c r="H33" s="53"/>
      <c r="I33" s="99">
        <f t="shared" si="0"/>
        <v>1.9339495708169015E-2</v>
      </c>
      <c r="J33" s="99">
        <f t="shared" si="1"/>
        <v>3.2959360554699536E-2</v>
      </c>
      <c r="K33" s="96">
        <f t="shared" si="2"/>
        <v>1369</v>
      </c>
      <c r="L33" s="100">
        <f t="shared" si="4"/>
        <v>2.1588633245549022E-2</v>
      </c>
      <c r="M33" s="97">
        <f t="shared" si="3"/>
        <v>187</v>
      </c>
      <c r="N33" s="97">
        <f t="shared" si="5"/>
        <v>0</v>
      </c>
    </row>
    <row r="34" spans="1:14">
      <c r="A34" s="41">
        <v>32</v>
      </c>
      <c r="B34" s="102" t="s">
        <v>123</v>
      </c>
      <c r="C34" s="53">
        <v>11309</v>
      </c>
      <c r="D34" s="53">
        <v>11433</v>
      </c>
      <c r="E34" s="53">
        <v>11544</v>
      </c>
      <c r="F34" s="53"/>
      <c r="G34" s="53"/>
      <c r="H34" s="53"/>
      <c r="I34" s="99">
        <f t="shared" si="0"/>
        <v>5.2034760157348356E-3</v>
      </c>
      <c r="J34" s="99">
        <f t="shared" si="1"/>
        <v>2.0779909806348924E-2</v>
      </c>
      <c r="K34" s="96">
        <f t="shared" si="2"/>
        <v>235</v>
      </c>
      <c r="L34" s="100">
        <f t="shared" si="4"/>
        <v>3.7058647280526075E-3</v>
      </c>
      <c r="M34" s="97">
        <f t="shared" si="3"/>
        <v>111</v>
      </c>
      <c r="N34" s="97">
        <f t="shared" si="5"/>
        <v>0</v>
      </c>
    </row>
    <row r="35" spans="1:14">
      <c r="A35" s="41">
        <v>33</v>
      </c>
      <c r="B35" s="102" t="s">
        <v>124</v>
      </c>
      <c r="C35" s="53">
        <v>52108</v>
      </c>
      <c r="D35" s="53">
        <v>53045</v>
      </c>
      <c r="E35" s="53">
        <v>53355</v>
      </c>
      <c r="F35" s="53"/>
      <c r="G35" s="53"/>
      <c r="H35" s="53"/>
      <c r="I35" s="99">
        <f t="shared" si="0"/>
        <v>2.404984951659149E-2</v>
      </c>
      <c r="J35" s="99">
        <f t="shared" si="1"/>
        <v>2.3931066247025408E-2</v>
      </c>
      <c r="K35" s="96">
        <f t="shared" si="2"/>
        <v>1247</v>
      </c>
      <c r="L35" s="100">
        <f t="shared" si="4"/>
        <v>1.9664737514389793E-2</v>
      </c>
      <c r="M35" s="97">
        <f t="shared" si="3"/>
        <v>310</v>
      </c>
      <c r="N35" s="97">
        <f t="shared" si="5"/>
        <v>0</v>
      </c>
    </row>
    <row r="36" spans="1:14">
      <c r="A36" s="41">
        <v>34</v>
      </c>
      <c r="B36" s="102" t="s">
        <v>125</v>
      </c>
      <c r="C36" s="53">
        <v>510787</v>
      </c>
      <c r="D36" s="53">
        <v>522179</v>
      </c>
      <c r="E36" s="53">
        <v>525201</v>
      </c>
      <c r="F36" s="53"/>
      <c r="G36" s="53"/>
      <c r="H36" s="53"/>
      <c r="I36" s="99">
        <f t="shared" si="0"/>
        <v>0.23673517038634367</v>
      </c>
      <c r="J36" s="99">
        <f t="shared" si="1"/>
        <v>2.8219199000757655E-2</v>
      </c>
      <c r="K36" s="96">
        <f t="shared" si="2"/>
        <v>14414</v>
      </c>
      <c r="L36" s="100">
        <f t="shared" si="4"/>
        <v>0.22730354974532035</v>
      </c>
      <c r="M36" s="97">
        <f t="shared" si="3"/>
        <v>3022</v>
      </c>
      <c r="N36" s="97">
        <f t="shared" si="5"/>
        <v>0</v>
      </c>
    </row>
    <row r="37" spans="1:14">
      <c r="A37" s="41">
        <v>35</v>
      </c>
      <c r="B37" s="102" t="s">
        <v>126</v>
      </c>
      <c r="C37" s="53">
        <v>128070</v>
      </c>
      <c r="D37" s="53">
        <v>128993</v>
      </c>
      <c r="E37" s="53">
        <v>130024</v>
      </c>
      <c r="F37" s="53"/>
      <c r="G37" s="53"/>
      <c r="H37" s="53"/>
      <c r="I37" s="99">
        <f t="shared" si="0"/>
        <v>5.8608520917351546E-2</v>
      </c>
      <c r="J37" s="99">
        <f t="shared" si="1"/>
        <v>1.5257281174357772E-2</v>
      </c>
      <c r="K37" s="96">
        <f t="shared" si="2"/>
        <v>1954</v>
      </c>
      <c r="L37" s="100">
        <f t="shared" si="4"/>
        <v>3.0813870972828915E-2</v>
      </c>
      <c r="M37" s="97">
        <f t="shared" si="3"/>
        <v>1031</v>
      </c>
      <c r="N37" s="97">
        <f t="shared" si="5"/>
        <v>0</v>
      </c>
    </row>
    <row r="38" spans="1:14">
      <c r="A38" s="41">
        <v>36</v>
      </c>
      <c r="B38" s="102" t="s">
        <v>127</v>
      </c>
      <c r="C38" s="53">
        <v>4730</v>
      </c>
      <c r="D38" s="53">
        <v>4833</v>
      </c>
      <c r="E38" s="53">
        <v>4953</v>
      </c>
      <c r="F38" s="53"/>
      <c r="G38" s="53"/>
      <c r="H38" s="53"/>
      <c r="I38" s="99">
        <f t="shared" si="0"/>
        <v>2.2325724797240681E-3</v>
      </c>
      <c r="J38" s="99">
        <f t="shared" si="1"/>
        <v>4.7145877378435515E-2</v>
      </c>
      <c r="K38" s="96">
        <f t="shared" si="2"/>
        <v>223</v>
      </c>
      <c r="L38" s="100">
        <f t="shared" si="4"/>
        <v>3.5166290823648149E-3</v>
      </c>
      <c r="M38" s="97">
        <f t="shared" si="3"/>
        <v>120</v>
      </c>
      <c r="N38" s="97">
        <f t="shared" si="5"/>
        <v>0</v>
      </c>
    </row>
    <row r="39" spans="1:14">
      <c r="A39" s="41">
        <v>37</v>
      </c>
      <c r="B39" s="102" t="s">
        <v>128</v>
      </c>
      <c r="C39" s="53">
        <v>9671</v>
      </c>
      <c r="D39" s="53">
        <v>9849</v>
      </c>
      <c r="E39" s="53">
        <v>9947</v>
      </c>
      <c r="F39" s="53"/>
      <c r="G39" s="53"/>
      <c r="H39" s="53"/>
      <c r="I39" s="99">
        <f t="shared" si="0"/>
        <v>4.4836257734333345E-3</v>
      </c>
      <c r="J39" s="99">
        <f t="shared" si="1"/>
        <v>2.853893082411333E-2</v>
      </c>
      <c r="K39" s="96">
        <f t="shared" si="2"/>
        <v>276</v>
      </c>
      <c r="L39" s="100">
        <f t="shared" si="4"/>
        <v>4.3524198508192325E-3</v>
      </c>
      <c r="M39" s="97">
        <f t="shared" si="3"/>
        <v>98</v>
      </c>
      <c r="N39" s="97">
        <f t="shared" si="5"/>
        <v>0</v>
      </c>
    </row>
    <row r="40" spans="1:14">
      <c r="A40" s="41">
        <v>38</v>
      </c>
      <c r="B40" s="102" t="s">
        <v>129</v>
      </c>
      <c r="C40" s="53">
        <v>33081</v>
      </c>
      <c r="D40" s="53">
        <v>34045</v>
      </c>
      <c r="E40" s="53">
        <v>34282</v>
      </c>
      <c r="F40" s="53"/>
      <c r="G40" s="53"/>
      <c r="H40" s="53"/>
      <c r="I40" s="99">
        <f t="shared" si="0"/>
        <v>1.54526650009894E-2</v>
      </c>
      <c r="J40" s="99">
        <f t="shared" si="1"/>
        <v>3.6304827544511954E-2</v>
      </c>
      <c r="K40" s="96">
        <f t="shared" si="2"/>
        <v>1201</v>
      </c>
      <c r="L40" s="100">
        <f t="shared" si="4"/>
        <v>1.8939334205919922E-2</v>
      </c>
      <c r="M40" s="97">
        <f t="shared" si="3"/>
        <v>237</v>
      </c>
      <c r="N40" s="97">
        <f t="shared" si="5"/>
        <v>0</v>
      </c>
    </row>
    <row r="41" spans="1:14">
      <c r="A41" s="41">
        <v>39</v>
      </c>
      <c r="B41" s="102" t="s">
        <v>130</v>
      </c>
      <c r="C41" s="53">
        <v>9843</v>
      </c>
      <c r="D41" s="53">
        <v>9904</v>
      </c>
      <c r="E41" s="53">
        <v>10006</v>
      </c>
      <c r="F41" s="53"/>
      <c r="G41" s="53"/>
      <c r="H41" s="53"/>
      <c r="I41" s="99">
        <f t="shared" si="0"/>
        <v>4.5102201155095946E-3</v>
      </c>
      <c r="J41" s="99">
        <f t="shared" si="1"/>
        <v>1.6559991872396627E-2</v>
      </c>
      <c r="K41" s="96">
        <f t="shared" si="2"/>
        <v>163</v>
      </c>
      <c r="L41" s="100">
        <f t="shared" si="4"/>
        <v>2.5704508539258512E-3</v>
      </c>
      <c r="M41" s="97">
        <f t="shared" si="3"/>
        <v>102</v>
      </c>
      <c r="N41" s="97">
        <f t="shared" si="5"/>
        <v>0</v>
      </c>
    </row>
    <row r="42" spans="1:14">
      <c r="A42" s="41">
        <v>40</v>
      </c>
      <c r="B42" s="102" t="s">
        <v>131</v>
      </c>
      <c r="C42" s="53">
        <v>5285</v>
      </c>
      <c r="D42" s="53">
        <v>5416</v>
      </c>
      <c r="E42" s="53">
        <v>5465</v>
      </c>
      <c r="F42" s="53"/>
      <c r="G42" s="53"/>
      <c r="H42" s="53"/>
      <c r="I42" s="99">
        <f t="shared" si="0"/>
        <v>2.4633572787587385E-3</v>
      </c>
      <c r="J42" s="99">
        <f t="shared" si="1"/>
        <v>3.405865657521287E-2</v>
      </c>
      <c r="K42" s="96">
        <f t="shared" si="2"/>
        <v>180</v>
      </c>
      <c r="L42" s="100">
        <f t="shared" si="4"/>
        <v>2.8385346853168907E-3</v>
      </c>
      <c r="M42" s="97">
        <f t="shared" si="3"/>
        <v>49</v>
      </c>
      <c r="N42" s="97">
        <f t="shared" si="5"/>
        <v>0</v>
      </c>
    </row>
    <row r="43" spans="1:14">
      <c r="A43" s="41">
        <v>41</v>
      </c>
      <c r="B43" s="102" t="s">
        <v>132</v>
      </c>
      <c r="C43" s="53">
        <v>40532</v>
      </c>
      <c r="D43" s="53">
        <v>41470</v>
      </c>
      <c r="E43" s="53">
        <v>41769</v>
      </c>
      <c r="F43" s="53"/>
      <c r="G43" s="53"/>
      <c r="H43" s="53"/>
      <c r="I43" s="99">
        <f t="shared" si="0"/>
        <v>1.882744193531084E-2</v>
      </c>
      <c r="J43" s="99">
        <f t="shared" si="1"/>
        <v>3.051909602289549E-2</v>
      </c>
      <c r="K43" s="96">
        <f t="shared" si="2"/>
        <v>1237</v>
      </c>
      <c r="L43" s="100">
        <f t="shared" si="4"/>
        <v>1.9507041142983302E-2</v>
      </c>
      <c r="M43" s="97">
        <f t="shared" si="3"/>
        <v>299</v>
      </c>
      <c r="N43" s="97">
        <f t="shared" si="5"/>
        <v>0</v>
      </c>
    </row>
    <row r="44" spans="1:14">
      <c r="A44" s="41">
        <v>42</v>
      </c>
      <c r="B44" s="102" t="s">
        <v>133</v>
      </c>
      <c r="C44" s="53">
        <v>64846</v>
      </c>
      <c r="D44" s="53">
        <v>66595</v>
      </c>
      <c r="E44" s="53">
        <v>67137</v>
      </c>
      <c r="F44" s="53"/>
      <c r="G44" s="53"/>
      <c r="H44" s="53"/>
      <c r="I44" s="99">
        <f t="shared" si="0"/>
        <v>3.0262107524981777E-2</v>
      </c>
      <c r="J44" s="99">
        <f t="shared" si="1"/>
        <v>3.532985843382784E-2</v>
      </c>
      <c r="K44" s="96">
        <f t="shared" si="2"/>
        <v>2291</v>
      </c>
      <c r="L44" s="100">
        <f t="shared" si="4"/>
        <v>3.6128238689227758E-2</v>
      </c>
      <c r="M44" s="97">
        <f t="shared" si="3"/>
        <v>542</v>
      </c>
      <c r="N44" s="97">
        <f t="shared" si="5"/>
        <v>0</v>
      </c>
    </row>
    <row r="45" spans="1:14">
      <c r="A45" s="41">
        <v>43</v>
      </c>
      <c r="B45" s="102" t="s">
        <v>134</v>
      </c>
      <c r="C45" s="53">
        <v>12667</v>
      </c>
      <c r="D45" s="53">
        <v>12621</v>
      </c>
      <c r="E45" s="53">
        <v>12777</v>
      </c>
      <c r="F45" s="53"/>
      <c r="G45" s="53"/>
      <c r="H45" s="53"/>
      <c r="I45" s="99">
        <f t="shared" si="0"/>
        <v>5.7592526899726262E-3</v>
      </c>
      <c r="J45" s="99">
        <f t="shared" si="1"/>
        <v>8.6839820004736713E-3</v>
      </c>
      <c r="K45" s="96">
        <f t="shared" si="2"/>
        <v>110</v>
      </c>
      <c r="L45" s="100">
        <f t="shared" si="4"/>
        <v>1.7346600854714334E-3</v>
      </c>
      <c r="M45" s="97">
        <f t="shared" si="3"/>
        <v>156</v>
      </c>
      <c r="N45" s="97">
        <f t="shared" si="5"/>
        <v>0</v>
      </c>
    </row>
    <row r="46" spans="1:14">
      <c r="A46" s="41">
        <v>44</v>
      </c>
      <c r="B46" s="102" t="s">
        <v>135</v>
      </c>
      <c r="C46" s="53">
        <v>16107</v>
      </c>
      <c r="D46" s="53">
        <v>16337</v>
      </c>
      <c r="E46" s="53">
        <v>16466</v>
      </c>
      <c r="F46" s="53"/>
      <c r="G46" s="53"/>
      <c r="H46" s="53"/>
      <c r="I46" s="99">
        <f t="shared" si="0"/>
        <v>7.4220751970798509E-3</v>
      </c>
      <c r="J46" s="99">
        <f t="shared" si="1"/>
        <v>2.2288446017259576E-2</v>
      </c>
      <c r="K46" s="96">
        <f t="shared" si="2"/>
        <v>359</v>
      </c>
      <c r="L46" s="100">
        <f t="shared" si="4"/>
        <v>5.6612997334931324E-3</v>
      </c>
      <c r="M46" s="97">
        <f t="shared" si="3"/>
        <v>129</v>
      </c>
      <c r="N46" s="97">
        <f t="shared" si="5"/>
        <v>0</v>
      </c>
    </row>
    <row r="47" spans="1:14">
      <c r="A47" s="41">
        <v>45</v>
      </c>
      <c r="B47" s="102" t="s">
        <v>136</v>
      </c>
      <c r="C47" s="53">
        <v>40182</v>
      </c>
      <c r="D47" s="53">
        <v>41401</v>
      </c>
      <c r="E47" s="53">
        <v>41767</v>
      </c>
      <c r="F47" s="53"/>
      <c r="G47" s="53"/>
      <c r="H47" s="53"/>
      <c r="I47" s="99">
        <f t="shared" si="0"/>
        <v>1.882654043218961E-2</v>
      </c>
      <c r="J47" s="99">
        <f t="shared" si="1"/>
        <v>3.9445522870937236E-2</v>
      </c>
      <c r="K47" s="96">
        <f t="shared" si="2"/>
        <v>1585</v>
      </c>
      <c r="L47" s="100">
        <f t="shared" si="4"/>
        <v>2.4994874867929288E-2</v>
      </c>
      <c r="M47" s="97">
        <f t="shared" si="3"/>
        <v>366</v>
      </c>
      <c r="N47" s="97">
        <f t="shared" si="5"/>
        <v>0</v>
      </c>
    </row>
    <row r="48" spans="1:14">
      <c r="A48" s="41">
        <v>46</v>
      </c>
      <c r="B48" s="102" t="s">
        <v>137</v>
      </c>
      <c r="C48" s="53">
        <v>24817</v>
      </c>
      <c r="D48" s="53">
        <v>25150</v>
      </c>
      <c r="E48" s="53">
        <v>25470</v>
      </c>
      <c r="F48" s="53"/>
      <c r="G48" s="53"/>
      <c r="H48" s="53"/>
      <c r="I48" s="99">
        <f t="shared" si="0"/>
        <v>1.1480642248853626E-2</v>
      </c>
      <c r="J48" s="99">
        <f t="shared" si="1"/>
        <v>2.6312608292702582E-2</v>
      </c>
      <c r="K48" s="96">
        <f t="shared" si="2"/>
        <v>653</v>
      </c>
      <c r="L48" s="100">
        <f t="shared" si="4"/>
        <v>1.0297573052844055E-2</v>
      </c>
      <c r="M48" s="97">
        <f t="shared" si="3"/>
        <v>320</v>
      </c>
      <c r="N48" s="97">
        <f t="shared" si="5"/>
        <v>0</v>
      </c>
    </row>
    <row r="49" spans="1:14">
      <c r="A49" s="41">
        <v>47</v>
      </c>
      <c r="B49" s="102" t="s">
        <v>138</v>
      </c>
      <c r="C49" s="53">
        <v>11764</v>
      </c>
      <c r="D49" s="53">
        <v>11777</v>
      </c>
      <c r="E49" s="53">
        <v>12064</v>
      </c>
      <c r="F49" s="53"/>
      <c r="G49" s="53"/>
      <c r="H49" s="53"/>
      <c r="I49" s="99">
        <f t="shared" si="0"/>
        <v>5.4378668272544225E-3</v>
      </c>
      <c r="J49" s="99">
        <f t="shared" si="1"/>
        <v>2.5501530091805509E-2</v>
      </c>
      <c r="K49" s="96">
        <f t="shared" si="2"/>
        <v>300</v>
      </c>
      <c r="L49" s="100">
        <f t="shared" si="4"/>
        <v>4.7308911421948185E-3</v>
      </c>
      <c r="M49" s="97">
        <f t="shared" si="3"/>
        <v>287</v>
      </c>
      <c r="N49" s="97">
        <f t="shared" si="5"/>
        <v>0</v>
      </c>
    </row>
    <row r="50" spans="1:14">
      <c r="A50" s="41">
        <v>48</v>
      </c>
      <c r="B50" s="102" t="s">
        <v>139</v>
      </c>
      <c r="C50" s="53">
        <v>39558</v>
      </c>
      <c r="D50" s="53">
        <v>40374</v>
      </c>
      <c r="E50" s="53">
        <v>40629</v>
      </c>
      <c r="F50" s="53"/>
      <c r="G50" s="53"/>
      <c r="H50" s="53"/>
      <c r="I50" s="99">
        <f t="shared" si="0"/>
        <v>1.8313585156210208E-2</v>
      </c>
      <c r="J50" s="99">
        <f t="shared" si="1"/>
        <v>2.7074169573790385E-2</v>
      </c>
      <c r="K50" s="96">
        <f t="shared" si="2"/>
        <v>1071</v>
      </c>
      <c r="L50" s="100">
        <f t="shared" si="4"/>
        <v>1.6889281377635502E-2</v>
      </c>
      <c r="M50" s="97">
        <f t="shared" si="3"/>
        <v>255</v>
      </c>
      <c r="N50" s="97">
        <f t="shared" si="5"/>
        <v>0</v>
      </c>
    </row>
    <row r="51" spans="1:14">
      <c r="A51" s="41">
        <v>49</v>
      </c>
      <c r="B51" s="102" t="s">
        <v>140</v>
      </c>
      <c r="C51" s="53">
        <v>5060</v>
      </c>
      <c r="D51" s="53">
        <v>5050</v>
      </c>
      <c r="E51" s="53">
        <v>5233</v>
      </c>
      <c r="F51" s="53"/>
      <c r="G51" s="53"/>
      <c r="H51" s="53"/>
      <c r="I51" s="99">
        <f t="shared" si="0"/>
        <v>2.3587829166961533E-3</v>
      </c>
      <c r="J51" s="99">
        <f t="shared" si="1"/>
        <v>3.41897233201581E-2</v>
      </c>
      <c r="K51" s="96">
        <f t="shared" si="2"/>
        <v>173</v>
      </c>
      <c r="L51" s="100">
        <f t="shared" si="4"/>
        <v>2.728147225332345E-3</v>
      </c>
      <c r="M51" s="97">
        <f t="shared" si="3"/>
        <v>183</v>
      </c>
      <c r="N51" s="97">
        <f t="shared" si="5"/>
        <v>0</v>
      </c>
    </row>
    <row r="52" spans="1:14">
      <c r="A52" s="41">
        <v>50</v>
      </c>
      <c r="B52" s="102" t="s">
        <v>141</v>
      </c>
      <c r="C52" s="53">
        <v>9731</v>
      </c>
      <c r="D52" s="53">
        <v>10040</v>
      </c>
      <c r="E52" s="53">
        <v>10191</v>
      </c>
      <c r="F52" s="53"/>
      <c r="G52" s="53"/>
      <c r="H52" s="53"/>
      <c r="I52" s="99">
        <f t="shared" si="0"/>
        <v>4.5936091542232941E-3</v>
      </c>
      <c r="J52" s="99">
        <f t="shared" si="1"/>
        <v>4.7271606206967423E-2</v>
      </c>
      <c r="K52" s="96">
        <f t="shared" si="2"/>
        <v>460</v>
      </c>
      <c r="L52" s="100">
        <f t="shared" si="4"/>
        <v>7.2540330846987211E-3</v>
      </c>
      <c r="M52" s="97">
        <f t="shared" si="3"/>
        <v>151</v>
      </c>
      <c r="N52" s="97">
        <f t="shared" si="5"/>
        <v>0</v>
      </c>
    </row>
    <row r="53" spans="1:14">
      <c r="A53" s="41">
        <v>51</v>
      </c>
      <c r="B53" s="102" t="s">
        <v>142</v>
      </c>
      <c r="C53" s="53">
        <v>9196</v>
      </c>
      <c r="D53" s="53">
        <v>9549</v>
      </c>
      <c r="E53" s="53">
        <v>9669</v>
      </c>
      <c r="F53" s="53"/>
      <c r="G53" s="53"/>
      <c r="H53" s="53"/>
      <c r="I53" s="99">
        <f t="shared" si="0"/>
        <v>4.3583168395824774E-3</v>
      </c>
      <c r="J53" s="99">
        <f t="shared" si="1"/>
        <v>5.1435406698564591E-2</v>
      </c>
      <c r="K53" s="96">
        <f t="shared" si="2"/>
        <v>473</v>
      </c>
      <c r="L53" s="100">
        <f t="shared" si="4"/>
        <v>7.4590383675271635E-3</v>
      </c>
      <c r="M53" s="97">
        <f t="shared" si="3"/>
        <v>120</v>
      </c>
      <c r="N53" s="97">
        <f t="shared" si="5"/>
        <v>0</v>
      </c>
    </row>
    <row r="54" spans="1:14">
      <c r="A54" s="41">
        <v>52</v>
      </c>
      <c r="B54" s="102" t="s">
        <v>143</v>
      </c>
      <c r="C54" s="53">
        <v>17275</v>
      </c>
      <c r="D54" s="53">
        <v>17507</v>
      </c>
      <c r="E54" s="53">
        <v>17732</v>
      </c>
      <c r="F54" s="53"/>
      <c r="G54" s="53"/>
      <c r="H54" s="53"/>
      <c r="I54" s="99">
        <f t="shared" si="0"/>
        <v>7.9927266728179232E-3</v>
      </c>
      <c r="J54" s="99">
        <f t="shared" si="1"/>
        <v>2.6454413892908826E-2</v>
      </c>
      <c r="K54" s="96">
        <f t="shared" si="2"/>
        <v>457</v>
      </c>
      <c r="L54" s="100">
        <f t="shared" si="4"/>
        <v>7.2067241732767726E-3</v>
      </c>
      <c r="M54" s="97">
        <f t="shared" si="3"/>
        <v>225</v>
      </c>
      <c r="N54" s="97">
        <f t="shared" si="5"/>
        <v>0</v>
      </c>
    </row>
    <row r="55" spans="1:14">
      <c r="A55" s="41">
        <v>53</v>
      </c>
      <c r="B55" s="102" t="s">
        <v>144</v>
      </c>
      <c r="C55" s="53">
        <v>7459</v>
      </c>
      <c r="D55" s="53">
        <v>7519</v>
      </c>
      <c r="E55" s="53">
        <v>7634</v>
      </c>
      <c r="F55" s="53"/>
      <c r="G55" s="53"/>
      <c r="H55" s="53"/>
      <c r="I55" s="99">
        <f t="shared" si="0"/>
        <v>3.4410374137317859E-3</v>
      </c>
      <c r="J55" s="99">
        <f t="shared" si="1"/>
        <v>2.3461590025472583E-2</v>
      </c>
      <c r="K55" s="96">
        <f t="shared" si="2"/>
        <v>175</v>
      </c>
      <c r="L55" s="100">
        <f t="shared" si="4"/>
        <v>2.7596864996136438E-3</v>
      </c>
      <c r="M55" s="97">
        <f t="shared" si="3"/>
        <v>115</v>
      </c>
      <c r="N55" s="97">
        <f t="shared" si="5"/>
        <v>0</v>
      </c>
    </row>
    <row r="56" spans="1:14">
      <c r="A56" s="41">
        <v>54</v>
      </c>
      <c r="B56" s="102" t="s">
        <v>145</v>
      </c>
      <c r="C56" s="53">
        <v>27113</v>
      </c>
      <c r="D56" s="53">
        <v>27843</v>
      </c>
      <c r="E56" s="53">
        <v>28126</v>
      </c>
      <c r="F56" s="53"/>
      <c r="G56" s="53"/>
      <c r="H56" s="53"/>
      <c r="I56" s="99">
        <f t="shared" si="0"/>
        <v>1.2677838393845979E-2</v>
      </c>
      <c r="J56" s="99">
        <f t="shared" si="1"/>
        <v>3.736215099767639E-2</v>
      </c>
      <c r="K56" s="96">
        <f t="shared" si="2"/>
        <v>1013</v>
      </c>
      <c r="L56" s="100">
        <f t="shared" si="4"/>
        <v>1.5974642423477837E-2</v>
      </c>
      <c r="M56" s="97">
        <f t="shared" si="3"/>
        <v>283</v>
      </c>
      <c r="N56" s="97">
        <f t="shared" si="5"/>
        <v>0</v>
      </c>
    </row>
    <row r="57" spans="1:14">
      <c r="A57" s="41">
        <v>55</v>
      </c>
      <c r="B57" s="102" t="s">
        <v>146</v>
      </c>
      <c r="C57" s="53">
        <v>31127</v>
      </c>
      <c r="D57" s="53">
        <v>31918</v>
      </c>
      <c r="E57" s="53">
        <v>32003</v>
      </c>
      <c r="F57" s="53"/>
      <c r="G57" s="53"/>
      <c r="H57" s="53"/>
      <c r="I57" s="99">
        <f t="shared" si="0"/>
        <v>1.4425402194348748E-2</v>
      </c>
      <c r="J57" s="99">
        <f t="shared" si="1"/>
        <v>2.8142769942493654E-2</v>
      </c>
      <c r="K57" s="96">
        <f t="shared" si="2"/>
        <v>876</v>
      </c>
      <c r="L57" s="100">
        <f t="shared" si="4"/>
        <v>1.381420213520887E-2</v>
      </c>
      <c r="M57" s="97">
        <f t="shared" si="3"/>
        <v>85</v>
      </c>
      <c r="N57" s="97">
        <f t="shared" si="5"/>
        <v>0</v>
      </c>
    </row>
    <row r="58" spans="1:14">
      <c r="A58" s="41">
        <v>56</v>
      </c>
      <c r="B58" s="102" t="s">
        <v>147</v>
      </c>
      <c r="C58" s="53">
        <v>3689</v>
      </c>
      <c r="D58" s="53">
        <v>3740</v>
      </c>
      <c r="E58" s="53">
        <v>3846</v>
      </c>
      <c r="F58" s="53"/>
      <c r="G58" s="53"/>
      <c r="H58" s="53"/>
      <c r="I58" s="99">
        <f t="shared" si="0"/>
        <v>1.733590502123716E-3</v>
      </c>
      <c r="J58" s="99">
        <f t="shared" si="1"/>
        <v>4.2558959067497966E-2</v>
      </c>
      <c r="K58" s="96">
        <f t="shared" si="2"/>
        <v>157</v>
      </c>
      <c r="L58" s="100">
        <f t="shared" si="4"/>
        <v>2.4758330310819549E-3</v>
      </c>
      <c r="M58" s="97">
        <f t="shared" si="3"/>
        <v>106</v>
      </c>
      <c r="N58" s="97">
        <f t="shared" si="5"/>
        <v>0</v>
      </c>
    </row>
    <row r="59" spans="1:14">
      <c r="A59" s="41">
        <v>57</v>
      </c>
      <c r="B59" s="102" t="s">
        <v>148</v>
      </c>
      <c r="C59" s="53">
        <v>4749</v>
      </c>
      <c r="D59" s="53">
        <v>4833</v>
      </c>
      <c r="E59" s="53">
        <v>4873</v>
      </c>
      <c r="F59" s="53"/>
      <c r="G59" s="53"/>
      <c r="H59" s="53"/>
      <c r="I59" s="99">
        <f t="shared" si="0"/>
        <v>2.1965123548749006E-3</v>
      </c>
      <c r="J59" s="99">
        <f t="shared" si="1"/>
        <v>2.6110760160033691E-2</v>
      </c>
      <c r="K59" s="96">
        <f t="shared" si="2"/>
        <v>124</v>
      </c>
      <c r="L59" s="100">
        <f t="shared" si="4"/>
        <v>1.9554350054405249E-3</v>
      </c>
      <c r="M59" s="97">
        <f t="shared" si="3"/>
        <v>40</v>
      </c>
      <c r="N59" s="97">
        <f t="shared" si="5"/>
        <v>0</v>
      </c>
    </row>
    <row r="60" spans="1:14">
      <c r="A60" s="41">
        <v>58</v>
      </c>
      <c r="B60" s="102" t="s">
        <v>149</v>
      </c>
      <c r="C60" s="53">
        <v>13080</v>
      </c>
      <c r="D60" s="53">
        <v>13057</v>
      </c>
      <c r="E60" s="53">
        <v>13158</v>
      </c>
      <c r="F60" s="53"/>
      <c r="G60" s="53"/>
      <c r="H60" s="53"/>
      <c r="I60" s="99">
        <f t="shared" si="0"/>
        <v>5.9309890345667846E-3</v>
      </c>
      <c r="J60" s="99">
        <f t="shared" si="1"/>
        <v>5.9633027522935783E-3</v>
      </c>
      <c r="K60" s="96">
        <f t="shared" si="2"/>
        <v>78</v>
      </c>
      <c r="L60" s="100">
        <f t="shared" si="4"/>
        <v>1.2300316969706528E-3</v>
      </c>
      <c r="M60" s="97">
        <f t="shared" si="3"/>
        <v>101</v>
      </c>
      <c r="N60" s="97">
        <f t="shared" si="5"/>
        <v>0</v>
      </c>
    </row>
    <row r="61" spans="1:14">
      <c r="A61" s="41">
        <v>59</v>
      </c>
      <c r="B61" s="102" t="s">
        <v>150</v>
      </c>
      <c r="C61" s="53">
        <v>26395</v>
      </c>
      <c r="D61" s="53">
        <v>26872</v>
      </c>
      <c r="E61" s="53">
        <v>27106</v>
      </c>
      <c r="F61" s="53"/>
      <c r="G61" s="53"/>
      <c r="H61" s="53"/>
      <c r="I61" s="99">
        <f t="shared" si="0"/>
        <v>1.2218071802019096E-2</v>
      </c>
      <c r="J61" s="99">
        <f t="shared" si="1"/>
        <v>2.6936919871187726E-2</v>
      </c>
      <c r="K61" s="96">
        <f t="shared" si="2"/>
        <v>711</v>
      </c>
      <c r="L61" s="100">
        <f t="shared" si="4"/>
        <v>1.121221200700172E-2</v>
      </c>
      <c r="M61" s="97">
        <f t="shared" si="3"/>
        <v>234</v>
      </c>
      <c r="N61" s="97">
        <f t="shared" si="5"/>
        <v>0</v>
      </c>
    </row>
    <row r="62" spans="1:14">
      <c r="A62" s="41">
        <v>60</v>
      </c>
      <c r="B62" s="102" t="s">
        <v>151</v>
      </c>
      <c r="C62" s="53">
        <v>13087</v>
      </c>
      <c r="D62" s="53">
        <v>13205</v>
      </c>
      <c r="E62" s="53">
        <v>13350</v>
      </c>
      <c r="F62" s="53"/>
      <c r="G62" s="53"/>
      <c r="H62" s="53"/>
      <c r="I62" s="99">
        <f t="shared" si="0"/>
        <v>6.0175333342047865E-3</v>
      </c>
      <c r="J62" s="99">
        <f t="shared" si="1"/>
        <v>2.0096278749904484E-2</v>
      </c>
      <c r="K62" s="96">
        <f t="shared" si="2"/>
        <v>263</v>
      </c>
      <c r="L62" s="100">
        <f t="shared" si="4"/>
        <v>4.1474145679907901E-3</v>
      </c>
      <c r="M62" s="97">
        <f t="shared" si="3"/>
        <v>145</v>
      </c>
      <c r="N62" s="97">
        <f t="shared" si="5"/>
        <v>0</v>
      </c>
    </row>
    <row r="63" spans="1:14">
      <c r="A63" s="41">
        <v>61</v>
      </c>
      <c r="B63" s="102" t="s">
        <v>152</v>
      </c>
      <c r="C63" s="53">
        <v>18898</v>
      </c>
      <c r="D63" s="53">
        <v>19037</v>
      </c>
      <c r="E63" s="53">
        <v>19263</v>
      </c>
      <c r="F63" s="53"/>
      <c r="G63" s="53"/>
      <c r="H63" s="53"/>
      <c r="I63" s="99">
        <f t="shared" si="0"/>
        <v>8.6828273121188609E-3</v>
      </c>
      <c r="J63" s="99">
        <f t="shared" si="1"/>
        <v>1.9314213144248069E-2</v>
      </c>
      <c r="K63" s="96">
        <f t="shared" si="2"/>
        <v>365</v>
      </c>
      <c r="L63" s="100">
        <f t="shared" si="4"/>
        <v>5.7559175563370287E-3</v>
      </c>
      <c r="M63" s="97">
        <f t="shared" si="3"/>
        <v>226</v>
      </c>
      <c r="N63" s="97">
        <f t="shared" si="5"/>
        <v>0</v>
      </c>
    </row>
    <row r="64" spans="1:14">
      <c r="A64" s="41">
        <v>62</v>
      </c>
      <c r="B64" s="102" t="s">
        <v>153</v>
      </c>
      <c r="C64" s="53">
        <v>2029</v>
      </c>
      <c r="D64" s="53">
        <v>1996</v>
      </c>
      <c r="E64" s="53">
        <v>2003</v>
      </c>
      <c r="F64" s="53"/>
      <c r="G64" s="53"/>
      <c r="H64" s="53"/>
      <c r="I64" s="99">
        <f t="shared" si="0"/>
        <v>9.0285537591102522E-4</v>
      </c>
      <c r="J64" s="99">
        <f t="shared" si="1"/>
        <v>-1.2814194184327254E-2</v>
      </c>
      <c r="K64" s="96">
        <f t="shared" si="2"/>
        <v>-26</v>
      </c>
      <c r="L64" s="100">
        <f t="shared" si="4"/>
        <v>-4.1001056565688422E-4</v>
      </c>
      <c r="M64" s="97">
        <f t="shared" si="3"/>
        <v>7</v>
      </c>
      <c r="N64" s="97">
        <f t="shared" si="5"/>
        <v>0</v>
      </c>
    </row>
    <row r="65" spans="1:14">
      <c r="A65" s="41">
        <v>63</v>
      </c>
      <c r="B65" s="102" t="s">
        <v>154</v>
      </c>
      <c r="C65" s="53">
        <v>35405</v>
      </c>
      <c r="D65" s="53">
        <v>36569</v>
      </c>
      <c r="E65" s="53">
        <v>37340</v>
      </c>
      <c r="F65" s="53"/>
      <c r="G65" s="53"/>
      <c r="H65" s="53"/>
      <c r="I65" s="99">
        <f t="shared" si="0"/>
        <v>1.683106327334882E-2</v>
      </c>
      <c r="J65" s="99">
        <f t="shared" si="1"/>
        <v>5.4653297556842256E-2</v>
      </c>
      <c r="K65" s="96">
        <f t="shared" si="2"/>
        <v>1935</v>
      </c>
      <c r="L65" s="100">
        <f t="shared" si="4"/>
        <v>3.0514247867156577E-2</v>
      </c>
      <c r="M65" s="97">
        <f t="shared" si="3"/>
        <v>771</v>
      </c>
      <c r="N65" s="97">
        <f t="shared" si="5"/>
        <v>0</v>
      </c>
    </row>
    <row r="66" spans="1:14">
      <c r="A66" s="41">
        <v>64</v>
      </c>
      <c r="B66" s="102" t="s">
        <v>155</v>
      </c>
      <c r="C66" s="53">
        <v>11686</v>
      </c>
      <c r="D66" s="53">
        <v>11851</v>
      </c>
      <c r="E66" s="53">
        <v>12031</v>
      </c>
      <c r="F66" s="53"/>
      <c r="G66" s="53"/>
      <c r="H66" s="53"/>
      <c r="I66" s="99">
        <f t="shared" si="0"/>
        <v>5.4229920257541408E-3</v>
      </c>
      <c r="J66" s="99">
        <f t="shared" si="1"/>
        <v>2.9522505562211192E-2</v>
      </c>
      <c r="K66" s="96">
        <f t="shared" si="2"/>
        <v>345</v>
      </c>
      <c r="L66" s="100">
        <f t="shared" si="4"/>
        <v>5.4405248135240411E-3</v>
      </c>
      <c r="M66" s="97">
        <f t="shared" si="3"/>
        <v>180</v>
      </c>
      <c r="N66" s="97">
        <f t="shared" si="5"/>
        <v>0</v>
      </c>
    </row>
    <row r="67" spans="1:14">
      <c r="A67" s="41">
        <v>65</v>
      </c>
      <c r="B67" s="102" t="s">
        <v>156</v>
      </c>
      <c r="C67" s="53">
        <v>15879</v>
      </c>
      <c r="D67" s="53">
        <v>16317</v>
      </c>
      <c r="E67" s="53">
        <v>16903</v>
      </c>
      <c r="F67" s="53"/>
      <c r="G67" s="53"/>
      <c r="H67" s="53"/>
      <c r="I67" s="99">
        <f t="shared" ref="I67:I84" si="6">E67/$E$84</f>
        <v>7.6190536290684273E-3</v>
      </c>
      <c r="J67" s="99">
        <f t="shared" ref="J67:J84" si="7">(E67-C67)/C67</f>
        <v>6.4487688141570632E-2</v>
      </c>
      <c r="K67" s="96">
        <f t="shared" ref="K67:K84" si="8">E67-C67</f>
        <v>1024</v>
      </c>
      <c r="L67" s="100">
        <f t="shared" si="4"/>
        <v>1.614810843202498E-2</v>
      </c>
      <c r="M67" s="97">
        <f t="shared" ref="M67:M84" si="9">E67-D67</f>
        <v>586</v>
      </c>
      <c r="N67" s="97">
        <f t="shared" si="5"/>
        <v>0</v>
      </c>
    </row>
    <row r="68" spans="1:14">
      <c r="A68" s="41">
        <v>66</v>
      </c>
      <c r="B68" s="102" t="s">
        <v>157</v>
      </c>
      <c r="C68" s="53">
        <v>10547</v>
      </c>
      <c r="D68" s="53">
        <v>10718</v>
      </c>
      <c r="E68" s="53">
        <v>10899</v>
      </c>
      <c r="F68" s="53"/>
      <c r="G68" s="53"/>
      <c r="H68" s="53"/>
      <c r="I68" s="99">
        <f t="shared" si="6"/>
        <v>4.9127412591384242E-3</v>
      </c>
      <c r="J68" s="99">
        <f t="shared" si="7"/>
        <v>3.3374419266142027E-2</v>
      </c>
      <c r="K68" s="96">
        <f t="shared" si="8"/>
        <v>352</v>
      </c>
      <c r="L68" s="100">
        <f t="shared" ref="L68:L84" si="10">K68/$K$84</f>
        <v>5.5509122735085863E-3</v>
      </c>
      <c r="M68" s="97">
        <f t="shared" si="9"/>
        <v>181</v>
      </c>
      <c r="N68" s="97">
        <f t="shared" ref="N68:N84" si="11">H68-G68</f>
        <v>0</v>
      </c>
    </row>
    <row r="69" spans="1:14">
      <c r="A69" s="41">
        <v>67</v>
      </c>
      <c r="B69" s="102" t="s">
        <v>158</v>
      </c>
      <c r="C69" s="53">
        <v>10386</v>
      </c>
      <c r="D69" s="53">
        <v>10508</v>
      </c>
      <c r="E69" s="53">
        <v>10597</v>
      </c>
      <c r="F69" s="53"/>
      <c r="G69" s="53"/>
      <c r="H69" s="53"/>
      <c r="I69" s="99">
        <f t="shared" si="6"/>
        <v>4.7766142878328177E-3</v>
      </c>
      <c r="J69" s="99">
        <f t="shared" si="7"/>
        <v>2.0315809743886002E-2</v>
      </c>
      <c r="K69" s="96">
        <f t="shared" si="8"/>
        <v>211</v>
      </c>
      <c r="L69" s="100">
        <f t="shared" si="10"/>
        <v>3.3273934366770219E-3</v>
      </c>
      <c r="M69" s="97">
        <f t="shared" si="9"/>
        <v>89</v>
      </c>
      <c r="N69" s="97">
        <f t="shared" si="11"/>
        <v>0</v>
      </c>
    </row>
    <row r="70" spans="1:14">
      <c r="A70" s="41">
        <v>68</v>
      </c>
      <c r="B70" s="102" t="s">
        <v>159</v>
      </c>
      <c r="C70" s="53">
        <v>11545</v>
      </c>
      <c r="D70" s="53">
        <v>11952</v>
      </c>
      <c r="E70" s="53">
        <v>12061</v>
      </c>
      <c r="F70" s="53"/>
      <c r="G70" s="53"/>
      <c r="H70" s="53"/>
      <c r="I70" s="99">
        <f t="shared" si="6"/>
        <v>5.4365145725725787E-3</v>
      </c>
      <c r="J70" s="99">
        <f t="shared" si="7"/>
        <v>4.4694673018622781E-2</v>
      </c>
      <c r="K70" s="96">
        <f t="shared" si="8"/>
        <v>516</v>
      </c>
      <c r="L70" s="100">
        <f t="shared" si="10"/>
        <v>8.1371327645750873E-3</v>
      </c>
      <c r="M70" s="97">
        <f t="shared" si="9"/>
        <v>109</v>
      </c>
      <c r="N70" s="97">
        <f t="shared" si="11"/>
        <v>0</v>
      </c>
    </row>
    <row r="71" spans="1:14">
      <c r="A71" s="41">
        <v>69</v>
      </c>
      <c r="B71" s="102" t="s">
        <v>160</v>
      </c>
      <c r="C71" s="53">
        <v>1621</v>
      </c>
      <c r="D71" s="53">
        <v>1649</v>
      </c>
      <c r="E71" s="53">
        <v>1671</v>
      </c>
      <c r="F71" s="53"/>
      <c r="G71" s="53"/>
      <c r="H71" s="53"/>
      <c r="I71" s="99">
        <f t="shared" si="6"/>
        <v>7.5320585778698116E-4</v>
      </c>
      <c r="J71" s="99">
        <f t="shared" si="7"/>
        <v>3.0845157310302282E-2</v>
      </c>
      <c r="K71" s="96">
        <f t="shared" si="8"/>
        <v>50</v>
      </c>
      <c r="L71" s="100">
        <f t="shared" si="10"/>
        <v>7.8848185703246968E-4</v>
      </c>
      <c r="M71" s="97">
        <f t="shared" si="9"/>
        <v>22</v>
      </c>
      <c r="N71" s="97">
        <f t="shared" si="11"/>
        <v>0</v>
      </c>
    </row>
    <row r="72" spans="1:14">
      <c r="A72" s="41">
        <v>70</v>
      </c>
      <c r="B72" s="102" t="s">
        <v>161</v>
      </c>
      <c r="C72" s="53">
        <v>7041</v>
      </c>
      <c r="D72" s="53">
        <v>7015</v>
      </c>
      <c r="E72" s="53">
        <v>7156</v>
      </c>
      <c r="F72" s="53"/>
      <c r="G72" s="53"/>
      <c r="H72" s="53"/>
      <c r="I72" s="99">
        <f t="shared" si="6"/>
        <v>3.2255781677580113E-3</v>
      </c>
      <c r="J72" s="99">
        <f t="shared" si="7"/>
        <v>1.6332907257491834E-2</v>
      </c>
      <c r="K72" s="96">
        <f t="shared" si="8"/>
        <v>115</v>
      </c>
      <c r="L72" s="100">
        <f t="shared" si="10"/>
        <v>1.8135082711746803E-3</v>
      </c>
      <c r="M72" s="97">
        <f t="shared" si="9"/>
        <v>141</v>
      </c>
      <c r="N72" s="97">
        <f t="shared" si="11"/>
        <v>0</v>
      </c>
    </row>
    <row r="73" spans="1:14">
      <c r="A73" s="41">
        <v>71</v>
      </c>
      <c r="B73" s="102" t="s">
        <v>162</v>
      </c>
      <c r="C73" s="53">
        <v>5582</v>
      </c>
      <c r="D73" s="53">
        <v>5562</v>
      </c>
      <c r="E73" s="53">
        <v>5628</v>
      </c>
      <c r="F73" s="53"/>
      <c r="G73" s="53"/>
      <c r="H73" s="53"/>
      <c r="I73" s="99">
        <f t="shared" si="6"/>
        <v>2.5368297831389166E-3</v>
      </c>
      <c r="J73" s="99">
        <f t="shared" si="7"/>
        <v>8.2407739161590825E-3</v>
      </c>
      <c r="K73" s="96">
        <f t="shared" si="8"/>
        <v>46</v>
      </c>
      <c r="L73" s="100">
        <f t="shared" si="10"/>
        <v>7.2540330846987216E-4</v>
      </c>
      <c r="M73" s="97">
        <f t="shared" si="9"/>
        <v>66</v>
      </c>
      <c r="N73" s="97">
        <f t="shared" si="11"/>
        <v>0</v>
      </c>
    </row>
    <row r="74" spans="1:14">
      <c r="A74" s="41">
        <v>72</v>
      </c>
      <c r="B74" s="102" t="s">
        <v>163</v>
      </c>
      <c r="C74" s="53">
        <v>6725</v>
      </c>
      <c r="D74" s="53">
        <v>6888</v>
      </c>
      <c r="E74" s="53">
        <v>6961</v>
      </c>
      <c r="F74" s="53"/>
      <c r="G74" s="53"/>
      <c r="H74" s="53"/>
      <c r="I74" s="99">
        <f t="shared" si="6"/>
        <v>3.137681613438166E-3</v>
      </c>
      <c r="J74" s="99">
        <f t="shared" si="7"/>
        <v>3.5092936802973977E-2</v>
      </c>
      <c r="K74" s="96">
        <f t="shared" si="8"/>
        <v>236</v>
      </c>
      <c r="L74" s="100">
        <f t="shared" si="10"/>
        <v>3.7216343651932569E-3</v>
      </c>
      <c r="M74" s="97">
        <f t="shared" si="9"/>
        <v>73</v>
      </c>
      <c r="N74" s="97">
        <f t="shared" si="11"/>
        <v>0</v>
      </c>
    </row>
    <row r="75" spans="1:14">
      <c r="A75" s="41">
        <v>73</v>
      </c>
      <c r="B75" s="102" t="s">
        <v>164</v>
      </c>
      <c r="C75" s="53">
        <v>5421</v>
      </c>
      <c r="D75" s="53">
        <v>5386</v>
      </c>
      <c r="E75" s="53">
        <v>5459</v>
      </c>
      <c r="F75" s="53"/>
      <c r="G75" s="53"/>
      <c r="H75" s="53"/>
      <c r="I75" s="99">
        <f t="shared" si="6"/>
        <v>2.4606527693950509E-3</v>
      </c>
      <c r="J75" s="99">
        <f t="shared" si="7"/>
        <v>7.0097767939494562E-3</v>
      </c>
      <c r="K75" s="96">
        <f t="shared" si="8"/>
        <v>38</v>
      </c>
      <c r="L75" s="100">
        <f t="shared" si="10"/>
        <v>5.99246211344677E-4</v>
      </c>
      <c r="M75" s="97">
        <f t="shared" si="9"/>
        <v>73</v>
      </c>
      <c r="N75" s="97">
        <f t="shared" si="11"/>
        <v>0</v>
      </c>
    </row>
    <row r="76" spans="1:14">
      <c r="A76" s="41">
        <v>74</v>
      </c>
      <c r="B76" s="102" t="s">
        <v>165</v>
      </c>
      <c r="C76" s="53">
        <v>4226</v>
      </c>
      <c r="D76" s="53">
        <v>4238</v>
      </c>
      <c r="E76" s="53">
        <v>4277</v>
      </c>
      <c r="F76" s="53"/>
      <c r="G76" s="53"/>
      <c r="H76" s="53"/>
      <c r="I76" s="99">
        <f t="shared" si="6"/>
        <v>1.9278644247486046E-3</v>
      </c>
      <c r="J76" s="99">
        <f t="shared" si="7"/>
        <v>1.2068149550402271E-2</v>
      </c>
      <c r="K76" s="96">
        <f t="shared" si="8"/>
        <v>51</v>
      </c>
      <c r="L76" s="100">
        <f t="shared" si="10"/>
        <v>8.0425149417311906E-4</v>
      </c>
      <c r="M76" s="97">
        <f t="shared" si="9"/>
        <v>39</v>
      </c>
      <c r="N76" s="97">
        <f t="shared" si="11"/>
        <v>0</v>
      </c>
    </row>
    <row r="77" spans="1:14">
      <c r="A77" s="41">
        <v>75</v>
      </c>
      <c r="B77" s="102" t="s">
        <v>166</v>
      </c>
      <c r="C77" s="53">
        <v>2113</v>
      </c>
      <c r="D77" s="53">
        <v>2173</v>
      </c>
      <c r="E77" s="53">
        <v>2195</v>
      </c>
      <c r="F77" s="53"/>
      <c r="G77" s="53"/>
      <c r="H77" s="53"/>
      <c r="I77" s="99">
        <f t="shared" si="6"/>
        <v>9.8939967554902662E-4</v>
      </c>
      <c r="J77" s="99">
        <f t="shared" si="7"/>
        <v>3.8807382867960247E-2</v>
      </c>
      <c r="K77" s="96">
        <f t="shared" si="8"/>
        <v>82</v>
      </c>
      <c r="L77" s="100">
        <f t="shared" si="10"/>
        <v>1.2931102455332503E-3</v>
      </c>
      <c r="M77" s="97">
        <f t="shared" si="9"/>
        <v>22</v>
      </c>
      <c r="N77" s="97">
        <f t="shared" si="11"/>
        <v>0</v>
      </c>
    </row>
    <row r="78" spans="1:14">
      <c r="A78" s="41">
        <v>76</v>
      </c>
      <c r="B78" s="102" t="s">
        <v>167</v>
      </c>
      <c r="C78" s="53">
        <v>4111</v>
      </c>
      <c r="D78" s="53">
        <v>4257</v>
      </c>
      <c r="E78" s="53">
        <v>4336</v>
      </c>
      <c r="F78" s="53"/>
      <c r="G78" s="53"/>
      <c r="H78" s="53"/>
      <c r="I78" s="99">
        <f t="shared" si="6"/>
        <v>1.9544587668248654E-3</v>
      </c>
      <c r="J78" s="99">
        <f t="shared" si="7"/>
        <v>5.4731208951593287E-2</v>
      </c>
      <c r="K78" s="96">
        <f t="shared" si="8"/>
        <v>225</v>
      </c>
      <c r="L78" s="100">
        <f t="shared" si="10"/>
        <v>3.5481683566461137E-3</v>
      </c>
      <c r="M78" s="97">
        <f t="shared" si="9"/>
        <v>79</v>
      </c>
      <c r="N78" s="97">
        <f t="shared" si="11"/>
        <v>0</v>
      </c>
    </row>
    <row r="79" spans="1:14">
      <c r="A79" s="41">
        <v>77</v>
      </c>
      <c r="B79" s="102" t="s">
        <v>168</v>
      </c>
      <c r="C79" s="53">
        <v>7446</v>
      </c>
      <c r="D79" s="53">
        <v>7638</v>
      </c>
      <c r="E79" s="53">
        <v>7696</v>
      </c>
      <c r="F79" s="53"/>
      <c r="G79" s="53"/>
      <c r="H79" s="53"/>
      <c r="I79" s="99">
        <f t="shared" si="6"/>
        <v>3.4689840104898902E-3</v>
      </c>
      <c r="J79" s="99">
        <f t="shared" si="7"/>
        <v>3.3575073865162501E-2</v>
      </c>
      <c r="K79" s="96">
        <f t="shared" si="8"/>
        <v>250</v>
      </c>
      <c r="L79" s="100">
        <f t="shared" si="10"/>
        <v>3.9424092851623486E-3</v>
      </c>
      <c r="M79" s="97">
        <f t="shared" si="9"/>
        <v>58</v>
      </c>
      <c r="N79" s="97">
        <f t="shared" si="11"/>
        <v>0</v>
      </c>
    </row>
    <row r="80" spans="1:14">
      <c r="A80" s="41">
        <v>78</v>
      </c>
      <c r="B80" s="102" t="s">
        <v>169</v>
      </c>
      <c r="C80" s="53">
        <v>4983</v>
      </c>
      <c r="D80" s="53">
        <v>4861</v>
      </c>
      <c r="E80" s="53">
        <v>4888</v>
      </c>
      <c r="F80" s="53"/>
      <c r="G80" s="53"/>
      <c r="H80" s="53"/>
      <c r="I80" s="99">
        <f t="shared" si="6"/>
        <v>2.2032736282841196E-3</v>
      </c>
      <c r="J80" s="99">
        <f t="shared" si="7"/>
        <v>-1.9064820389323701E-2</v>
      </c>
      <c r="K80" s="96">
        <f t="shared" si="8"/>
        <v>-95</v>
      </c>
      <c r="L80" s="100">
        <f t="shared" si="10"/>
        <v>-1.4981155283616925E-3</v>
      </c>
      <c r="M80" s="97">
        <f t="shared" si="9"/>
        <v>27</v>
      </c>
      <c r="N80" s="97">
        <f t="shared" si="11"/>
        <v>0</v>
      </c>
    </row>
    <row r="81" spans="1:14">
      <c r="A81" s="41">
        <v>79</v>
      </c>
      <c r="B81" s="102" t="s">
        <v>170</v>
      </c>
      <c r="C81" s="53">
        <v>4180</v>
      </c>
      <c r="D81" s="53">
        <v>4337</v>
      </c>
      <c r="E81" s="53">
        <v>4393</v>
      </c>
      <c r="F81" s="53"/>
      <c r="G81" s="53"/>
      <c r="H81" s="53"/>
      <c r="I81" s="99">
        <f t="shared" si="6"/>
        <v>1.980151605779897E-3</v>
      </c>
      <c r="J81" s="99">
        <f t="shared" si="7"/>
        <v>5.0956937799043062E-2</v>
      </c>
      <c r="K81" s="96">
        <f t="shared" si="8"/>
        <v>213</v>
      </c>
      <c r="L81" s="100">
        <f t="shared" si="10"/>
        <v>3.3589327109583207E-3</v>
      </c>
      <c r="M81" s="97">
        <f t="shared" si="9"/>
        <v>56</v>
      </c>
      <c r="N81" s="97">
        <f t="shared" si="11"/>
        <v>0</v>
      </c>
    </row>
    <row r="82" spans="1:14">
      <c r="A82" s="41">
        <v>80</v>
      </c>
      <c r="B82" s="102" t="s">
        <v>171</v>
      </c>
      <c r="C82" s="53">
        <v>12019</v>
      </c>
      <c r="D82" s="53">
        <v>12311</v>
      </c>
      <c r="E82" s="53">
        <v>12389</v>
      </c>
      <c r="F82" s="53"/>
      <c r="G82" s="53"/>
      <c r="H82" s="53"/>
      <c r="I82" s="99">
        <f t="shared" si="6"/>
        <v>5.5843610844541645E-3</v>
      </c>
      <c r="J82" s="99">
        <f t="shared" si="7"/>
        <v>3.0784591064148433E-2</v>
      </c>
      <c r="K82" s="96">
        <f t="shared" si="8"/>
        <v>370</v>
      </c>
      <c r="L82" s="100">
        <f t="shared" si="10"/>
        <v>5.834765742040276E-3</v>
      </c>
      <c r="M82" s="97">
        <f t="shared" si="9"/>
        <v>78</v>
      </c>
      <c r="N82" s="97">
        <f t="shared" si="11"/>
        <v>0</v>
      </c>
    </row>
    <row r="83" spans="1:14">
      <c r="A83" s="41">
        <v>81</v>
      </c>
      <c r="B83" s="102" t="s">
        <v>172</v>
      </c>
      <c r="C83" s="53">
        <v>9812</v>
      </c>
      <c r="D83" s="53">
        <v>9795</v>
      </c>
      <c r="E83" s="53">
        <v>9889</v>
      </c>
      <c r="F83" s="53"/>
      <c r="G83" s="53"/>
      <c r="H83" s="53"/>
      <c r="I83" s="99">
        <f t="shared" si="6"/>
        <v>4.4574821829176875E-3</v>
      </c>
      <c r="J83" s="99">
        <f t="shared" si="7"/>
        <v>7.8475336322869956E-3</v>
      </c>
      <c r="K83" s="96">
        <f t="shared" si="8"/>
        <v>77</v>
      </c>
      <c r="L83" s="100">
        <f t="shared" si="10"/>
        <v>1.2142620598300034E-3</v>
      </c>
      <c r="M83" s="97">
        <f t="shared" si="9"/>
        <v>94</v>
      </c>
      <c r="N83" s="97">
        <f t="shared" si="11"/>
        <v>0</v>
      </c>
    </row>
    <row r="84" spans="1:14" s="108" customFormat="1">
      <c r="A84" s="190" t="s">
        <v>173</v>
      </c>
      <c r="B84" s="190"/>
      <c r="C84" s="62">
        <v>2155104</v>
      </c>
      <c r="D84" s="62">
        <v>2199007</v>
      </c>
      <c r="E84" s="62">
        <v>2218517</v>
      </c>
      <c r="F84" s="62"/>
      <c r="G84" s="62"/>
      <c r="H84" s="62"/>
      <c r="I84" s="99">
        <f t="shared" si="6"/>
        <v>1</v>
      </c>
      <c r="J84" s="99">
        <f t="shared" si="7"/>
        <v>2.9424566053424799E-2</v>
      </c>
      <c r="K84" s="96">
        <f t="shared" si="8"/>
        <v>63413</v>
      </c>
      <c r="L84" s="100">
        <f t="shared" si="10"/>
        <v>1</v>
      </c>
      <c r="M84" s="96">
        <f t="shared" si="9"/>
        <v>19510</v>
      </c>
      <c r="N84" s="97">
        <f t="shared" si="11"/>
        <v>0</v>
      </c>
    </row>
    <row r="85" spans="1:14">
      <c r="C85" s="131"/>
      <c r="D85" s="129"/>
      <c r="E85" s="130"/>
      <c r="F85" s="139"/>
      <c r="G85" s="139"/>
      <c r="H85" s="139"/>
      <c r="L85" s="11"/>
    </row>
    <row r="86" spans="1:14">
      <c r="C86" s="131"/>
      <c r="D86" s="129"/>
      <c r="E86" s="130"/>
      <c r="F86" s="139"/>
      <c r="G86" s="139"/>
      <c r="H86" s="139"/>
    </row>
    <row r="87" spans="1:14">
      <c r="C87" s="139">
        <f>C84+C90</f>
        <v>2880266</v>
      </c>
      <c r="E87" s="139">
        <f>E84+E90</f>
        <v>2839737</v>
      </c>
      <c r="F87" s="139"/>
      <c r="G87" s="139">
        <f>E87-C87</f>
        <v>-40529</v>
      </c>
      <c r="H87" s="21">
        <f>G87/C87*100</f>
        <v>-1.4071269806330386</v>
      </c>
    </row>
    <row r="88" spans="1:14">
      <c r="C88" s="139"/>
      <c r="D88" s="139"/>
      <c r="E88" s="139"/>
      <c r="G88" s="21"/>
    </row>
    <row r="90" spans="1:14">
      <c r="C90" s="4">
        <v>725162</v>
      </c>
      <c r="E90" s="4">
        <v>621220</v>
      </c>
    </row>
    <row r="93" spans="1:14">
      <c r="C93" s="139"/>
      <c r="E93" s="139"/>
      <c r="F93" s="139"/>
    </row>
    <row r="94" spans="1:14">
      <c r="F94" s="2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topLeftCell="K1" zoomScale="82" zoomScaleNormal="82" workbookViewId="0">
      <pane ySplit="2" topLeftCell="A3" activePane="bottomLeft" state="frozen"/>
      <selection activeCell="W1" sqref="W1"/>
      <selection pane="bottomLeft" activeCell="U11" sqref="U11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5.140625" style="4" customWidth="1"/>
    <col min="15" max="16384" width="9.140625" style="4"/>
  </cols>
  <sheetData>
    <row r="1" spans="1:14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4" ht="30">
      <c r="A2" s="92" t="s">
        <v>91</v>
      </c>
      <c r="B2" s="92" t="s">
        <v>174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91" t="s">
        <v>309</v>
      </c>
      <c r="J2" s="91" t="s">
        <v>314</v>
      </c>
      <c r="K2" s="91" t="s">
        <v>315</v>
      </c>
      <c r="L2" s="91" t="s">
        <v>308</v>
      </c>
      <c r="M2" s="42" t="s">
        <v>316</v>
      </c>
      <c r="N2" s="160" t="s">
        <v>317</v>
      </c>
    </row>
    <row r="3" spans="1:14">
      <c r="A3" s="41">
        <v>1</v>
      </c>
      <c r="B3" s="102" t="s">
        <v>92</v>
      </c>
      <c r="C3" s="54">
        <v>15025</v>
      </c>
      <c r="D3" s="54">
        <v>13141</v>
      </c>
      <c r="E3" s="54">
        <v>13081</v>
      </c>
      <c r="F3" s="54"/>
      <c r="G3" s="54"/>
      <c r="H3" s="54"/>
      <c r="I3" s="99">
        <f>E3/$E$84</f>
        <v>2.2328812720305204E-2</v>
      </c>
      <c r="J3" s="99">
        <f t="shared" ref="J3:J66" si="0">(E3-C3)/C3</f>
        <v>-0.12938435940099835</v>
      </c>
      <c r="K3" s="96">
        <f t="shared" ref="K3:K66" si="1">E3-C3</f>
        <v>-1944</v>
      </c>
      <c r="L3" s="100">
        <f>K3/$K$84</f>
        <v>1.9994240342288229E-2</v>
      </c>
      <c r="M3" s="97">
        <f t="shared" ref="M3:M66" si="2">E3-D3</f>
        <v>-60</v>
      </c>
      <c r="N3" s="97">
        <f>H3-G3</f>
        <v>0</v>
      </c>
    </row>
    <row r="4" spans="1:14">
      <c r="A4" s="41">
        <v>2</v>
      </c>
      <c r="B4" s="102" t="s">
        <v>93</v>
      </c>
      <c r="C4" s="54">
        <v>4916</v>
      </c>
      <c r="D4" s="54">
        <v>3758</v>
      </c>
      <c r="E4" s="54">
        <v>3737</v>
      </c>
      <c r="F4" s="54"/>
      <c r="G4" s="54"/>
      <c r="H4" s="54"/>
      <c r="I4" s="99">
        <f t="shared" ref="I4:I67" si="3">E4/$E$84</f>
        <v>6.3789292206850052E-3</v>
      </c>
      <c r="J4" s="99">
        <f t="shared" si="0"/>
        <v>-0.23982912937347436</v>
      </c>
      <c r="K4" s="96">
        <f t="shared" si="1"/>
        <v>-1179</v>
      </c>
      <c r="L4" s="100">
        <f t="shared" ref="L4:L67" si="4">K4/$K$84</f>
        <v>1.2126136503887769E-2</v>
      </c>
      <c r="M4" s="97">
        <f t="shared" si="2"/>
        <v>-21</v>
      </c>
      <c r="N4" s="97">
        <f t="shared" ref="N4:N67" si="5">H4-G4</f>
        <v>0</v>
      </c>
    </row>
    <row r="5" spans="1:14">
      <c r="A5" s="41">
        <v>3</v>
      </c>
      <c r="B5" s="102" t="s">
        <v>94</v>
      </c>
      <c r="C5" s="54">
        <v>18689</v>
      </c>
      <c r="D5" s="54">
        <v>16982</v>
      </c>
      <c r="E5" s="54">
        <v>17017</v>
      </c>
      <c r="F5" s="54"/>
      <c r="G5" s="54"/>
      <c r="H5" s="54"/>
      <c r="I5" s="99">
        <f t="shared" si="3"/>
        <v>2.9047428030076729E-2</v>
      </c>
      <c r="J5" s="99">
        <f t="shared" si="0"/>
        <v>-8.9464390818128306E-2</v>
      </c>
      <c r="K5" s="96">
        <f t="shared" si="1"/>
        <v>-1672</v>
      </c>
      <c r="L5" s="100">
        <f t="shared" si="4"/>
        <v>1.7196692310856954E-2</v>
      </c>
      <c r="M5" s="97">
        <f t="shared" si="2"/>
        <v>35</v>
      </c>
      <c r="N5" s="97">
        <f t="shared" si="5"/>
        <v>0</v>
      </c>
    </row>
    <row r="6" spans="1:14">
      <c r="A6" s="41">
        <v>4</v>
      </c>
      <c r="B6" s="102" t="s">
        <v>95</v>
      </c>
      <c r="C6" s="54">
        <v>3613</v>
      </c>
      <c r="D6" s="54">
        <v>2939</v>
      </c>
      <c r="E6" s="54">
        <v>2980</v>
      </c>
      <c r="F6" s="54"/>
      <c r="G6" s="54"/>
      <c r="H6" s="54"/>
      <c r="I6" s="99">
        <f t="shared" si="3"/>
        <v>5.0867565099388052E-3</v>
      </c>
      <c r="J6" s="99">
        <f t="shared" si="0"/>
        <v>-0.17520066426792139</v>
      </c>
      <c r="K6" s="96">
        <f t="shared" si="1"/>
        <v>-633</v>
      </c>
      <c r="L6" s="100">
        <f t="shared" si="4"/>
        <v>6.5104702349117541E-3</v>
      </c>
      <c r="M6" s="97">
        <f t="shared" si="2"/>
        <v>41</v>
      </c>
      <c r="N6" s="97">
        <f t="shared" si="5"/>
        <v>0</v>
      </c>
    </row>
    <row r="7" spans="1:14">
      <c r="A7" s="41">
        <v>5</v>
      </c>
      <c r="B7" s="102" t="s">
        <v>96</v>
      </c>
      <c r="C7" s="54">
        <v>5011</v>
      </c>
      <c r="D7" s="54">
        <v>4288</v>
      </c>
      <c r="E7" s="54">
        <v>4300</v>
      </c>
      <c r="F7" s="54"/>
      <c r="G7" s="54"/>
      <c r="H7" s="54"/>
      <c r="I7" s="99">
        <f t="shared" si="3"/>
        <v>7.339950668703645E-3</v>
      </c>
      <c r="J7" s="99">
        <f t="shared" si="0"/>
        <v>-0.14188784673717822</v>
      </c>
      <c r="K7" s="96">
        <f t="shared" si="1"/>
        <v>-711</v>
      </c>
      <c r="L7" s="100">
        <f t="shared" si="4"/>
        <v>7.3127082733368985E-3</v>
      </c>
      <c r="M7" s="97">
        <f t="shared" si="2"/>
        <v>12</v>
      </c>
      <c r="N7" s="97">
        <f t="shared" si="5"/>
        <v>0</v>
      </c>
    </row>
    <row r="8" spans="1:14">
      <c r="A8" s="41">
        <v>6</v>
      </c>
      <c r="B8" s="102" t="s">
        <v>97</v>
      </c>
      <c r="C8" s="54">
        <v>14938</v>
      </c>
      <c r="D8" s="54">
        <v>13126</v>
      </c>
      <c r="E8" s="54">
        <v>13108</v>
      </c>
      <c r="F8" s="54"/>
      <c r="G8" s="54"/>
      <c r="H8" s="54"/>
      <c r="I8" s="99">
        <f t="shared" si="3"/>
        <v>2.2374900782643578E-2</v>
      </c>
      <c r="J8" s="99">
        <f t="shared" si="0"/>
        <v>-0.12250635961976168</v>
      </c>
      <c r="K8" s="96">
        <f t="shared" si="1"/>
        <v>-1830</v>
      </c>
      <c r="L8" s="100">
        <f t="shared" si="4"/>
        <v>1.8821738593820709E-2</v>
      </c>
      <c r="M8" s="97">
        <f t="shared" si="2"/>
        <v>-18</v>
      </c>
      <c r="N8" s="97">
        <f t="shared" si="5"/>
        <v>0</v>
      </c>
    </row>
    <row r="9" spans="1:14">
      <c r="A9" s="41">
        <v>7</v>
      </c>
      <c r="B9" s="102" t="s">
        <v>98</v>
      </c>
      <c r="C9" s="54">
        <v>33963</v>
      </c>
      <c r="D9" s="54">
        <v>30459</v>
      </c>
      <c r="E9" s="54">
        <v>30432</v>
      </c>
      <c r="F9" s="54"/>
      <c r="G9" s="54"/>
      <c r="H9" s="54"/>
      <c r="I9" s="99">
        <f t="shared" si="3"/>
        <v>5.1946367151160307E-2</v>
      </c>
      <c r="J9" s="99">
        <f t="shared" si="0"/>
        <v>-0.10396608073491741</v>
      </c>
      <c r="K9" s="96">
        <f t="shared" si="1"/>
        <v>-3531</v>
      </c>
      <c r="L9" s="100">
        <f t="shared" si="4"/>
        <v>3.631669889332291E-2</v>
      </c>
      <c r="M9" s="97">
        <f t="shared" si="2"/>
        <v>-27</v>
      </c>
      <c r="N9" s="97">
        <f t="shared" si="5"/>
        <v>0</v>
      </c>
    </row>
    <row r="10" spans="1:14">
      <c r="A10" s="41">
        <v>8</v>
      </c>
      <c r="B10" s="102" t="s">
        <v>99</v>
      </c>
      <c r="C10" s="54">
        <v>1156</v>
      </c>
      <c r="D10" s="54">
        <v>939</v>
      </c>
      <c r="E10" s="54">
        <v>945</v>
      </c>
      <c r="F10" s="54"/>
      <c r="G10" s="54"/>
      <c r="H10" s="54"/>
      <c r="I10" s="99">
        <f t="shared" si="3"/>
        <v>1.6130821818430103E-3</v>
      </c>
      <c r="J10" s="99">
        <f t="shared" si="0"/>
        <v>-0.18252595155709342</v>
      </c>
      <c r="K10" s="96">
        <f t="shared" si="1"/>
        <v>-211</v>
      </c>
      <c r="L10" s="100">
        <f t="shared" si="4"/>
        <v>2.1701567449705847E-3</v>
      </c>
      <c r="M10" s="97">
        <f t="shared" si="2"/>
        <v>6</v>
      </c>
      <c r="N10" s="97">
        <f t="shared" si="5"/>
        <v>0</v>
      </c>
    </row>
    <row r="11" spans="1:14">
      <c r="A11" s="41">
        <v>9</v>
      </c>
      <c r="B11" s="102" t="s">
        <v>100</v>
      </c>
      <c r="C11" s="54">
        <v>18527</v>
      </c>
      <c r="D11" s="54">
        <v>16343</v>
      </c>
      <c r="E11" s="54">
        <v>16363</v>
      </c>
      <c r="F11" s="54"/>
      <c r="G11" s="54"/>
      <c r="H11" s="54"/>
      <c r="I11" s="99">
        <f t="shared" si="3"/>
        <v>2.7931072742325057E-2</v>
      </c>
      <c r="J11" s="99">
        <f t="shared" si="0"/>
        <v>-0.11680250445296055</v>
      </c>
      <c r="K11" s="96">
        <f t="shared" si="1"/>
        <v>-2164</v>
      </c>
      <c r="L11" s="100">
        <f t="shared" si="4"/>
        <v>2.2256963014769409E-2</v>
      </c>
      <c r="M11" s="97">
        <f t="shared" si="2"/>
        <v>20</v>
      </c>
      <c r="N11" s="97">
        <f t="shared" si="5"/>
        <v>0</v>
      </c>
    </row>
    <row r="12" spans="1:14">
      <c r="A12" s="41">
        <v>10</v>
      </c>
      <c r="B12" s="102" t="s">
        <v>101</v>
      </c>
      <c r="C12" s="54">
        <v>21159</v>
      </c>
      <c r="D12" s="54">
        <v>18109</v>
      </c>
      <c r="E12" s="54">
        <v>18059</v>
      </c>
      <c r="F12" s="54"/>
      <c r="G12" s="54"/>
      <c r="H12" s="54"/>
      <c r="I12" s="99">
        <f t="shared" si="3"/>
        <v>3.0826085843283519E-2</v>
      </c>
      <c r="J12" s="99">
        <f t="shared" si="0"/>
        <v>-0.14650975944042724</v>
      </c>
      <c r="K12" s="96">
        <f t="shared" si="1"/>
        <v>-3100</v>
      </c>
      <c r="L12" s="100">
        <f t="shared" si="4"/>
        <v>3.1883819475871149E-2</v>
      </c>
      <c r="M12" s="97">
        <f t="shared" si="2"/>
        <v>-50</v>
      </c>
      <c r="N12" s="97">
        <f t="shared" si="5"/>
        <v>0</v>
      </c>
    </row>
    <row r="13" spans="1:14">
      <c r="A13" s="41">
        <v>11</v>
      </c>
      <c r="B13" s="102" t="s">
        <v>102</v>
      </c>
      <c r="C13" s="54">
        <v>2005</v>
      </c>
      <c r="D13" s="54">
        <v>1784</v>
      </c>
      <c r="E13" s="54">
        <v>1810</v>
      </c>
      <c r="F13" s="54"/>
      <c r="G13" s="54"/>
      <c r="H13" s="54"/>
      <c r="I13" s="99">
        <f t="shared" si="3"/>
        <v>3.089607141942697E-3</v>
      </c>
      <c r="J13" s="99">
        <f t="shared" si="0"/>
        <v>-9.7256857855361589E-2</v>
      </c>
      <c r="K13" s="96">
        <f t="shared" si="1"/>
        <v>-195</v>
      </c>
      <c r="L13" s="100">
        <f t="shared" si="4"/>
        <v>2.0055950960628627E-3</v>
      </c>
      <c r="M13" s="97">
        <f t="shared" si="2"/>
        <v>26</v>
      </c>
      <c r="N13" s="97">
        <f t="shared" si="5"/>
        <v>0</v>
      </c>
    </row>
    <row r="14" spans="1:14">
      <c r="A14" s="41">
        <v>12</v>
      </c>
      <c r="B14" s="102" t="s">
        <v>103</v>
      </c>
      <c r="C14" s="54">
        <v>717</v>
      </c>
      <c r="D14" s="54">
        <v>515</v>
      </c>
      <c r="E14" s="54">
        <v>533</v>
      </c>
      <c r="F14" s="54"/>
      <c r="G14" s="54"/>
      <c r="H14" s="54"/>
      <c r="I14" s="99">
        <f t="shared" si="3"/>
        <v>9.0981248986489374E-4</v>
      </c>
      <c r="J14" s="99">
        <f t="shared" si="0"/>
        <v>-0.25662482566248257</v>
      </c>
      <c r="K14" s="96">
        <f t="shared" si="1"/>
        <v>-184</v>
      </c>
      <c r="L14" s="100">
        <f t="shared" si="4"/>
        <v>1.8924589624388036E-3</v>
      </c>
      <c r="M14" s="97">
        <f t="shared" si="2"/>
        <v>18</v>
      </c>
      <c r="N14" s="97">
        <f t="shared" si="5"/>
        <v>0</v>
      </c>
    </row>
    <row r="15" spans="1:14">
      <c r="A15" s="41">
        <v>13</v>
      </c>
      <c r="B15" s="102" t="s">
        <v>104</v>
      </c>
      <c r="C15" s="54">
        <v>2803</v>
      </c>
      <c r="D15" s="54">
        <v>2032</v>
      </c>
      <c r="E15" s="54">
        <v>2033</v>
      </c>
      <c r="F15" s="54"/>
      <c r="G15" s="54"/>
      <c r="H15" s="54"/>
      <c r="I15" s="99">
        <f t="shared" si="3"/>
        <v>3.4702603975522118E-3</v>
      </c>
      <c r="J15" s="99">
        <f t="shared" si="0"/>
        <v>-0.27470567249375671</v>
      </c>
      <c r="K15" s="96">
        <f t="shared" si="1"/>
        <v>-770</v>
      </c>
      <c r="L15" s="100">
        <f t="shared" si="4"/>
        <v>7.9195293536841235E-3</v>
      </c>
      <c r="M15" s="97">
        <f t="shared" si="2"/>
        <v>1</v>
      </c>
      <c r="N15" s="97">
        <f t="shared" si="5"/>
        <v>0</v>
      </c>
    </row>
    <row r="16" spans="1:14">
      <c r="A16" s="41">
        <v>14</v>
      </c>
      <c r="B16" s="102" t="s">
        <v>105</v>
      </c>
      <c r="C16" s="54">
        <v>3336</v>
      </c>
      <c r="D16" s="54">
        <v>2815</v>
      </c>
      <c r="E16" s="54">
        <v>2815</v>
      </c>
      <c r="F16" s="54"/>
      <c r="G16" s="54"/>
      <c r="H16" s="54"/>
      <c r="I16" s="99">
        <f t="shared" si="3"/>
        <v>4.8051072400932E-3</v>
      </c>
      <c r="J16" s="99">
        <f t="shared" si="0"/>
        <v>-0.15617505995203837</v>
      </c>
      <c r="K16" s="96">
        <f t="shared" si="1"/>
        <v>-521</v>
      </c>
      <c r="L16" s="100">
        <f t="shared" si="4"/>
        <v>5.3585386925576991E-3</v>
      </c>
      <c r="M16" s="97">
        <f t="shared" si="2"/>
        <v>0</v>
      </c>
      <c r="N16" s="97">
        <f t="shared" si="5"/>
        <v>0</v>
      </c>
    </row>
    <row r="17" spans="1:14">
      <c r="A17" s="41">
        <v>15</v>
      </c>
      <c r="B17" s="102" t="s">
        <v>106</v>
      </c>
      <c r="C17" s="54">
        <v>6809</v>
      </c>
      <c r="D17" s="54">
        <v>6013</v>
      </c>
      <c r="E17" s="54">
        <v>6013</v>
      </c>
      <c r="F17" s="54"/>
      <c r="G17" s="54"/>
      <c r="H17" s="54"/>
      <c r="I17" s="99">
        <f t="shared" si="3"/>
        <v>1.0263982179282562E-2</v>
      </c>
      <c r="J17" s="99">
        <f t="shared" si="0"/>
        <v>-0.1169040975179909</v>
      </c>
      <c r="K17" s="96">
        <f t="shared" si="1"/>
        <v>-796</v>
      </c>
      <c r="L17" s="100">
        <f t="shared" si="4"/>
        <v>8.1869420331591725E-3</v>
      </c>
      <c r="M17" s="97">
        <f t="shared" si="2"/>
        <v>0</v>
      </c>
      <c r="N17" s="97">
        <f t="shared" si="5"/>
        <v>0</v>
      </c>
    </row>
    <row r="18" spans="1:14">
      <c r="A18" s="41">
        <v>16</v>
      </c>
      <c r="B18" s="102" t="s">
        <v>107</v>
      </c>
      <c r="C18" s="54">
        <v>17177</v>
      </c>
      <c r="D18" s="54">
        <v>15007</v>
      </c>
      <c r="E18" s="54">
        <v>15028</v>
      </c>
      <c r="F18" s="54"/>
      <c r="G18" s="54"/>
      <c r="H18" s="54"/>
      <c r="I18" s="99">
        <f t="shared" si="3"/>
        <v>2.5652274104483345E-2</v>
      </c>
      <c r="J18" s="99">
        <f t="shared" si="0"/>
        <v>-0.1251091575944577</v>
      </c>
      <c r="K18" s="96">
        <f t="shared" si="1"/>
        <v>-2149</v>
      </c>
      <c r="L18" s="100">
        <f t="shared" si="4"/>
        <v>2.2102686468918418E-2</v>
      </c>
      <c r="M18" s="97">
        <f t="shared" si="2"/>
        <v>21</v>
      </c>
      <c r="N18" s="97">
        <f t="shared" si="5"/>
        <v>0</v>
      </c>
    </row>
    <row r="19" spans="1:14">
      <c r="A19" s="41">
        <v>17</v>
      </c>
      <c r="B19" s="102" t="s">
        <v>108</v>
      </c>
      <c r="C19" s="54">
        <v>10265</v>
      </c>
      <c r="D19" s="54">
        <v>9206</v>
      </c>
      <c r="E19" s="54">
        <v>9218</v>
      </c>
      <c r="F19" s="54"/>
      <c r="G19" s="54"/>
      <c r="H19" s="54"/>
      <c r="I19" s="99">
        <f t="shared" si="3"/>
        <v>1.5734805875374465E-2</v>
      </c>
      <c r="J19" s="99">
        <f t="shared" si="0"/>
        <v>-0.1019970774476376</v>
      </c>
      <c r="K19" s="96">
        <f t="shared" si="1"/>
        <v>-1047</v>
      </c>
      <c r="L19" s="100">
        <f t="shared" si="4"/>
        <v>1.0768502900399062E-2</v>
      </c>
      <c r="M19" s="97">
        <f t="shared" si="2"/>
        <v>12</v>
      </c>
      <c r="N19" s="97">
        <f t="shared" si="5"/>
        <v>0</v>
      </c>
    </row>
    <row r="20" spans="1:14">
      <c r="A20" s="41">
        <v>18</v>
      </c>
      <c r="B20" s="102" t="s">
        <v>109</v>
      </c>
      <c r="C20" s="54">
        <v>3489</v>
      </c>
      <c r="D20" s="54">
        <v>2927</v>
      </c>
      <c r="E20" s="54">
        <v>2926</v>
      </c>
      <c r="F20" s="54"/>
      <c r="G20" s="54"/>
      <c r="H20" s="54"/>
      <c r="I20" s="99">
        <f t="shared" si="3"/>
        <v>4.994580385262062E-3</v>
      </c>
      <c r="J20" s="99">
        <f t="shared" si="0"/>
        <v>-0.16136428776153625</v>
      </c>
      <c r="K20" s="96">
        <f t="shared" si="1"/>
        <v>-563</v>
      </c>
      <c r="L20" s="100">
        <f t="shared" si="4"/>
        <v>5.7905130209404696E-3</v>
      </c>
      <c r="M20" s="97">
        <f t="shared" si="2"/>
        <v>-1</v>
      </c>
      <c r="N20" s="97">
        <f t="shared" si="5"/>
        <v>0</v>
      </c>
    </row>
    <row r="21" spans="1:14">
      <c r="A21" s="41">
        <v>19</v>
      </c>
      <c r="B21" s="102" t="s">
        <v>110</v>
      </c>
      <c r="C21" s="54">
        <v>7224</v>
      </c>
      <c r="D21" s="54">
        <v>5503</v>
      </c>
      <c r="E21" s="54">
        <v>5533</v>
      </c>
      <c r="F21" s="54"/>
      <c r="G21" s="54"/>
      <c r="H21" s="54"/>
      <c r="I21" s="99">
        <f t="shared" si="3"/>
        <v>9.4446388488226216E-3</v>
      </c>
      <c r="J21" s="99">
        <f t="shared" si="0"/>
        <v>-0.23408084163898119</v>
      </c>
      <c r="K21" s="96">
        <f t="shared" si="1"/>
        <v>-1691</v>
      </c>
      <c r="L21" s="100">
        <f t="shared" si="4"/>
        <v>1.7392109268934874E-2</v>
      </c>
      <c r="M21" s="97">
        <f t="shared" si="2"/>
        <v>30</v>
      </c>
      <c r="N21" s="97">
        <f t="shared" si="5"/>
        <v>0</v>
      </c>
    </row>
    <row r="22" spans="1:14">
      <c r="A22" s="41">
        <v>20</v>
      </c>
      <c r="B22" s="102" t="s">
        <v>111</v>
      </c>
      <c r="C22" s="54">
        <v>15498</v>
      </c>
      <c r="D22" s="54">
        <v>12995</v>
      </c>
      <c r="E22" s="54">
        <v>13028</v>
      </c>
      <c r="F22" s="54"/>
      <c r="G22" s="54"/>
      <c r="H22" s="54"/>
      <c r="I22" s="99">
        <f t="shared" si="3"/>
        <v>2.2238343560900254E-2</v>
      </c>
      <c r="J22" s="99">
        <f t="shared" si="0"/>
        <v>-0.1593754032778423</v>
      </c>
      <c r="K22" s="96">
        <f t="shared" si="1"/>
        <v>-2470</v>
      </c>
      <c r="L22" s="100">
        <f t="shared" si="4"/>
        <v>2.5404204550129591E-2</v>
      </c>
      <c r="M22" s="97">
        <f t="shared" si="2"/>
        <v>33</v>
      </c>
      <c r="N22" s="97">
        <f t="shared" si="5"/>
        <v>0</v>
      </c>
    </row>
    <row r="23" spans="1:14">
      <c r="A23" s="41">
        <v>21</v>
      </c>
      <c r="B23" s="102" t="s">
        <v>112</v>
      </c>
      <c r="C23" s="54">
        <v>6961</v>
      </c>
      <c r="D23" s="54">
        <v>5979</v>
      </c>
      <c r="E23" s="54">
        <v>6058</v>
      </c>
      <c r="F23" s="54"/>
      <c r="G23" s="54"/>
      <c r="H23" s="54"/>
      <c r="I23" s="99">
        <f t="shared" si="3"/>
        <v>1.0340795616513182E-2</v>
      </c>
      <c r="J23" s="99">
        <f t="shared" si="0"/>
        <v>-0.12972274098549058</v>
      </c>
      <c r="K23" s="96">
        <f t="shared" si="1"/>
        <v>-903</v>
      </c>
      <c r="L23" s="100">
        <f t="shared" si="4"/>
        <v>9.2874480602295629E-3</v>
      </c>
      <c r="M23" s="97">
        <f t="shared" si="2"/>
        <v>79</v>
      </c>
      <c r="N23" s="97">
        <f t="shared" si="5"/>
        <v>0</v>
      </c>
    </row>
    <row r="24" spans="1:14">
      <c r="A24" s="41">
        <v>22</v>
      </c>
      <c r="B24" s="102" t="s">
        <v>113</v>
      </c>
      <c r="C24" s="54">
        <v>7883</v>
      </c>
      <c r="D24" s="54">
        <v>6987</v>
      </c>
      <c r="E24" s="54">
        <v>6976</v>
      </c>
      <c r="F24" s="54"/>
      <c r="G24" s="54"/>
      <c r="H24" s="54"/>
      <c r="I24" s="99">
        <f t="shared" si="3"/>
        <v>1.1907789736017822E-2</v>
      </c>
      <c r="J24" s="99">
        <f t="shared" si="0"/>
        <v>-0.11505771914245845</v>
      </c>
      <c r="K24" s="96">
        <f t="shared" si="1"/>
        <v>-907</v>
      </c>
      <c r="L24" s="100">
        <f t="shared" si="4"/>
        <v>9.3285884724564946E-3</v>
      </c>
      <c r="M24" s="97">
        <f t="shared" si="2"/>
        <v>-11</v>
      </c>
      <c r="N24" s="97">
        <f t="shared" si="5"/>
        <v>0</v>
      </c>
    </row>
    <row r="25" spans="1:14">
      <c r="A25" s="41">
        <v>23</v>
      </c>
      <c r="B25" s="102" t="s">
        <v>114</v>
      </c>
      <c r="C25" s="54">
        <v>4814</v>
      </c>
      <c r="D25" s="54">
        <v>3817</v>
      </c>
      <c r="E25" s="54">
        <v>3808</v>
      </c>
      <c r="F25" s="54"/>
      <c r="G25" s="54"/>
      <c r="H25" s="54"/>
      <c r="I25" s="99">
        <f t="shared" si="3"/>
        <v>6.5001237549822052E-3</v>
      </c>
      <c r="J25" s="99">
        <f t="shared" si="0"/>
        <v>-0.20897382633984213</v>
      </c>
      <c r="K25" s="96">
        <f t="shared" si="1"/>
        <v>-1006</v>
      </c>
      <c r="L25" s="100">
        <f t="shared" si="4"/>
        <v>1.0346813675073023E-2</v>
      </c>
      <c r="M25" s="97">
        <f t="shared" si="2"/>
        <v>-9</v>
      </c>
      <c r="N25" s="97">
        <f t="shared" si="5"/>
        <v>0</v>
      </c>
    </row>
    <row r="26" spans="1:14">
      <c r="A26" s="41">
        <v>24</v>
      </c>
      <c r="B26" s="102" t="s">
        <v>115</v>
      </c>
      <c r="C26" s="54">
        <v>3668</v>
      </c>
      <c r="D26" s="54">
        <v>3013</v>
      </c>
      <c r="E26" s="54">
        <v>3004</v>
      </c>
      <c r="F26" s="54"/>
      <c r="G26" s="54"/>
      <c r="H26" s="54"/>
      <c r="I26" s="99">
        <f t="shared" si="3"/>
        <v>5.1277236764618022E-3</v>
      </c>
      <c r="J26" s="99">
        <f t="shared" si="0"/>
        <v>-0.18102508178844057</v>
      </c>
      <c r="K26" s="96">
        <f t="shared" si="1"/>
        <v>-664</v>
      </c>
      <c r="L26" s="100">
        <f t="shared" si="4"/>
        <v>6.8293084296704651E-3</v>
      </c>
      <c r="M26" s="97">
        <f t="shared" si="2"/>
        <v>-9</v>
      </c>
      <c r="N26" s="97">
        <f t="shared" si="5"/>
        <v>0</v>
      </c>
    </row>
    <row r="27" spans="1:14">
      <c r="A27" s="41">
        <v>25</v>
      </c>
      <c r="B27" s="102" t="s">
        <v>116</v>
      </c>
      <c r="C27" s="54">
        <v>7157</v>
      </c>
      <c r="D27" s="54">
        <v>5771</v>
      </c>
      <c r="E27" s="54">
        <v>5789</v>
      </c>
      <c r="F27" s="54"/>
      <c r="G27" s="54"/>
      <c r="H27" s="54"/>
      <c r="I27" s="99">
        <f t="shared" si="3"/>
        <v>9.8816219584012561E-3</v>
      </c>
      <c r="J27" s="99">
        <f t="shared" si="0"/>
        <v>-0.19114153975129244</v>
      </c>
      <c r="K27" s="96">
        <f t="shared" si="1"/>
        <v>-1368</v>
      </c>
      <c r="L27" s="100">
        <f t="shared" si="4"/>
        <v>1.4070020981610237E-2</v>
      </c>
      <c r="M27" s="97">
        <f t="shared" si="2"/>
        <v>18</v>
      </c>
      <c r="N27" s="97">
        <f t="shared" si="5"/>
        <v>0</v>
      </c>
    </row>
    <row r="28" spans="1:14">
      <c r="A28" s="41">
        <v>26</v>
      </c>
      <c r="B28" s="102" t="s">
        <v>117</v>
      </c>
      <c r="C28" s="54">
        <v>6978</v>
      </c>
      <c r="D28" s="54">
        <v>6689</v>
      </c>
      <c r="E28" s="54">
        <v>6708</v>
      </c>
      <c r="F28" s="54"/>
      <c r="G28" s="54"/>
      <c r="H28" s="54"/>
      <c r="I28" s="99">
        <f t="shared" si="3"/>
        <v>1.1450323043177687E-2</v>
      </c>
      <c r="J28" s="99">
        <f t="shared" si="0"/>
        <v>-3.8693035253654341E-2</v>
      </c>
      <c r="K28" s="96">
        <f t="shared" si="1"/>
        <v>-270</v>
      </c>
      <c r="L28" s="100">
        <f t="shared" si="4"/>
        <v>2.7769778253178097E-3</v>
      </c>
      <c r="M28" s="97">
        <f t="shared" si="2"/>
        <v>19</v>
      </c>
      <c r="N28" s="97">
        <f t="shared" si="5"/>
        <v>0</v>
      </c>
    </row>
    <row r="29" spans="1:14">
      <c r="A29" s="41">
        <v>27</v>
      </c>
      <c r="B29" s="102" t="s">
        <v>118</v>
      </c>
      <c r="C29" s="54">
        <v>15274</v>
      </c>
      <c r="D29" s="54">
        <v>13344</v>
      </c>
      <c r="E29" s="54">
        <v>13346</v>
      </c>
      <c r="F29" s="54"/>
      <c r="G29" s="54"/>
      <c r="H29" s="54"/>
      <c r="I29" s="99">
        <f t="shared" si="3"/>
        <v>2.2781158517329966E-2</v>
      </c>
      <c r="J29" s="99">
        <f t="shared" si="0"/>
        <v>-0.12622757627340578</v>
      </c>
      <c r="K29" s="96">
        <f t="shared" si="1"/>
        <v>-1928</v>
      </c>
      <c r="L29" s="100">
        <f t="shared" si="4"/>
        <v>1.9829678693380509E-2</v>
      </c>
      <c r="M29" s="97">
        <f t="shared" si="2"/>
        <v>2</v>
      </c>
      <c r="N29" s="97">
        <f t="shared" si="5"/>
        <v>0</v>
      </c>
    </row>
    <row r="30" spans="1:14">
      <c r="A30" s="41">
        <v>28</v>
      </c>
      <c r="B30" s="102" t="s">
        <v>119</v>
      </c>
      <c r="C30" s="54">
        <v>6771</v>
      </c>
      <c r="D30" s="54">
        <v>5576</v>
      </c>
      <c r="E30" s="54">
        <v>5518</v>
      </c>
      <c r="F30" s="54"/>
      <c r="G30" s="54"/>
      <c r="H30" s="54"/>
      <c r="I30" s="99">
        <f t="shared" si="3"/>
        <v>9.4190343697457476E-3</v>
      </c>
      <c r="J30" s="99">
        <f t="shared" si="0"/>
        <v>-0.18505390636538177</v>
      </c>
      <c r="K30" s="96">
        <f t="shared" si="1"/>
        <v>-1253</v>
      </c>
      <c r="L30" s="100">
        <f t="shared" si="4"/>
        <v>1.2887234130085983E-2</v>
      </c>
      <c r="M30" s="97">
        <f t="shared" si="2"/>
        <v>-58</v>
      </c>
      <c r="N30" s="97">
        <f t="shared" si="5"/>
        <v>0</v>
      </c>
    </row>
    <row r="31" spans="1:14">
      <c r="A31" s="41">
        <v>29</v>
      </c>
      <c r="B31" s="102" t="s">
        <v>120</v>
      </c>
      <c r="C31" s="54">
        <v>2260</v>
      </c>
      <c r="D31" s="54">
        <v>1830</v>
      </c>
      <c r="E31" s="54">
        <v>1819</v>
      </c>
      <c r="F31" s="54"/>
      <c r="G31" s="54"/>
      <c r="H31" s="54"/>
      <c r="I31" s="99">
        <f t="shared" si="3"/>
        <v>3.104969829388821E-3</v>
      </c>
      <c r="J31" s="99">
        <f t="shared" si="0"/>
        <v>-0.19513274336283185</v>
      </c>
      <c r="K31" s="96">
        <f t="shared" si="1"/>
        <v>-441</v>
      </c>
      <c r="L31" s="100">
        <f t="shared" si="4"/>
        <v>4.5357304480190888E-3</v>
      </c>
      <c r="M31" s="97">
        <f t="shared" si="2"/>
        <v>-11</v>
      </c>
      <c r="N31" s="97">
        <f t="shared" si="5"/>
        <v>0</v>
      </c>
    </row>
    <row r="32" spans="1:14">
      <c r="A32" s="41">
        <v>30</v>
      </c>
      <c r="B32" s="102" t="s">
        <v>121</v>
      </c>
      <c r="C32" s="54">
        <v>1016</v>
      </c>
      <c r="D32" s="54">
        <v>814</v>
      </c>
      <c r="E32" s="54">
        <v>835</v>
      </c>
      <c r="F32" s="54"/>
      <c r="G32" s="54"/>
      <c r="H32" s="54"/>
      <c r="I32" s="99">
        <f t="shared" si="3"/>
        <v>1.4253160019459404E-3</v>
      </c>
      <c r="J32" s="99">
        <f t="shared" si="0"/>
        <v>-0.17814960629921259</v>
      </c>
      <c r="K32" s="96">
        <f t="shared" si="1"/>
        <v>-181</v>
      </c>
      <c r="L32" s="100">
        <f t="shared" si="4"/>
        <v>1.8616036532686057E-3</v>
      </c>
      <c r="M32" s="97">
        <f t="shared" si="2"/>
        <v>21</v>
      </c>
      <c r="N32" s="97">
        <f t="shared" si="5"/>
        <v>0</v>
      </c>
    </row>
    <row r="33" spans="1:14">
      <c r="A33" s="41">
        <v>31</v>
      </c>
      <c r="B33" s="102" t="s">
        <v>122</v>
      </c>
      <c r="C33" s="54">
        <v>14153</v>
      </c>
      <c r="D33" s="54">
        <v>11549</v>
      </c>
      <c r="E33" s="54">
        <v>11444</v>
      </c>
      <c r="F33" s="54"/>
      <c r="G33" s="54"/>
      <c r="H33" s="54"/>
      <c r="I33" s="99">
        <f t="shared" si="3"/>
        <v>1.9534510570382444E-2</v>
      </c>
      <c r="J33" s="99">
        <f t="shared" si="0"/>
        <v>-0.19140818201088108</v>
      </c>
      <c r="K33" s="96">
        <f t="shared" si="1"/>
        <v>-2709</v>
      </c>
      <c r="L33" s="100">
        <f t="shared" si="4"/>
        <v>2.786234418068869E-2</v>
      </c>
      <c r="M33" s="97">
        <f t="shared" si="2"/>
        <v>-105</v>
      </c>
      <c r="N33" s="97">
        <f t="shared" si="5"/>
        <v>0</v>
      </c>
    </row>
    <row r="34" spans="1:14">
      <c r="A34" s="41">
        <v>32</v>
      </c>
      <c r="B34" s="102" t="s">
        <v>123</v>
      </c>
      <c r="C34" s="54">
        <v>5661</v>
      </c>
      <c r="D34" s="54">
        <v>4840</v>
      </c>
      <c r="E34" s="54">
        <v>4829</v>
      </c>
      <c r="F34" s="54"/>
      <c r="G34" s="54"/>
      <c r="H34" s="54"/>
      <c r="I34" s="99">
        <f t="shared" si="3"/>
        <v>8.2429352974813727E-3</v>
      </c>
      <c r="J34" s="99">
        <f t="shared" si="0"/>
        <v>-0.14697049991167638</v>
      </c>
      <c r="K34" s="96">
        <f t="shared" si="1"/>
        <v>-832</v>
      </c>
      <c r="L34" s="100">
        <f t="shared" si="4"/>
        <v>8.5572057432015472E-3</v>
      </c>
      <c r="M34" s="97">
        <f t="shared" si="2"/>
        <v>-11</v>
      </c>
      <c r="N34" s="97">
        <f t="shared" si="5"/>
        <v>0</v>
      </c>
    </row>
    <row r="35" spans="1:14">
      <c r="A35" s="41">
        <v>33</v>
      </c>
      <c r="B35" s="102" t="s">
        <v>124</v>
      </c>
      <c r="C35" s="54">
        <v>26571</v>
      </c>
      <c r="D35" s="54">
        <v>23182</v>
      </c>
      <c r="E35" s="54">
        <v>23155</v>
      </c>
      <c r="F35" s="54"/>
      <c r="G35" s="54"/>
      <c r="H35" s="54"/>
      <c r="I35" s="99">
        <f t="shared" si="3"/>
        <v>3.9524780868333234E-2</v>
      </c>
      <c r="J35" s="99">
        <f t="shared" si="0"/>
        <v>-0.12856121335290355</v>
      </c>
      <c r="K35" s="96">
        <f t="shared" si="1"/>
        <v>-3416</v>
      </c>
      <c r="L35" s="100">
        <f t="shared" si="4"/>
        <v>3.5133912041798658E-2</v>
      </c>
      <c r="M35" s="97">
        <f t="shared" si="2"/>
        <v>-27</v>
      </c>
      <c r="N35" s="97">
        <f t="shared" si="5"/>
        <v>0</v>
      </c>
    </row>
    <row r="36" spans="1:14">
      <c r="A36" s="41">
        <v>34</v>
      </c>
      <c r="B36" s="102" t="s">
        <v>125</v>
      </c>
      <c r="C36" s="54">
        <v>4602</v>
      </c>
      <c r="D36" s="54">
        <v>3903</v>
      </c>
      <c r="E36" s="54">
        <v>3871</v>
      </c>
      <c r="F36" s="54"/>
      <c r="G36" s="54"/>
      <c r="H36" s="54"/>
      <c r="I36" s="99">
        <f t="shared" si="3"/>
        <v>6.6076625671050724E-3</v>
      </c>
      <c r="J36" s="99">
        <f t="shared" si="0"/>
        <v>-0.15884398087787918</v>
      </c>
      <c r="K36" s="96">
        <f t="shared" si="1"/>
        <v>-731</v>
      </c>
      <c r="L36" s="100">
        <f t="shared" si="4"/>
        <v>7.5184103344715517E-3</v>
      </c>
      <c r="M36" s="97">
        <f t="shared" si="2"/>
        <v>-32</v>
      </c>
      <c r="N36" s="97">
        <f t="shared" si="5"/>
        <v>0</v>
      </c>
    </row>
    <row r="37" spans="1:14" ht="15.75" customHeight="1">
      <c r="A37" s="41">
        <v>35</v>
      </c>
      <c r="B37" s="102" t="s">
        <v>126</v>
      </c>
      <c r="C37" s="54">
        <v>26246</v>
      </c>
      <c r="D37" s="54">
        <v>23915</v>
      </c>
      <c r="E37" s="54">
        <v>23926</v>
      </c>
      <c r="F37" s="54"/>
      <c r="G37" s="54"/>
      <c r="H37" s="54"/>
      <c r="I37" s="99">
        <f t="shared" si="3"/>
        <v>4.0840851092884517E-2</v>
      </c>
      <c r="J37" s="99">
        <f t="shared" si="0"/>
        <v>-8.8394422007162993E-2</v>
      </c>
      <c r="K37" s="96">
        <f t="shared" si="1"/>
        <v>-2320</v>
      </c>
      <c r="L37" s="100">
        <f t="shared" si="4"/>
        <v>2.38614390916197E-2</v>
      </c>
      <c r="M37" s="97">
        <f t="shared" si="2"/>
        <v>11</v>
      </c>
      <c r="N37" s="97">
        <f t="shared" si="5"/>
        <v>0</v>
      </c>
    </row>
    <row r="38" spans="1:14">
      <c r="A38" s="41">
        <v>36</v>
      </c>
      <c r="B38" s="102" t="s">
        <v>127</v>
      </c>
      <c r="C38" s="54">
        <v>4613</v>
      </c>
      <c r="D38" s="54">
        <v>4251</v>
      </c>
      <c r="E38" s="54">
        <v>4312</v>
      </c>
      <c r="F38" s="54"/>
      <c r="G38" s="54"/>
      <c r="H38" s="54"/>
      <c r="I38" s="99">
        <f t="shared" si="3"/>
        <v>7.360434251965144E-3</v>
      </c>
      <c r="J38" s="99">
        <f t="shared" si="0"/>
        <v>-6.525037936267071E-2</v>
      </c>
      <c r="K38" s="96">
        <f t="shared" si="1"/>
        <v>-301</v>
      </c>
      <c r="L38" s="100">
        <f t="shared" si="4"/>
        <v>3.0958160200765211E-3</v>
      </c>
      <c r="M38" s="97">
        <f t="shared" si="2"/>
        <v>61</v>
      </c>
      <c r="N38" s="97">
        <f t="shared" si="5"/>
        <v>0</v>
      </c>
    </row>
    <row r="39" spans="1:14">
      <c r="A39" s="41">
        <v>37</v>
      </c>
      <c r="B39" s="102" t="s">
        <v>128</v>
      </c>
      <c r="C39" s="54">
        <v>7934</v>
      </c>
      <c r="D39" s="54">
        <v>6450</v>
      </c>
      <c r="E39" s="54">
        <v>6438</v>
      </c>
      <c r="F39" s="54"/>
      <c r="G39" s="54"/>
      <c r="H39" s="54"/>
      <c r="I39" s="99">
        <f t="shared" si="3"/>
        <v>1.0989442419793969E-2</v>
      </c>
      <c r="J39" s="99">
        <f t="shared" si="0"/>
        <v>-0.18855558356440635</v>
      </c>
      <c r="K39" s="96">
        <f t="shared" si="1"/>
        <v>-1496</v>
      </c>
      <c r="L39" s="100">
        <f t="shared" si="4"/>
        <v>1.5386514172872012E-2</v>
      </c>
      <c r="M39" s="97">
        <f t="shared" si="2"/>
        <v>-12</v>
      </c>
      <c r="N39" s="97">
        <f t="shared" si="5"/>
        <v>0</v>
      </c>
    </row>
    <row r="40" spans="1:14">
      <c r="A40" s="41">
        <v>38</v>
      </c>
      <c r="B40" s="102" t="s">
        <v>129</v>
      </c>
      <c r="C40" s="54">
        <v>12129</v>
      </c>
      <c r="D40" s="54">
        <v>10505</v>
      </c>
      <c r="E40" s="54">
        <v>10533</v>
      </c>
      <c r="F40" s="54"/>
      <c r="G40" s="54"/>
      <c r="H40" s="54"/>
      <c r="I40" s="99">
        <f t="shared" si="3"/>
        <v>1.7979465207780349E-2</v>
      </c>
      <c r="J40" s="99">
        <f t="shared" si="0"/>
        <v>-0.1315854563442988</v>
      </c>
      <c r="K40" s="96">
        <f t="shared" si="1"/>
        <v>-1596</v>
      </c>
      <c r="L40" s="100">
        <f t="shared" si="4"/>
        <v>1.6415024478545277E-2</v>
      </c>
      <c r="M40" s="97">
        <f t="shared" si="2"/>
        <v>28</v>
      </c>
      <c r="N40" s="97">
        <f t="shared" si="5"/>
        <v>0</v>
      </c>
    </row>
    <row r="41" spans="1:14">
      <c r="A41" s="41">
        <v>39</v>
      </c>
      <c r="B41" s="102" t="s">
        <v>130</v>
      </c>
      <c r="C41" s="54">
        <v>4326</v>
      </c>
      <c r="D41" s="54">
        <v>3705</v>
      </c>
      <c r="E41" s="54">
        <v>3735</v>
      </c>
      <c r="F41" s="54"/>
      <c r="G41" s="54"/>
      <c r="H41" s="54"/>
      <c r="I41" s="99">
        <f t="shared" si="3"/>
        <v>6.3755152901414222E-3</v>
      </c>
      <c r="J41" s="99">
        <f t="shared" si="0"/>
        <v>-0.13661581137309292</v>
      </c>
      <c r="K41" s="96">
        <f t="shared" si="1"/>
        <v>-591</v>
      </c>
      <c r="L41" s="100">
        <f t="shared" si="4"/>
        <v>6.0784959065289836E-3</v>
      </c>
      <c r="M41" s="97">
        <f t="shared" si="2"/>
        <v>30</v>
      </c>
      <c r="N41" s="97">
        <f t="shared" si="5"/>
        <v>0</v>
      </c>
    </row>
    <row r="42" spans="1:14">
      <c r="A42" s="41">
        <v>40</v>
      </c>
      <c r="B42" s="102" t="s">
        <v>131</v>
      </c>
      <c r="C42" s="54">
        <v>3412</v>
      </c>
      <c r="D42" s="54">
        <v>2853</v>
      </c>
      <c r="E42" s="54">
        <v>2862</v>
      </c>
      <c r="F42" s="54"/>
      <c r="G42" s="54"/>
      <c r="H42" s="54"/>
      <c r="I42" s="99">
        <f t="shared" si="3"/>
        <v>4.885334607867403E-3</v>
      </c>
      <c r="J42" s="99">
        <f t="shared" si="0"/>
        <v>-0.1611957796014068</v>
      </c>
      <c r="K42" s="96">
        <f t="shared" si="1"/>
        <v>-550</v>
      </c>
      <c r="L42" s="100">
        <f t="shared" si="4"/>
        <v>5.6568066812029459E-3</v>
      </c>
      <c r="M42" s="97">
        <f t="shared" si="2"/>
        <v>9</v>
      </c>
      <c r="N42" s="97">
        <f t="shared" si="5"/>
        <v>0</v>
      </c>
    </row>
    <row r="43" spans="1:14">
      <c r="A43" s="41">
        <v>41</v>
      </c>
      <c r="B43" s="102" t="s">
        <v>132</v>
      </c>
      <c r="C43" s="54">
        <v>2445</v>
      </c>
      <c r="D43" s="54">
        <v>2079</v>
      </c>
      <c r="E43" s="54">
        <v>2127</v>
      </c>
      <c r="F43" s="54"/>
      <c r="G43" s="54"/>
      <c r="H43" s="54"/>
      <c r="I43" s="99">
        <f t="shared" si="3"/>
        <v>3.630715133100617E-3</v>
      </c>
      <c r="J43" s="99">
        <f t="shared" si="0"/>
        <v>-0.13006134969325153</v>
      </c>
      <c r="K43" s="96">
        <f t="shared" si="1"/>
        <v>-318</v>
      </c>
      <c r="L43" s="100">
        <f t="shared" si="4"/>
        <v>3.270662772040976E-3</v>
      </c>
      <c r="M43" s="97">
        <f t="shared" si="2"/>
        <v>48</v>
      </c>
      <c r="N43" s="97">
        <f t="shared" si="5"/>
        <v>0</v>
      </c>
    </row>
    <row r="44" spans="1:14">
      <c r="A44" s="41">
        <v>42</v>
      </c>
      <c r="B44" s="102" t="s">
        <v>133</v>
      </c>
      <c r="C44" s="54">
        <v>40167</v>
      </c>
      <c r="D44" s="54">
        <v>36571</v>
      </c>
      <c r="E44" s="54">
        <v>36562</v>
      </c>
      <c r="F44" s="54"/>
      <c r="G44" s="54"/>
      <c r="H44" s="54"/>
      <c r="I44" s="99">
        <f t="shared" si="3"/>
        <v>6.2410064267242486E-2</v>
      </c>
      <c r="J44" s="99">
        <f t="shared" si="0"/>
        <v>-8.975029252869271E-2</v>
      </c>
      <c r="K44" s="96">
        <f t="shared" si="1"/>
        <v>-3605</v>
      </c>
      <c r="L44" s="100">
        <f t="shared" si="4"/>
        <v>3.7077796519521124E-2</v>
      </c>
      <c r="M44" s="97">
        <f t="shared" si="2"/>
        <v>-9</v>
      </c>
      <c r="N44" s="97">
        <f t="shared" si="5"/>
        <v>0</v>
      </c>
    </row>
    <row r="45" spans="1:14">
      <c r="A45" s="41">
        <v>43</v>
      </c>
      <c r="B45" s="102" t="s">
        <v>134</v>
      </c>
      <c r="C45" s="54">
        <v>6659</v>
      </c>
      <c r="D45" s="54">
        <v>5890</v>
      </c>
      <c r="E45" s="54">
        <v>5865</v>
      </c>
      <c r="F45" s="54"/>
      <c r="G45" s="54"/>
      <c r="H45" s="54"/>
      <c r="I45" s="99">
        <f t="shared" si="3"/>
        <v>1.0011351319057414E-2</v>
      </c>
      <c r="J45" s="99">
        <f t="shared" si="0"/>
        <v>-0.11923712269109477</v>
      </c>
      <c r="K45" s="96">
        <f t="shared" si="1"/>
        <v>-794</v>
      </c>
      <c r="L45" s="100">
        <f t="shared" si="4"/>
        <v>8.1663718270457066E-3</v>
      </c>
      <c r="M45" s="97">
        <f t="shared" si="2"/>
        <v>-25</v>
      </c>
      <c r="N45" s="97">
        <f t="shared" si="5"/>
        <v>0</v>
      </c>
    </row>
    <row r="46" spans="1:14">
      <c r="A46" s="41">
        <v>44</v>
      </c>
      <c r="B46" s="102" t="s">
        <v>135</v>
      </c>
      <c r="C46" s="54">
        <v>11331</v>
      </c>
      <c r="D46" s="54">
        <v>9373</v>
      </c>
      <c r="E46" s="54">
        <v>9389</v>
      </c>
      <c r="F46" s="54"/>
      <c r="G46" s="54"/>
      <c r="H46" s="54"/>
      <c r="I46" s="99">
        <f t="shared" si="3"/>
        <v>1.6026696936850819E-2</v>
      </c>
      <c r="J46" s="99">
        <f t="shared" si="0"/>
        <v>-0.17138822698790929</v>
      </c>
      <c r="K46" s="96">
        <f t="shared" si="1"/>
        <v>-1942</v>
      </c>
      <c r="L46" s="100">
        <f t="shared" si="4"/>
        <v>1.9973670136174765E-2</v>
      </c>
      <c r="M46" s="97">
        <f t="shared" si="2"/>
        <v>16</v>
      </c>
      <c r="N46" s="97">
        <f t="shared" si="5"/>
        <v>0</v>
      </c>
    </row>
    <row r="47" spans="1:14">
      <c r="A47" s="41">
        <v>45</v>
      </c>
      <c r="B47" s="102" t="s">
        <v>136</v>
      </c>
      <c r="C47" s="54">
        <v>29523</v>
      </c>
      <c r="D47" s="54">
        <v>24948</v>
      </c>
      <c r="E47" s="54">
        <v>24892</v>
      </c>
      <c r="F47" s="54"/>
      <c r="G47" s="54"/>
      <c r="H47" s="54"/>
      <c r="I47" s="99">
        <f t="shared" si="3"/>
        <v>4.2489779545435147E-2</v>
      </c>
      <c r="J47" s="99">
        <f t="shared" si="0"/>
        <v>-0.15686075263353996</v>
      </c>
      <c r="K47" s="96">
        <f t="shared" si="1"/>
        <v>-4631</v>
      </c>
      <c r="L47" s="100">
        <f t="shared" si="4"/>
        <v>4.76303122557288E-2</v>
      </c>
      <c r="M47" s="97">
        <f t="shared" si="2"/>
        <v>-56</v>
      </c>
      <c r="N47" s="97">
        <f t="shared" si="5"/>
        <v>0</v>
      </c>
    </row>
    <row r="48" spans="1:14">
      <c r="A48" s="41">
        <v>46</v>
      </c>
      <c r="B48" s="102" t="s">
        <v>137</v>
      </c>
      <c r="C48" s="54">
        <v>9874</v>
      </c>
      <c r="D48" s="54">
        <v>8342</v>
      </c>
      <c r="E48" s="54">
        <v>8312</v>
      </c>
      <c r="F48" s="54"/>
      <c r="G48" s="54"/>
      <c r="H48" s="54"/>
      <c r="I48" s="99">
        <f t="shared" si="3"/>
        <v>1.4188295339131326E-2</v>
      </c>
      <c r="J48" s="99">
        <f t="shared" si="0"/>
        <v>-0.15819323475795016</v>
      </c>
      <c r="K48" s="96">
        <f t="shared" si="1"/>
        <v>-1562</v>
      </c>
      <c r="L48" s="100">
        <f t="shared" si="4"/>
        <v>1.6065330974616366E-2</v>
      </c>
      <c r="M48" s="97">
        <f t="shared" si="2"/>
        <v>-30</v>
      </c>
      <c r="N48" s="97">
        <f t="shared" si="5"/>
        <v>0</v>
      </c>
    </row>
    <row r="49" spans="1:14">
      <c r="A49" s="41">
        <v>47</v>
      </c>
      <c r="B49" s="102" t="s">
        <v>138</v>
      </c>
      <c r="C49" s="54">
        <v>7244</v>
      </c>
      <c r="D49" s="54">
        <v>5643</v>
      </c>
      <c r="E49" s="54">
        <v>5664</v>
      </c>
      <c r="F49" s="54"/>
      <c r="G49" s="54"/>
      <c r="H49" s="54"/>
      <c r="I49" s="99">
        <f t="shared" si="3"/>
        <v>9.6682512994273138E-3</v>
      </c>
      <c r="J49" s="99">
        <f t="shared" si="0"/>
        <v>-0.21811154058531199</v>
      </c>
      <c r="K49" s="96">
        <f t="shared" si="1"/>
        <v>-1580</v>
      </c>
      <c r="L49" s="100">
        <f t="shared" si="4"/>
        <v>1.6250462829637553E-2</v>
      </c>
      <c r="M49" s="97">
        <f t="shared" si="2"/>
        <v>21</v>
      </c>
      <c r="N49" s="97">
        <f t="shared" si="5"/>
        <v>0</v>
      </c>
    </row>
    <row r="50" spans="1:14">
      <c r="A50" s="41">
        <v>48</v>
      </c>
      <c r="B50" s="102" t="s">
        <v>139</v>
      </c>
      <c r="C50" s="54">
        <v>10894</v>
      </c>
      <c r="D50" s="54">
        <v>9049</v>
      </c>
      <c r="E50" s="54">
        <v>9049</v>
      </c>
      <c r="F50" s="54"/>
      <c r="G50" s="54"/>
      <c r="H50" s="54"/>
      <c r="I50" s="99">
        <f t="shared" si="3"/>
        <v>1.5446328744441695E-2</v>
      </c>
      <c r="J50" s="99">
        <f t="shared" si="0"/>
        <v>-0.16935928033780062</v>
      </c>
      <c r="K50" s="96">
        <f t="shared" si="1"/>
        <v>-1845</v>
      </c>
      <c r="L50" s="100">
        <f t="shared" si="4"/>
        <v>1.89760151396717E-2</v>
      </c>
      <c r="M50" s="97">
        <f t="shared" si="2"/>
        <v>0</v>
      </c>
      <c r="N50" s="97">
        <f t="shared" si="5"/>
        <v>0</v>
      </c>
    </row>
    <row r="51" spans="1:14">
      <c r="A51" s="41">
        <v>49</v>
      </c>
      <c r="B51" s="102" t="s">
        <v>140</v>
      </c>
      <c r="C51" s="54">
        <v>2410</v>
      </c>
      <c r="D51" s="54">
        <v>2221</v>
      </c>
      <c r="E51" s="54">
        <v>2287</v>
      </c>
      <c r="F51" s="54"/>
      <c r="G51" s="54"/>
      <c r="H51" s="54"/>
      <c r="I51" s="99">
        <f t="shared" si="3"/>
        <v>3.9038295765872642E-3</v>
      </c>
      <c r="J51" s="99">
        <f t="shared" si="0"/>
        <v>-5.1037344398340248E-2</v>
      </c>
      <c r="K51" s="96">
        <f t="shared" si="1"/>
        <v>-123</v>
      </c>
      <c r="L51" s="100">
        <f t="shared" si="4"/>
        <v>1.2650676759781133E-3</v>
      </c>
      <c r="M51" s="97">
        <f t="shared" si="2"/>
        <v>66</v>
      </c>
      <c r="N51" s="97">
        <f t="shared" si="5"/>
        <v>0</v>
      </c>
    </row>
    <row r="52" spans="1:14">
      <c r="A52" s="41">
        <v>50</v>
      </c>
      <c r="B52" s="102" t="s">
        <v>141</v>
      </c>
      <c r="C52" s="54">
        <v>7245</v>
      </c>
      <c r="D52" s="54">
        <v>6180</v>
      </c>
      <c r="E52" s="54">
        <v>6195</v>
      </c>
      <c r="F52" s="54"/>
      <c r="G52" s="54"/>
      <c r="H52" s="54"/>
      <c r="I52" s="99">
        <f t="shared" si="3"/>
        <v>1.0574649858748624E-2</v>
      </c>
      <c r="J52" s="99">
        <f t="shared" si="0"/>
        <v>-0.14492753623188406</v>
      </c>
      <c r="K52" s="96">
        <f t="shared" si="1"/>
        <v>-1050</v>
      </c>
      <c r="L52" s="100">
        <f t="shared" si="4"/>
        <v>1.079935820956926E-2</v>
      </c>
      <c r="M52" s="97">
        <f t="shared" si="2"/>
        <v>15</v>
      </c>
      <c r="N52" s="97">
        <f t="shared" si="5"/>
        <v>0</v>
      </c>
    </row>
    <row r="53" spans="1:14">
      <c r="A53" s="41">
        <v>51</v>
      </c>
      <c r="B53" s="102" t="s">
        <v>142</v>
      </c>
      <c r="C53" s="54">
        <v>12720</v>
      </c>
      <c r="D53" s="54">
        <v>11177</v>
      </c>
      <c r="E53" s="54">
        <v>11154</v>
      </c>
      <c r="F53" s="54"/>
      <c r="G53" s="54"/>
      <c r="H53" s="54"/>
      <c r="I53" s="99">
        <f t="shared" si="3"/>
        <v>1.9039490641562896E-2</v>
      </c>
      <c r="J53" s="99">
        <f t="shared" si="0"/>
        <v>-0.12311320754716981</v>
      </c>
      <c r="K53" s="96">
        <f t="shared" si="1"/>
        <v>-1566</v>
      </c>
      <c r="L53" s="100">
        <f t="shared" si="4"/>
        <v>1.6106471386843298E-2</v>
      </c>
      <c r="M53" s="97">
        <f t="shared" si="2"/>
        <v>-23</v>
      </c>
      <c r="N53" s="97">
        <f t="shared" si="5"/>
        <v>0</v>
      </c>
    </row>
    <row r="54" spans="1:14">
      <c r="A54" s="41">
        <v>52</v>
      </c>
      <c r="B54" s="102" t="s">
        <v>143</v>
      </c>
      <c r="C54" s="54">
        <v>9472</v>
      </c>
      <c r="D54" s="54">
        <v>7433</v>
      </c>
      <c r="E54" s="54">
        <v>7523</v>
      </c>
      <c r="F54" s="54"/>
      <c r="G54" s="54"/>
      <c r="H54" s="54"/>
      <c r="I54" s="99">
        <f t="shared" si="3"/>
        <v>1.2841499739687796E-2</v>
      </c>
      <c r="J54" s="99">
        <f t="shared" si="0"/>
        <v>-0.20576435810810811</v>
      </c>
      <c r="K54" s="96">
        <f t="shared" si="1"/>
        <v>-1949</v>
      </c>
      <c r="L54" s="100">
        <f t="shared" si="4"/>
        <v>2.0045665857571893E-2</v>
      </c>
      <c r="M54" s="97">
        <f t="shared" si="2"/>
        <v>90</v>
      </c>
      <c r="N54" s="97">
        <f t="shared" si="5"/>
        <v>0</v>
      </c>
    </row>
    <row r="55" spans="1:14">
      <c r="A55" s="41">
        <v>53</v>
      </c>
      <c r="B55" s="102" t="s">
        <v>144</v>
      </c>
      <c r="C55" s="54">
        <v>7698</v>
      </c>
      <c r="D55" s="54">
        <v>5580</v>
      </c>
      <c r="E55" s="54">
        <v>5681</v>
      </c>
      <c r="F55" s="54"/>
      <c r="G55" s="54"/>
      <c r="H55" s="54"/>
      <c r="I55" s="99">
        <f t="shared" si="3"/>
        <v>9.6972697090477698E-3</v>
      </c>
      <c r="J55" s="99">
        <f t="shared" si="0"/>
        <v>-0.26201610808002079</v>
      </c>
      <c r="K55" s="96">
        <f t="shared" si="1"/>
        <v>-2017</v>
      </c>
      <c r="L55" s="100">
        <f t="shared" si="4"/>
        <v>2.074505286542971E-2</v>
      </c>
      <c r="M55" s="97">
        <f t="shared" si="2"/>
        <v>101</v>
      </c>
      <c r="N55" s="97">
        <f t="shared" si="5"/>
        <v>0</v>
      </c>
    </row>
    <row r="56" spans="1:14">
      <c r="A56" s="41">
        <v>54</v>
      </c>
      <c r="B56" s="102" t="s">
        <v>145</v>
      </c>
      <c r="C56" s="54">
        <v>8068</v>
      </c>
      <c r="D56" s="54">
        <v>6891</v>
      </c>
      <c r="E56" s="54">
        <v>6874</v>
      </c>
      <c r="F56" s="54"/>
      <c r="G56" s="54"/>
      <c r="H56" s="54"/>
      <c r="I56" s="99">
        <f t="shared" si="3"/>
        <v>1.1733679278295083E-2</v>
      </c>
      <c r="J56" s="99">
        <f t="shared" si="0"/>
        <v>-0.1479920674268716</v>
      </c>
      <c r="K56" s="96">
        <f t="shared" si="1"/>
        <v>-1194</v>
      </c>
      <c r="L56" s="100">
        <f t="shared" si="4"/>
        <v>1.2280413049738759E-2</v>
      </c>
      <c r="M56" s="97">
        <f t="shared" si="2"/>
        <v>-17</v>
      </c>
      <c r="N56" s="97">
        <f t="shared" si="5"/>
        <v>0</v>
      </c>
    </row>
    <row r="57" spans="1:14">
      <c r="A57" s="41">
        <v>55</v>
      </c>
      <c r="B57" s="102" t="s">
        <v>146</v>
      </c>
      <c r="C57" s="54">
        <v>18937</v>
      </c>
      <c r="D57" s="54">
        <v>14923</v>
      </c>
      <c r="E57" s="54">
        <v>14942</v>
      </c>
      <c r="F57" s="54"/>
      <c r="G57" s="54"/>
      <c r="H57" s="54"/>
      <c r="I57" s="99">
        <f t="shared" si="3"/>
        <v>2.5505475091109273E-2</v>
      </c>
      <c r="J57" s="99">
        <f t="shared" si="0"/>
        <v>-0.21096266568094207</v>
      </c>
      <c r="K57" s="96">
        <f t="shared" si="1"/>
        <v>-3995</v>
      </c>
      <c r="L57" s="100">
        <f t="shared" si="4"/>
        <v>4.1088986711646854E-2</v>
      </c>
      <c r="M57" s="97">
        <f t="shared" si="2"/>
        <v>19</v>
      </c>
      <c r="N57" s="97">
        <f t="shared" si="5"/>
        <v>0</v>
      </c>
    </row>
    <row r="58" spans="1:14">
      <c r="A58" s="41">
        <v>56</v>
      </c>
      <c r="B58" s="102" t="s">
        <v>147</v>
      </c>
      <c r="C58" s="54">
        <v>1511</v>
      </c>
      <c r="D58" s="54">
        <v>1156</v>
      </c>
      <c r="E58" s="54">
        <v>1168</v>
      </c>
      <c r="F58" s="54"/>
      <c r="G58" s="54"/>
      <c r="H58" s="54"/>
      <c r="I58" s="99">
        <f t="shared" si="3"/>
        <v>1.9937354374525251E-3</v>
      </c>
      <c r="J58" s="99">
        <f t="shared" si="0"/>
        <v>-0.22700198544010589</v>
      </c>
      <c r="K58" s="96">
        <f t="shared" si="1"/>
        <v>-343</v>
      </c>
      <c r="L58" s="100">
        <f t="shared" si="4"/>
        <v>3.5277903484592916E-3</v>
      </c>
      <c r="M58" s="97">
        <f t="shared" si="2"/>
        <v>12</v>
      </c>
      <c r="N58" s="97">
        <f t="shared" si="5"/>
        <v>0</v>
      </c>
    </row>
    <row r="59" spans="1:14">
      <c r="A59" s="41">
        <v>57</v>
      </c>
      <c r="B59" s="102" t="s">
        <v>148</v>
      </c>
      <c r="C59" s="54">
        <v>3047</v>
      </c>
      <c r="D59" s="54">
        <v>2506</v>
      </c>
      <c r="E59" s="54">
        <v>2483</v>
      </c>
      <c r="F59" s="54"/>
      <c r="G59" s="54"/>
      <c r="H59" s="54"/>
      <c r="I59" s="99">
        <f t="shared" si="3"/>
        <v>4.2383947698584074E-3</v>
      </c>
      <c r="J59" s="99">
        <f t="shared" si="0"/>
        <v>-0.18510009845749917</v>
      </c>
      <c r="K59" s="96">
        <f t="shared" si="1"/>
        <v>-564</v>
      </c>
      <c r="L59" s="100">
        <f t="shared" si="4"/>
        <v>5.8007981239972025E-3</v>
      </c>
      <c r="M59" s="97">
        <f t="shared" si="2"/>
        <v>-23</v>
      </c>
      <c r="N59" s="97">
        <f t="shared" si="5"/>
        <v>0</v>
      </c>
    </row>
    <row r="60" spans="1:14">
      <c r="A60" s="41">
        <v>58</v>
      </c>
      <c r="B60" s="102" t="s">
        <v>149</v>
      </c>
      <c r="C60" s="54">
        <v>12888</v>
      </c>
      <c r="D60" s="54">
        <v>11009</v>
      </c>
      <c r="E60" s="54">
        <v>11000</v>
      </c>
      <c r="F60" s="54"/>
      <c r="G60" s="54"/>
      <c r="H60" s="54"/>
      <c r="I60" s="99">
        <f t="shared" si="3"/>
        <v>1.8776617989706999E-2</v>
      </c>
      <c r="J60" s="99">
        <f t="shared" si="0"/>
        <v>-0.14649286157666047</v>
      </c>
      <c r="K60" s="96">
        <f t="shared" si="1"/>
        <v>-1888</v>
      </c>
      <c r="L60" s="100">
        <f t="shared" si="4"/>
        <v>1.9418274571111203E-2</v>
      </c>
      <c r="M60" s="97">
        <f t="shared" si="2"/>
        <v>-9</v>
      </c>
      <c r="N60" s="97">
        <f t="shared" si="5"/>
        <v>0</v>
      </c>
    </row>
    <row r="61" spans="1:14">
      <c r="A61" s="41">
        <v>59</v>
      </c>
      <c r="B61" s="102" t="s">
        <v>150</v>
      </c>
      <c r="C61" s="54">
        <v>6270</v>
      </c>
      <c r="D61" s="54">
        <v>5484</v>
      </c>
      <c r="E61" s="54">
        <v>5455</v>
      </c>
      <c r="F61" s="54"/>
      <c r="G61" s="54"/>
      <c r="H61" s="54"/>
      <c r="I61" s="99">
        <f t="shared" si="3"/>
        <v>9.3114955576228797E-3</v>
      </c>
      <c r="J61" s="99">
        <f t="shared" si="0"/>
        <v>-0.12998405103668262</v>
      </c>
      <c r="K61" s="96">
        <f t="shared" si="1"/>
        <v>-815</v>
      </c>
      <c r="L61" s="100">
        <f t="shared" si="4"/>
        <v>8.3823589912370919E-3</v>
      </c>
      <c r="M61" s="97">
        <f t="shared" si="2"/>
        <v>-29</v>
      </c>
      <c r="N61" s="97">
        <f t="shared" si="5"/>
        <v>0</v>
      </c>
    </row>
    <row r="62" spans="1:14">
      <c r="A62" s="41">
        <v>60</v>
      </c>
      <c r="B62" s="102" t="s">
        <v>151</v>
      </c>
      <c r="C62" s="54">
        <v>8366</v>
      </c>
      <c r="D62" s="54">
        <v>6919</v>
      </c>
      <c r="E62" s="54">
        <v>6964</v>
      </c>
      <c r="F62" s="54"/>
      <c r="G62" s="54"/>
      <c r="H62" s="54"/>
      <c r="I62" s="99">
        <f t="shared" si="3"/>
        <v>1.1887306152756322E-2</v>
      </c>
      <c r="J62" s="99">
        <f t="shared" si="0"/>
        <v>-0.16758307434855366</v>
      </c>
      <c r="K62" s="96">
        <f t="shared" si="1"/>
        <v>-1402</v>
      </c>
      <c r="L62" s="100">
        <f t="shared" si="4"/>
        <v>1.4419714485539145E-2</v>
      </c>
      <c r="M62" s="97">
        <f t="shared" si="2"/>
        <v>45</v>
      </c>
      <c r="N62" s="97">
        <f t="shared" si="5"/>
        <v>0</v>
      </c>
    </row>
    <row r="63" spans="1:14">
      <c r="A63" s="41">
        <v>61</v>
      </c>
      <c r="B63" s="102" t="s">
        <v>152</v>
      </c>
      <c r="C63" s="54">
        <v>4307</v>
      </c>
      <c r="D63" s="54">
        <v>3323</v>
      </c>
      <c r="E63" s="54">
        <v>3341</v>
      </c>
      <c r="F63" s="54"/>
      <c r="G63" s="54"/>
      <c r="H63" s="54"/>
      <c r="I63" s="99">
        <f t="shared" si="3"/>
        <v>5.7029709730555536E-3</v>
      </c>
      <c r="J63" s="99">
        <f t="shared" si="0"/>
        <v>-0.22428604597167401</v>
      </c>
      <c r="K63" s="96">
        <f t="shared" si="1"/>
        <v>-966</v>
      </c>
      <c r="L63" s="100">
        <f t="shared" si="4"/>
        <v>9.9354095528037187E-3</v>
      </c>
      <c r="M63" s="97">
        <f t="shared" si="2"/>
        <v>18</v>
      </c>
      <c r="N63" s="97">
        <f t="shared" si="5"/>
        <v>0</v>
      </c>
    </row>
    <row r="64" spans="1:14">
      <c r="A64" s="41">
        <v>62</v>
      </c>
      <c r="B64" s="102" t="s">
        <v>153</v>
      </c>
      <c r="C64" s="54">
        <v>950</v>
      </c>
      <c r="D64" s="54">
        <v>828</v>
      </c>
      <c r="E64" s="54">
        <v>820</v>
      </c>
      <c r="F64" s="54"/>
      <c r="G64" s="54"/>
      <c r="H64" s="54"/>
      <c r="I64" s="99">
        <f t="shared" si="3"/>
        <v>1.3997115228690672E-3</v>
      </c>
      <c r="J64" s="99">
        <f t="shared" si="0"/>
        <v>-0.1368421052631579</v>
      </c>
      <c r="K64" s="96">
        <f t="shared" si="1"/>
        <v>-130</v>
      </c>
      <c r="L64" s="100">
        <f t="shared" si="4"/>
        <v>1.3370633973752417E-3</v>
      </c>
      <c r="M64" s="97">
        <f t="shared" si="2"/>
        <v>-8</v>
      </c>
      <c r="N64" s="97">
        <f t="shared" si="5"/>
        <v>0</v>
      </c>
    </row>
    <row r="65" spans="1:14">
      <c r="A65" s="41">
        <v>63</v>
      </c>
      <c r="B65" s="102" t="s">
        <v>154</v>
      </c>
      <c r="C65" s="54">
        <v>18388</v>
      </c>
      <c r="D65" s="54">
        <v>16146</v>
      </c>
      <c r="E65" s="54">
        <v>16230</v>
      </c>
      <c r="F65" s="54"/>
      <c r="G65" s="54"/>
      <c r="H65" s="54"/>
      <c r="I65" s="99">
        <f t="shared" si="3"/>
        <v>2.7704046361176782E-2</v>
      </c>
      <c r="J65" s="99">
        <f t="shared" si="0"/>
        <v>-0.11735914726995866</v>
      </c>
      <c r="K65" s="96">
        <f t="shared" si="1"/>
        <v>-2158</v>
      </c>
      <c r="L65" s="100">
        <f t="shared" si="4"/>
        <v>2.2195252396429013E-2</v>
      </c>
      <c r="M65" s="97">
        <f t="shared" si="2"/>
        <v>84</v>
      </c>
      <c r="N65" s="97">
        <f t="shared" si="5"/>
        <v>0</v>
      </c>
    </row>
    <row r="66" spans="1:14">
      <c r="A66" s="41">
        <v>64</v>
      </c>
      <c r="B66" s="102" t="s">
        <v>155</v>
      </c>
      <c r="C66" s="54">
        <v>6799</v>
      </c>
      <c r="D66" s="54">
        <v>5972</v>
      </c>
      <c r="E66" s="54">
        <v>5974</v>
      </c>
      <c r="F66" s="54"/>
      <c r="G66" s="54"/>
      <c r="H66" s="54"/>
      <c r="I66" s="99">
        <f t="shared" si="3"/>
        <v>1.0197410533682692E-2</v>
      </c>
      <c r="J66" s="99">
        <f t="shared" si="0"/>
        <v>-0.1213413737314311</v>
      </c>
      <c r="K66" s="96">
        <f t="shared" si="1"/>
        <v>-825</v>
      </c>
      <c r="L66" s="100">
        <f t="shared" si="4"/>
        <v>8.4852100218044176E-3</v>
      </c>
      <c r="M66" s="97">
        <f t="shared" si="2"/>
        <v>2</v>
      </c>
      <c r="N66" s="97">
        <f t="shared" si="5"/>
        <v>0</v>
      </c>
    </row>
    <row r="67" spans="1:14">
      <c r="A67" s="41">
        <v>65</v>
      </c>
      <c r="B67" s="102" t="s">
        <v>156</v>
      </c>
      <c r="C67" s="54">
        <v>3026</v>
      </c>
      <c r="D67" s="54">
        <v>2216</v>
      </c>
      <c r="E67" s="54">
        <v>2308</v>
      </c>
      <c r="F67" s="54"/>
      <c r="G67" s="54"/>
      <c r="H67" s="54"/>
      <c r="I67" s="99">
        <f t="shared" si="3"/>
        <v>3.9396758472948872E-3</v>
      </c>
      <c r="J67" s="99">
        <f t="shared" ref="J67:J84" si="6">(E67-C67)/C67</f>
        <v>-0.23727693324520818</v>
      </c>
      <c r="K67" s="96">
        <f t="shared" ref="K67:K83" si="7">E67-C67</f>
        <v>-718</v>
      </c>
      <c r="L67" s="100">
        <f t="shared" si="4"/>
        <v>7.3847039947340272E-3</v>
      </c>
      <c r="M67" s="97">
        <f t="shared" ref="M67:M83" si="8">E67-D67</f>
        <v>92</v>
      </c>
      <c r="N67" s="97">
        <f t="shared" si="5"/>
        <v>0</v>
      </c>
    </row>
    <row r="68" spans="1:14">
      <c r="A68" s="41">
        <v>66</v>
      </c>
      <c r="B68" s="102" t="s">
        <v>157</v>
      </c>
      <c r="C68" s="54">
        <v>11972</v>
      </c>
      <c r="D68" s="54">
        <v>10196</v>
      </c>
      <c r="E68" s="54">
        <v>10182</v>
      </c>
      <c r="F68" s="54"/>
      <c r="G68" s="54"/>
      <c r="H68" s="54"/>
      <c r="I68" s="99">
        <f t="shared" ref="I68:I83" si="9">E68/$E$84</f>
        <v>1.7380320397381514E-2</v>
      </c>
      <c r="J68" s="99">
        <f t="shared" si="6"/>
        <v>-0.14951553625125291</v>
      </c>
      <c r="K68" s="96">
        <f t="shared" si="7"/>
        <v>-1790</v>
      </c>
      <c r="L68" s="100">
        <f t="shared" ref="L68:L84" si="10">K68/$K$84</f>
        <v>1.8410334471551406E-2</v>
      </c>
      <c r="M68" s="97">
        <f t="shared" si="8"/>
        <v>-14</v>
      </c>
      <c r="N68" s="97">
        <f t="shared" ref="N68:N84" si="11">H68-G68</f>
        <v>0</v>
      </c>
    </row>
    <row r="69" spans="1:14">
      <c r="A69" s="41">
        <v>67</v>
      </c>
      <c r="B69" s="102" t="s">
        <v>158</v>
      </c>
      <c r="C69" s="54">
        <v>1366</v>
      </c>
      <c r="D69" s="54">
        <v>1065</v>
      </c>
      <c r="E69" s="54">
        <v>1081</v>
      </c>
      <c r="F69" s="54"/>
      <c r="G69" s="54"/>
      <c r="H69" s="54"/>
      <c r="I69" s="99">
        <f t="shared" si="9"/>
        <v>1.8452294588066605E-3</v>
      </c>
      <c r="J69" s="99">
        <f t="shared" si="6"/>
        <v>-0.20863836017569545</v>
      </c>
      <c r="K69" s="96">
        <f t="shared" si="7"/>
        <v>-285</v>
      </c>
      <c r="L69" s="100">
        <f t="shared" si="10"/>
        <v>2.9312543711687991E-3</v>
      </c>
      <c r="M69" s="97">
        <f t="shared" si="8"/>
        <v>16</v>
      </c>
      <c r="N69" s="97">
        <f t="shared" si="11"/>
        <v>0</v>
      </c>
    </row>
    <row r="70" spans="1:14">
      <c r="A70" s="41">
        <v>68</v>
      </c>
      <c r="B70" s="102" t="s">
        <v>159</v>
      </c>
      <c r="C70" s="54">
        <v>9199</v>
      </c>
      <c r="D70" s="54">
        <v>8262</v>
      </c>
      <c r="E70" s="54">
        <v>8247</v>
      </c>
      <c r="F70" s="54"/>
      <c r="G70" s="54"/>
      <c r="H70" s="54"/>
      <c r="I70" s="99">
        <f t="shared" si="9"/>
        <v>1.4077342596464875E-2</v>
      </c>
      <c r="J70" s="99">
        <f t="shared" si="6"/>
        <v>-0.1034895097293184</v>
      </c>
      <c r="K70" s="96">
        <f t="shared" si="7"/>
        <v>-952</v>
      </c>
      <c r="L70" s="100">
        <f t="shared" si="10"/>
        <v>9.791418110009463E-3</v>
      </c>
      <c r="M70" s="97">
        <f t="shared" si="8"/>
        <v>-15</v>
      </c>
      <c r="N70" s="97">
        <f t="shared" si="11"/>
        <v>0</v>
      </c>
    </row>
    <row r="71" spans="1:14">
      <c r="A71" s="41">
        <v>69</v>
      </c>
      <c r="B71" s="102" t="s">
        <v>160</v>
      </c>
      <c r="C71" s="54">
        <v>1704</v>
      </c>
      <c r="D71" s="54">
        <v>1408</v>
      </c>
      <c r="E71" s="54">
        <v>1414</v>
      </c>
      <c r="F71" s="54"/>
      <c r="G71" s="54"/>
      <c r="H71" s="54"/>
      <c r="I71" s="99">
        <f t="shared" si="9"/>
        <v>2.413648894313245E-3</v>
      </c>
      <c r="J71" s="99">
        <f t="shared" si="6"/>
        <v>-0.17018779342723006</v>
      </c>
      <c r="K71" s="96">
        <f t="shared" si="7"/>
        <v>-290</v>
      </c>
      <c r="L71" s="100">
        <f t="shared" si="10"/>
        <v>2.9826798864524624E-3</v>
      </c>
      <c r="M71" s="97">
        <f t="shared" si="8"/>
        <v>6</v>
      </c>
      <c r="N71" s="97">
        <f t="shared" si="11"/>
        <v>0</v>
      </c>
    </row>
    <row r="72" spans="1:14">
      <c r="A72" s="41">
        <v>70</v>
      </c>
      <c r="B72" s="102" t="s">
        <v>161</v>
      </c>
      <c r="C72" s="54">
        <v>5532</v>
      </c>
      <c r="D72" s="54">
        <v>4853</v>
      </c>
      <c r="E72" s="54">
        <v>4848</v>
      </c>
      <c r="F72" s="54"/>
      <c r="G72" s="54"/>
      <c r="H72" s="54"/>
      <c r="I72" s="99">
        <f t="shared" si="9"/>
        <v>8.2753676376454127E-3</v>
      </c>
      <c r="J72" s="99">
        <f t="shared" si="6"/>
        <v>-0.12364425162689804</v>
      </c>
      <c r="K72" s="96">
        <f t="shared" si="7"/>
        <v>-684</v>
      </c>
      <c r="L72" s="100">
        <f t="shared" si="10"/>
        <v>7.0350104908051183E-3</v>
      </c>
      <c r="M72" s="97">
        <f t="shared" si="8"/>
        <v>-5</v>
      </c>
      <c r="N72" s="97">
        <f t="shared" si="11"/>
        <v>0</v>
      </c>
    </row>
    <row r="73" spans="1:14">
      <c r="A73" s="41">
        <v>71</v>
      </c>
      <c r="B73" s="102" t="s">
        <v>162</v>
      </c>
      <c r="C73" s="54">
        <v>3066</v>
      </c>
      <c r="D73" s="54">
        <v>2500</v>
      </c>
      <c r="E73" s="54">
        <v>2508</v>
      </c>
      <c r="F73" s="54"/>
      <c r="G73" s="54"/>
      <c r="H73" s="54"/>
      <c r="I73" s="99">
        <f t="shared" si="9"/>
        <v>4.2810689016531955E-3</v>
      </c>
      <c r="J73" s="99">
        <f t="shared" si="6"/>
        <v>-0.18199608610567514</v>
      </c>
      <c r="K73" s="96">
        <f t="shared" si="7"/>
        <v>-558</v>
      </c>
      <c r="L73" s="100">
        <f t="shared" si="10"/>
        <v>5.7390875056568067E-3</v>
      </c>
      <c r="M73" s="97">
        <f t="shared" si="8"/>
        <v>8</v>
      </c>
      <c r="N73" s="97">
        <f t="shared" si="11"/>
        <v>0</v>
      </c>
    </row>
    <row r="74" spans="1:14">
      <c r="A74" s="41">
        <v>72</v>
      </c>
      <c r="B74" s="102" t="s">
        <v>163</v>
      </c>
      <c r="C74" s="54">
        <v>976</v>
      </c>
      <c r="D74" s="54">
        <v>683</v>
      </c>
      <c r="E74" s="54">
        <v>682</v>
      </c>
      <c r="F74" s="54"/>
      <c r="G74" s="54"/>
      <c r="H74" s="54"/>
      <c r="I74" s="99">
        <f t="shared" si="9"/>
        <v>1.1641503153618339E-3</v>
      </c>
      <c r="J74" s="99">
        <f t="shared" si="6"/>
        <v>-0.30122950819672129</v>
      </c>
      <c r="K74" s="96">
        <f t="shared" si="7"/>
        <v>-294</v>
      </c>
      <c r="L74" s="100">
        <f t="shared" si="10"/>
        <v>3.0238202986793928E-3</v>
      </c>
      <c r="M74" s="97">
        <f t="shared" si="8"/>
        <v>-1</v>
      </c>
      <c r="N74" s="97">
        <f t="shared" si="11"/>
        <v>0</v>
      </c>
    </row>
    <row r="75" spans="1:14">
      <c r="A75" s="41">
        <v>73</v>
      </c>
      <c r="B75" s="102" t="s">
        <v>164</v>
      </c>
      <c r="C75" s="54">
        <v>1170</v>
      </c>
      <c r="D75" s="54">
        <v>804</v>
      </c>
      <c r="E75" s="54">
        <v>814</v>
      </c>
      <c r="F75" s="54"/>
      <c r="G75" s="54"/>
      <c r="H75" s="54"/>
      <c r="I75" s="99">
        <f t="shared" si="9"/>
        <v>1.3894697312383179E-3</v>
      </c>
      <c r="J75" s="99">
        <f t="shared" si="6"/>
        <v>-0.30427350427350425</v>
      </c>
      <c r="K75" s="96">
        <f t="shared" si="7"/>
        <v>-356</v>
      </c>
      <c r="L75" s="100">
        <f t="shared" si="10"/>
        <v>3.6614966881968157E-3</v>
      </c>
      <c r="M75" s="97">
        <f t="shared" si="8"/>
        <v>10</v>
      </c>
      <c r="N75" s="97">
        <f t="shared" si="11"/>
        <v>0</v>
      </c>
    </row>
    <row r="76" spans="1:14">
      <c r="A76" s="41">
        <v>74</v>
      </c>
      <c r="B76" s="102" t="s">
        <v>165</v>
      </c>
      <c r="C76" s="54">
        <v>690</v>
      </c>
      <c r="D76" s="54">
        <v>480</v>
      </c>
      <c r="E76" s="54">
        <v>483</v>
      </c>
      <c r="F76" s="54"/>
      <c r="G76" s="54"/>
      <c r="H76" s="54"/>
      <c r="I76" s="99">
        <f t="shared" si="9"/>
        <v>8.2446422627531642E-4</v>
      </c>
      <c r="J76" s="99">
        <f t="shared" si="6"/>
        <v>-0.3</v>
      </c>
      <c r="K76" s="96">
        <f t="shared" si="7"/>
        <v>-207</v>
      </c>
      <c r="L76" s="100">
        <f t="shared" si="10"/>
        <v>2.1290163327436539E-3</v>
      </c>
      <c r="M76" s="97">
        <f t="shared" si="8"/>
        <v>3</v>
      </c>
      <c r="N76" s="97">
        <f t="shared" si="11"/>
        <v>0</v>
      </c>
    </row>
    <row r="77" spans="1:14">
      <c r="A77" s="41">
        <v>75</v>
      </c>
      <c r="B77" s="102" t="s">
        <v>166</v>
      </c>
      <c r="C77" s="54">
        <v>3560</v>
      </c>
      <c r="D77" s="54">
        <v>3155</v>
      </c>
      <c r="E77" s="54">
        <v>3148</v>
      </c>
      <c r="F77" s="54"/>
      <c r="G77" s="54"/>
      <c r="H77" s="54"/>
      <c r="I77" s="99">
        <f t="shared" si="9"/>
        <v>5.3735266755997853E-3</v>
      </c>
      <c r="J77" s="99">
        <f t="shared" si="6"/>
        <v>-0.11573033707865168</v>
      </c>
      <c r="K77" s="96">
        <f t="shared" si="7"/>
        <v>-412</v>
      </c>
      <c r="L77" s="100">
        <f t="shared" si="10"/>
        <v>4.2374624593738428E-3</v>
      </c>
      <c r="M77" s="97">
        <f t="shared" si="8"/>
        <v>-7</v>
      </c>
      <c r="N77" s="97">
        <f t="shared" si="11"/>
        <v>0</v>
      </c>
    </row>
    <row r="78" spans="1:14">
      <c r="A78" s="41">
        <v>76</v>
      </c>
      <c r="B78" s="102" t="s">
        <v>167</v>
      </c>
      <c r="C78" s="54">
        <v>1741</v>
      </c>
      <c r="D78" s="54">
        <v>1459</v>
      </c>
      <c r="E78" s="54">
        <v>1449</v>
      </c>
      <c r="F78" s="54"/>
      <c r="G78" s="54"/>
      <c r="H78" s="54"/>
      <c r="I78" s="99">
        <f t="shared" si="9"/>
        <v>2.4733926788259495E-3</v>
      </c>
      <c r="J78" s="99">
        <f t="shared" si="6"/>
        <v>-0.16771970132107983</v>
      </c>
      <c r="K78" s="96">
        <f t="shared" si="7"/>
        <v>-292</v>
      </c>
      <c r="L78" s="100">
        <f t="shared" si="10"/>
        <v>3.0032500925659274E-3</v>
      </c>
      <c r="M78" s="97">
        <f t="shared" si="8"/>
        <v>-10</v>
      </c>
      <c r="N78" s="97">
        <f t="shared" si="11"/>
        <v>0</v>
      </c>
    </row>
    <row r="79" spans="1:14">
      <c r="A79" s="41">
        <v>77</v>
      </c>
      <c r="B79" s="102" t="s">
        <v>168</v>
      </c>
      <c r="C79" s="54">
        <v>1360</v>
      </c>
      <c r="D79" s="54">
        <v>1133</v>
      </c>
      <c r="E79" s="54">
        <v>1133</v>
      </c>
      <c r="F79" s="54"/>
      <c r="G79" s="54"/>
      <c r="H79" s="54"/>
      <c r="I79" s="99">
        <f t="shared" si="9"/>
        <v>1.9339916529398208E-3</v>
      </c>
      <c r="J79" s="99">
        <f t="shared" si="6"/>
        <v>-0.16691176470588234</v>
      </c>
      <c r="K79" s="96">
        <f t="shared" si="7"/>
        <v>-227</v>
      </c>
      <c r="L79" s="100">
        <f t="shared" si="10"/>
        <v>2.3347183938783067E-3</v>
      </c>
      <c r="M79" s="97">
        <f t="shared" si="8"/>
        <v>0</v>
      </c>
      <c r="N79" s="97">
        <f t="shared" si="11"/>
        <v>0</v>
      </c>
    </row>
    <row r="80" spans="1:14">
      <c r="A80" s="41">
        <v>78</v>
      </c>
      <c r="B80" s="102" t="s">
        <v>169</v>
      </c>
      <c r="C80" s="54">
        <v>1059</v>
      </c>
      <c r="D80" s="54">
        <v>834</v>
      </c>
      <c r="E80" s="54">
        <v>833</v>
      </c>
      <c r="F80" s="54"/>
      <c r="G80" s="54"/>
      <c r="H80" s="54"/>
      <c r="I80" s="99">
        <f t="shared" si="9"/>
        <v>1.4219020714023574E-3</v>
      </c>
      <c r="J80" s="99">
        <f t="shared" si="6"/>
        <v>-0.21340887629839472</v>
      </c>
      <c r="K80" s="96">
        <f t="shared" si="7"/>
        <v>-226</v>
      </c>
      <c r="L80" s="100">
        <f t="shared" si="10"/>
        <v>2.3244332908215742E-3</v>
      </c>
      <c r="M80" s="97">
        <f t="shared" si="8"/>
        <v>-1</v>
      </c>
      <c r="N80" s="97">
        <f t="shared" si="11"/>
        <v>0</v>
      </c>
    </row>
    <row r="81" spans="1:14">
      <c r="A81" s="41">
        <v>79</v>
      </c>
      <c r="B81" s="102" t="s">
        <v>170</v>
      </c>
      <c r="C81" s="54">
        <v>2472</v>
      </c>
      <c r="D81" s="54">
        <v>2106</v>
      </c>
      <c r="E81" s="54">
        <v>2112</v>
      </c>
      <c r="F81" s="54"/>
      <c r="G81" s="54"/>
      <c r="H81" s="54"/>
      <c r="I81" s="99">
        <f t="shared" si="9"/>
        <v>3.6051106540237439E-3</v>
      </c>
      <c r="J81" s="99">
        <f t="shared" si="6"/>
        <v>-0.14563106796116504</v>
      </c>
      <c r="K81" s="96">
        <f t="shared" si="7"/>
        <v>-360</v>
      </c>
      <c r="L81" s="100">
        <f t="shared" si="10"/>
        <v>3.7026371004237461E-3</v>
      </c>
      <c r="M81" s="97">
        <f t="shared" si="8"/>
        <v>6</v>
      </c>
      <c r="N81" s="97">
        <f t="shared" si="11"/>
        <v>0</v>
      </c>
    </row>
    <row r="82" spans="1:14">
      <c r="A82" s="41">
        <v>80</v>
      </c>
      <c r="B82" s="102" t="s">
        <v>171</v>
      </c>
      <c r="C82" s="54">
        <v>4735</v>
      </c>
      <c r="D82" s="54">
        <v>3904</v>
      </c>
      <c r="E82" s="54">
        <v>3890</v>
      </c>
      <c r="F82" s="54"/>
      <c r="G82" s="54"/>
      <c r="H82" s="54"/>
      <c r="I82" s="99">
        <f t="shared" si="9"/>
        <v>6.6400949072691114E-3</v>
      </c>
      <c r="J82" s="99">
        <f t="shared" si="6"/>
        <v>-0.17845828933474128</v>
      </c>
      <c r="K82" s="96">
        <f t="shared" si="7"/>
        <v>-845</v>
      </c>
      <c r="L82" s="100">
        <f t="shared" si="10"/>
        <v>8.6909120829390708E-3</v>
      </c>
      <c r="M82" s="97">
        <f t="shared" si="8"/>
        <v>-14</v>
      </c>
      <c r="N82" s="97">
        <f t="shared" si="11"/>
        <v>0</v>
      </c>
    </row>
    <row r="83" spans="1:14">
      <c r="A83" s="41">
        <v>81</v>
      </c>
      <c r="B83" s="102" t="s">
        <v>172</v>
      </c>
      <c r="C83" s="54">
        <v>3473</v>
      </c>
      <c r="D83" s="54">
        <v>2831</v>
      </c>
      <c r="E83" s="54">
        <v>2827</v>
      </c>
      <c r="F83" s="54"/>
      <c r="G83" s="54"/>
      <c r="H83" s="54"/>
      <c r="I83" s="99">
        <f t="shared" si="9"/>
        <v>4.8255908233546989E-3</v>
      </c>
      <c r="J83" s="99">
        <f t="shared" si="6"/>
        <v>-0.18600633458105384</v>
      </c>
      <c r="K83" s="96">
        <f t="shared" si="7"/>
        <v>-646</v>
      </c>
      <c r="L83" s="100">
        <f t="shared" si="10"/>
        <v>6.6441765746492777E-3</v>
      </c>
      <c r="M83" s="97">
        <f t="shared" si="8"/>
        <v>-4</v>
      </c>
      <c r="N83" s="97">
        <f t="shared" si="11"/>
        <v>0</v>
      </c>
    </row>
    <row r="84" spans="1:14" s="108" customFormat="1">
      <c r="A84" s="190" t="s">
        <v>173</v>
      </c>
      <c r="B84" s="190"/>
      <c r="C84" s="64">
        <v>683063</v>
      </c>
      <c r="D84" s="64">
        <v>585386</v>
      </c>
      <c r="E84" s="64">
        <v>585835</v>
      </c>
      <c r="F84" s="64"/>
      <c r="G84" s="64"/>
      <c r="H84" s="64"/>
      <c r="I84" s="99">
        <f>SUM(I3:I83)</f>
        <v>1.0000000000000002</v>
      </c>
      <c r="J84" s="99">
        <f t="shared" si="6"/>
        <v>-0.14234118961208556</v>
      </c>
      <c r="K84" s="96">
        <f>SUM(K3:K83)</f>
        <v>-97228</v>
      </c>
      <c r="L84" s="100">
        <f t="shared" si="10"/>
        <v>1</v>
      </c>
      <c r="M84" s="96">
        <f>SUM(M3:M83)</f>
        <v>449</v>
      </c>
      <c r="N84" s="97">
        <f t="shared" si="11"/>
        <v>0</v>
      </c>
    </row>
    <row r="85" spans="1:14">
      <c r="C85" s="132"/>
      <c r="D85" s="131"/>
      <c r="E85" s="133"/>
      <c r="F85" s="139"/>
      <c r="G85" s="139"/>
      <c r="H85" s="139"/>
      <c r="L85" s="11"/>
    </row>
    <row r="86" spans="1:14">
      <c r="C86" s="4">
        <v>2121364</v>
      </c>
      <c r="E86" s="4">
        <v>2179982</v>
      </c>
      <c r="F86" s="139"/>
    </row>
    <row r="87" spans="1:14">
      <c r="C87" s="132"/>
      <c r="D87" s="131"/>
      <c r="E87" s="133"/>
      <c r="F87" s="139"/>
      <c r="G87" s="139"/>
      <c r="H87" s="139"/>
    </row>
    <row r="88" spans="1:14">
      <c r="E88" s="139">
        <f>E86+E84</f>
        <v>2765817</v>
      </c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1"/>
  <sheetViews>
    <sheetView topLeftCell="K1" zoomScale="78" zoomScaleNormal="78" workbookViewId="0">
      <pane ySplit="2" topLeftCell="A3" activePane="bottomLeft" state="frozen"/>
      <selection activeCell="W1" sqref="W1"/>
      <selection pane="bottomLeft" activeCell="T17" sqref="T17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7.5703125" style="4" customWidth="1"/>
    <col min="15" max="16384" width="9.140625" style="4"/>
  </cols>
  <sheetData>
    <row r="1" spans="1:16" ht="15.75" thickBot="1">
      <c r="A1" s="4" t="s">
        <v>300</v>
      </c>
      <c r="C1" s="186" t="s">
        <v>281</v>
      </c>
      <c r="D1" s="186"/>
      <c r="E1" s="187"/>
      <c r="F1" s="188" t="s">
        <v>280</v>
      </c>
      <c r="G1" s="186"/>
      <c r="H1" s="187"/>
    </row>
    <row r="2" spans="1:16" ht="30">
      <c r="A2" s="16" t="s">
        <v>91</v>
      </c>
      <c r="B2" s="16" t="s">
        <v>174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60" t="s">
        <v>307</v>
      </c>
      <c r="J2" s="12" t="s">
        <v>302</v>
      </c>
      <c r="K2" s="91" t="s">
        <v>303</v>
      </c>
      <c r="L2" s="91" t="s">
        <v>308</v>
      </c>
      <c r="M2" s="95" t="s">
        <v>305</v>
      </c>
      <c r="N2" s="159" t="s">
        <v>318</v>
      </c>
    </row>
    <row r="3" spans="1:16">
      <c r="A3" s="41">
        <v>1</v>
      </c>
      <c r="B3" s="102" t="s">
        <v>92</v>
      </c>
      <c r="C3" s="30">
        <v>74938</v>
      </c>
      <c r="D3" s="30">
        <v>75359</v>
      </c>
      <c r="E3" s="30">
        <v>75610</v>
      </c>
      <c r="F3" s="30"/>
      <c r="G3" s="30"/>
      <c r="H3" s="30"/>
      <c r="I3" s="99">
        <f t="shared" ref="I3:I66" si="0">E3/$E$84</f>
        <v>2.4234502546850379E-2</v>
      </c>
      <c r="J3" s="99">
        <f t="shared" ref="J3:J66" si="1">(E3-C3)/C3</f>
        <v>8.9674130614641433E-3</v>
      </c>
      <c r="K3" s="96">
        <f t="shared" ref="K3:K66" si="2">E3-C3</f>
        <v>672</v>
      </c>
      <c r="L3" s="100">
        <f>K3/$K$84</f>
        <v>1.0483782898329148E-2</v>
      </c>
      <c r="M3" s="43">
        <f t="shared" ref="M3:M66" si="3">E3-D3</f>
        <v>251</v>
      </c>
      <c r="N3" s="43">
        <f>H3-G3</f>
        <v>0</v>
      </c>
      <c r="O3" s="6"/>
      <c r="P3" s="7"/>
    </row>
    <row r="4" spans="1:16">
      <c r="A4" s="41">
        <v>2</v>
      </c>
      <c r="B4" s="102" t="s">
        <v>93</v>
      </c>
      <c r="C4" s="30">
        <v>23187</v>
      </c>
      <c r="D4" s="30">
        <v>23527</v>
      </c>
      <c r="E4" s="30">
        <v>23560</v>
      </c>
      <c r="F4" s="30"/>
      <c r="G4" s="30"/>
      <c r="H4" s="30"/>
      <c r="I4" s="99">
        <f t="shared" si="0"/>
        <v>7.5514466340933072E-3</v>
      </c>
      <c r="J4" s="99">
        <f t="shared" si="1"/>
        <v>1.6086600250140165E-2</v>
      </c>
      <c r="K4" s="96">
        <f t="shared" si="2"/>
        <v>373</v>
      </c>
      <c r="L4" s="100">
        <f t="shared" ref="L4:L67" si="4">K4/$K$84</f>
        <v>5.819123543269006E-3</v>
      </c>
      <c r="M4" s="43">
        <f t="shared" si="3"/>
        <v>33</v>
      </c>
      <c r="N4" s="43">
        <f t="shared" ref="N4:N67" si="5">H4-G4</f>
        <v>0</v>
      </c>
      <c r="O4" s="6"/>
      <c r="P4" s="7"/>
    </row>
    <row r="5" spans="1:16">
      <c r="A5" s="41">
        <v>3</v>
      </c>
      <c r="B5" s="102" t="s">
        <v>94</v>
      </c>
      <c r="C5" s="30">
        <v>28197</v>
      </c>
      <c r="D5" s="30">
        <v>28155</v>
      </c>
      <c r="E5" s="30">
        <v>28158</v>
      </c>
      <c r="F5" s="30"/>
      <c r="G5" s="30"/>
      <c r="H5" s="30"/>
      <c r="I5" s="99">
        <f t="shared" si="0"/>
        <v>9.0251967030050648E-3</v>
      </c>
      <c r="J5" s="99">
        <f t="shared" si="1"/>
        <v>-1.3831258644536654E-3</v>
      </c>
      <c r="K5" s="96">
        <f t="shared" si="2"/>
        <v>-39</v>
      </c>
      <c r="L5" s="100">
        <f t="shared" si="4"/>
        <v>-6.0843382892088801E-4</v>
      </c>
      <c r="M5" s="43">
        <f t="shared" si="3"/>
        <v>3</v>
      </c>
      <c r="N5" s="43">
        <f t="shared" si="5"/>
        <v>0</v>
      </c>
      <c r="O5" s="2"/>
      <c r="P5" s="7"/>
    </row>
    <row r="6" spans="1:16" ht="14.25" customHeight="1">
      <c r="A6" s="41">
        <v>4</v>
      </c>
      <c r="B6" s="102" t="s">
        <v>95</v>
      </c>
      <c r="C6" s="30">
        <v>15861</v>
      </c>
      <c r="D6" s="30">
        <v>16642</v>
      </c>
      <c r="E6" s="30">
        <v>16764</v>
      </c>
      <c r="F6" s="30"/>
      <c r="G6" s="30"/>
      <c r="H6" s="30"/>
      <c r="I6" s="99">
        <f t="shared" si="0"/>
        <v>5.3731940311519608E-3</v>
      </c>
      <c r="J6" s="99">
        <f t="shared" si="1"/>
        <v>5.6932097597881599E-2</v>
      </c>
      <c r="K6" s="96">
        <f t="shared" si="2"/>
        <v>903</v>
      </c>
      <c r="L6" s="100">
        <f t="shared" si="4"/>
        <v>1.4087583269629791E-2</v>
      </c>
      <c r="M6" s="43">
        <f t="shared" si="3"/>
        <v>122</v>
      </c>
      <c r="N6" s="43">
        <f t="shared" si="5"/>
        <v>0</v>
      </c>
      <c r="O6" s="2"/>
      <c r="P6" s="7"/>
    </row>
    <row r="7" spans="1:16">
      <c r="A7" s="41">
        <v>5</v>
      </c>
      <c r="B7" s="102" t="s">
        <v>96</v>
      </c>
      <c r="C7" s="30">
        <v>16928</v>
      </c>
      <c r="D7" s="30">
        <v>18715</v>
      </c>
      <c r="E7" s="30">
        <v>18025</v>
      </c>
      <c r="F7" s="30"/>
      <c r="G7" s="30"/>
      <c r="H7" s="30"/>
      <c r="I7" s="99">
        <f t="shared" si="0"/>
        <v>5.7773695067713012E-3</v>
      </c>
      <c r="J7" s="99">
        <f t="shared" si="1"/>
        <v>6.4803875236294897E-2</v>
      </c>
      <c r="K7" s="96">
        <f t="shared" si="2"/>
        <v>1097</v>
      </c>
      <c r="L7" s="100">
        <f t="shared" si="4"/>
        <v>1.7114151546826002E-2</v>
      </c>
      <c r="M7" s="43">
        <f t="shared" si="3"/>
        <v>-690</v>
      </c>
      <c r="N7" s="43">
        <f t="shared" si="5"/>
        <v>0</v>
      </c>
      <c r="O7" s="6"/>
      <c r="P7" s="7"/>
    </row>
    <row r="8" spans="1:16">
      <c r="A8" s="41">
        <v>6</v>
      </c>
      <c r="B8" s="102" t="s">
        <v>97</v>
      </c>
      <c r="C8" s="30">
        <v>389943</v>
      </c>
      <c r="D8" s="30">
        <v>397489</v>
      </c>
      <c r="E8" s="30">
        <v>397969</v>
      </c>
      <c r="F8" s="30"/>
      <c r="G8" s="30"/>
      <c r="H8" s="30"/>
      <c r="I8" s="99">
        <f t="shared" si="0"/>
        <v>0.12755694675396773</v>
      </c>
      <c r="J8" s="99">
        <f t="shared" si="1"/>
        <v>2.0582495390351924E-2</v>
      </c>
      <c r="K8" s="96">
        <f t="shared" si="2"/>
        <v>8026</v>
      </c>
      <c r="L8" s="100">
        <f t="shared" si="4"/>
        <v>0.1252125618184371</v>
      </c>
      <c r="M8" s="43">
        <f t="shared" si="3"/>
        <v>480</v>
      </c>
      <c r="N8" s="43">
        <f t="shared" si="5"/>
        <v>0</v>
      </c>
      <c r="O8" s="2"/>
      <c r="P8" s="7"/>
    </row>
    <row r="9" spans="1:16">
      <c r="A9" s="41">
        <v>7</v>
      </c>
      <c r="B9" s="102" t="s">
        <v>98</v>
      </c>
      <c r="C9" s="30">
        <v>75543</v>
      </c>
      <c r="D9" s="30">
        <v>77352</v>
      </c>
      <c r="E9" s="30">
        <v>77876</v>
      </c>
      <c r="F9" s="30"/>
      <c r="G9" s="30"/>
      <c r="H9" s="30"/>
      <c r="I9" s="99">
        <f t="shared" si="0"/>
        <v>2.4960800427701629E-2</v>
      </c>
      <c r="J9" s="99">
        <f t="shared" si="1"/>
        <v>3.0883073216578637E-2</v>
      </c>
      <c r="K9" s="96">
        <f t="shared" si="2"/>
        <v>2333</v>
      </c>
      <c r="L9" s="100">
        <f t="shared" si="4"/>
        <v>3.6396823663395687E-2</v>
      </c>
      <c r="M9" s="43">
        <f t="shared" si="3"/>
        <v>524</v>
      </c>
      <c r="N9" s="43">
        <f t="shared" si="5"/>
        <v>0</v>
      </c>
      <c r="O9" s="6"/>
      <c r="P9" s="7"/>
    </row>
    <row r="10" spans="1:16">
      <c r="A10" s="41">
        <v>8</v>
      </c>
      <c r="B10" s="102" t="s">
        <v>99</v>
      </c>
      <c r="C10" s="30">
        <v>9169</v>
      </c>
      <c r="D10" s="30">
        <v>9161</v>
      </c>
      <c r="E10" s="30">
        <v>9183</v>
      </c>
      <c r="F10" s="30"/>
      <c r="G10" s="30"/>
      <c r="H10" s="30"/>
      <c r="I10" s="99">
        <f t="shared" si="0"/>
        <v>2.943333380342905E-3</v>
      </c>
      <c r="J10" s="99">
        <f t="shared" si="1"/>
        <v>1.526884065874141E-3</v>
      </c>
      <c r="K10" s="96">
        <f t="shared" si="2"/>
        <v>14</v>
      </c>
      <c r="L10" s="100">
        <f t="shared" si="4"/>
        <v>2.1841214371519057E-4</v>
      </c>
      <c r="M10" s="43">
        <f t="shared" si="3"/>
        <v>22</v>
      </c>
      <c r="N10" s="43">
        <f t="shared" si="5"/>
        <v>0</v>
      </c>
      <c r="O10" s="2"/>
      <c r="P10" s="7"/>
    </row>
    <row r="11" spans="1:16">
      <c r="A11" s="41">
        <v>9</v>
      </c>
      <c r="B11" s="102" t="s">
        <v>100</v>
      </c>
      <c r="C11" s="30">
        <v>39104</v>
      </c>
      <c r="D11" s="30">
        <v>39195</v>
      </c>
      <c r="E11" s="30">
        <v>39196</v>
      </c>
      <c r="F11" s="30"/>
      <c r="G11" s="30"/>
      <c r="H11" s="30"/>
      <c r="I11" s="99">
        <f t="shared" si="0"/>
        <v>1.2563094323850648E-2</v>
      </c>
      <c r="J11" s="99">
        <f t="shared" si="1"/>
        <v>2.3527004909983632E-3</v>
      </c>
      <c r="K11" s="96">
        <f t="shared" si="2"/>
        <v>92</v>
      </c>
      <c r="L11" s="100">
        <f t="shared" si="4"/>
        <v>1.4352798015569667E-3</v>
      </c>
      <c r="M11" s="43">
        <f t="shared" si="3"/>
        <v>1</v>
      </c>
      <c r="N11" s="43">
        <f t="shared" si="5"/>
        <v>0</v>
      </c>
      <c r="O11" s="2"/>
      <c r="P11" s="7"/>
    </row>
    <row r="12" spans="1:16">
      <c r="A12" s="41">
        <v>10</v>
      </c>
      <c r="B12" s="102" t="s">
        <v>101</v>
      </c>
      <c r="C12" s="30">
        <v>50759</v>
      </c>
      <c r="D12" s="30">
        <v>52855</v>
      </c>
      <c r="E12" s="30">
        <v>52622</v>
      </c>
      <c r="F12" s="30"/>
      <c r="G12" s="30"/>
      <c r="H12" s="30"/>
      <c r="I12" s="99">
        <f t="shared" si="0"/>
        <v>1.686639324190399E-2</v>
      </c>
      <c r="J12" s="99">
        <f t="shared" si="1"/>
        <v>3.6702850725979626E-2</v>
      </c>
      <c r="K12" s="96">
        <f t="shared" si="2"/>
        <v>1863</v>
      </c>
      <c r="L12" s="100">
        <f t="shared" si="4"/>
        <v>2.9064415981528573E-2</v>
      </c>
      <c r="M12" s="43">
        <f t="shared" si="3"/>
        <v>-233</v>
      </c>
      <c r="N12" s="43">
        <f t="shared" si="5"/>
        <v>0</v>
      </c>
      <c r="O12" s="2"/>
      <c r="P12" s="7"/>
    </row>
    <row r="13" spans="1:16" ht="15.75" customHeight="1">
      <c r="A13" s="41">
        <v>11</v>
      </c>
      <c r="B13" s="102" t="s">
        <v>102</v>
      </c>
      <c r="C13" s="30">
        <v>9690</v>
      </c>
      <c r="D13" s="30">
        <v>9454</v>
      </c>
      <c r="E13" s="30">
        <v>9451</v>
      </c>
      <c r="F13" s="30"/>
      <c r="G13" s="30"/>
      <c r="H13" s="30"/>
      <c r="I13" s="99">
        <f t="shared" si="0"/>
        <v>3.0292326884047475E-3</v>
      </c>
      <c r="J13" s="99">
        <f t="shared" si="1"/>
        <v>-2.4664602683178535E-2</v>
      </c>
      <c r="K13" s="96">
        <f t="shared" si="2"/>
        <v>-239</v>
      </c>
      <c r="L13" s="100">
        <f t="shared" si="4"/>
        <v>-3.7286073105664676E-3</v>
      </c>
      <c r="M13" s="43">
        <f t="shared" si="3"/>
        <v>-3</v>
      </c>
      <c r="N13" s="43">
        <f t="shared" si="5"/>
        <v>0</v>
      </c>
      <c r="O13" s="6"/>
      <c r="P13" s="7"/>
    </row>
    <row r="14" spans="1:16">
      <c r="A14" s="41">
        <v>12</v>
      </c>
      <c r="B14" s="102" t="s">
        <v>103</v>
      </c>
      <c r="C14" s="30">
        <v>15788</v>
      </c>
      <c r="D14" s="30">
        <v>16698</v>
      </c>
      <c r="E14" s="30">
        <v>16728</v>
      </c>
      <c r="F14" s="30"/>
      <c r="G14" s="30"/>
      <c r="H14" s="30"/>
      <c r="I14" s="99">
        <f t="shared" si="0"/>
        <v>5.3616553181287281E-3</v>
      </c>
      <c r="J14" s="99">
        <f t="shared" si="1"/>
        <v>5.9538890296427664E-2</v>
      </c>
      <c r="K14" s="96">
        <f t="shared" si="2"/>
        <v>940</v>
      </c>
      <c r="L14" s="100">
        <f t="shared" si="4"/>
        <v>1.4664815363734224E-2</v>
      </c>
      <c r="M14" s="43">
        <f t="shared" si="3"/>
        <v>30</v>
      </c>
      <c r="N14" s="43">
        <f t="shared" si="5"/>
        <v>0</v>
      </c>
      <c r="O14" s="2"/>
      <c r="P14" s="7"/>
    </row>
    <row r="15" spans="1:16">
      <c r="A15" s="41">
        <v>13</v>
      </c>
      <c r="B15" s="102" t="s">
        <v>104</v>
      </c>
      <c r="C15" s="30">
        <v>15448</v>
      </c>
      <c r="D15" s="30">
        <v>15292</v>
      </c>
      <c r="E15" s="30">
        <v>15435</v>
      </c>
      <c r="F15" s="30"/>
      <c r="G15" s="30"/>
      <c r="H15" s="30"/>
      <c r="I15" s="99">
        <f t="shared" si="0"/>
        <v>4.9472232087109588E-3</v>
      </c>
      <c r="J15" s="99">
        <f t="shared" si="1"/>
        <v>-8.415328845157949E-4</v>
      </c>
      <c r="K15" s="96">
        <f t="shared" si="2"/>
        <v>-13</v>
      </c>
      <c r="L15" s="100">
        <f t="shared" si="4"/>
        <v>-2.0281127630696267E-4</v>
      </c>
      <c r="M15" s="43">
        <f t="shared" si="3"/>
        <v>143</v>
      </c>
      <c r="N15" s="43">
        <f t="shared" si="5"/>
        <v>0</v>
      </c>
      <c r="O15" s="2"/>
      <c r="P15" s="7"/>
    </row>
    <row r="16" spans="1:16">
      <c r="A16" s="41">
        <v>14</v>
      </c>
      <c r="B16" s="102" t="s">
        <v>105</v>
      </c>
      <c r="C16" s="30">
        <v>15560</v>
      </c>
      <c r="D16" s="30">
        <v>16509</v>
      </c>
      <c r="E16" s="30">
        <v>16532</v>
      </c>
      <c r="F16" s="30"/>
      <c r="G16" s="30"/>
      <c r="H16" s="30"/>
      <c r="I16" s="99">
        <f t="shared" si="0"/>
        <v>5.2988334361133514E-3</v>
      </c>
      <c r="J16" s="99">
        <f t="shared" si="1"/>
        <v>6.2467866323907453E-2</v>
      </c>
      <c r="K16" s="96">
        <f t="shared" si="2"/>
        <v>972</v>
      </c>
      <c r="L16" s="100">
        <f t="shared" si="4"/>
        <v>1.5164043120797516E-2</v>
      </c>
      <c r="M16" s="43">
        <f t="shared" si="3"/>
        <v>23</v>
      </c>
      <c r="N16" s="43">
        <f t="shared" si="5"/>
        <v>0</v>
      </c>
      <c r="O16" s="6"/>
      <c r="P16" s="7"/>
    </row>
    <row r="17" spans="1:16">
      <c r="A17" s="41">
        <v>15</v>
      </c>
      <c r="B17" s="102" t="s">
        <v>106</v>
      </c>
      <c r="C17" s="30">
        <v>12878</v>
      </c>
      <c r="D17" s="30">
        <v>12961</v>
      </c>
      <c r="E17" s="30">
        <v>12948</v>
      </c>
      <c r="F17" s="30"/>
      <c r="G17" s="30"/>
      <c r="H17" s="30"/>
      <c r="I17" s="99">
        <f t="shared" si="0"/>
        <v>4.15009045068931E-3</v>
      </c>
      <c r="J17" s="99">
        <f t="shared" si="1"/>
        <v>5.4356266501009477E-3</v>
      </c>
      <c r="K17" s="96">
        <f t="shared" si="2"/>
        <v>70</v>
      </c>
      <c r="L17" s="100">
        <f t="shared" si="4"/>
        <v>1.0920607185759528E-3</v>
      </c>
      <c r="M17" s="43">
        <f t="shared" si="3"/>
        <v>-13</v>
      </c>
      <c r="N17" s="43">
        <f t="shared" si="5"/>
        <v>0</v>
      </c>
      <c r="O17" s="2"/>
      <c r="P17" s="7"/>
    </row>
    <row r="18" spans="1:16">
      <c r="A18" s="41">
        <v>16</v>
      </c>
      <c r="B18" s="102" t="s">
        <v>107</v>
      </c>
      <c r="C18" s="30">
        <v>81257</v>
      </c>
      <c r="D18" s="30">
        <v>82188</v>
      </c>
      <c r="E18" s="30">
        <v>82132</v>
      </c>
      <c r="F18" s="30"/>
      <c r="G18" s="30"/>
      <c r="H18" s="30"/>
      <c r="I18" s="99">
        <f t="shared" si="0"/>
        <v>2.6324932722892679E-2</v>
      </c>
      <c r="J18" s="99">
        <f t="shared" si="1"/>
        <v>1.0768303038507452E-2</v>
      </c>
      <c r="K18" s="96">
        <f t="shared" si="2"/>
        <v>875</v>
      </c>
      <c r="L18" s="100">
        <f t="shared" si="4"/>
        <v>1.3650758982199411E-2</v>
      </c>
      <c r="M18" s="43">
        <f t="shared" si="3"/>
        <v>-56</v>
      </c>
      <c r="N18" s="43">
        <f t="shared" si="5"/>
        <v>0</v>
      </c>
    </row>
    <row r="19" spans="1:16">
      <c r="A19" s="41">
        <v>17</v>
      </c>
      <c r="B19" s="102" t="s">
        <v>108</v>
      </c>
      <c r="C19" s="30">
        <v>24637</v>
      </c>
      <c r="D19" s="30">
        <v>26029</v>
      </c>
      <c r="E19" s="30">
        <v>26086</v>
      </c>
      <c r="F19" s="30"/>
      <c r="G19" s="30"/>
      <c r="H19" s="30"/>
      <c r="I19" s="99">
        <f t="shared" si="0"/>
        <v>8.361079664556792E-3</v>
      </c>
      <c r="J19" s="99">
        <f t="shared" si="1"/>
        <v>5.8813978974712827E-2</v>
      </c>
      <c r="K19" s="96">
        <f t="shared" si="2"/>
        <v>1449</v>
      </c>
      <c r="L19" s="100">
        <f t="shared" si="4"/>
        <v>2.2605656874522224E-2</v>
      </c>
      <c r="M19" s="43">
        <f t="shared" si="3"/>
        <v>57</v>
      </c>
      <c r="N19" s="43">
        <f t="shared" si="5"/>
        <v>0</v>
      </c>
    </row>
    <row r="20" spans="1:16">
      <c r="A20" s="41">
        <v>18</v>
      </c>
      <c r="B20" s="102" t="s">
        <v>109</v>
      </c>
      <c r="C20" s="30">
        <v>9995</v>
      </c>
      <c r="D20" s="30">
        <v>10193</v>
      </c>
      <c r="E20" s="30">
        <v>10332</v>
      </c>
      <c r="F20" s="30"/>
      <c r="G20" s="30"/>
      <c r="H20" s="30"/>
      <c r="I20" s="99">
        <f t="shared" si="0"/>
        <v>3.3116106376677441E-3</v>
      </c>
      <c r="J20" s="99">
        <f t="shared" si="1"/>
        <v>3.3716858429214611E-2</v>
      </c>
      <c r="K20" s="96">
        <f t="shared" si="2"/>
        <v>337</v>
      </c>
      <c r="L20" s="100">
        <f t="shared" si="4"/>
        <v>5.2574923165728017E-3</v>
      </c>
      <c r="M20" s="43">
        <f t="shared" si="3"/>
        <v>139</v>
      </c>
      <c r="N20" s="43">
        <f t="shared" si="5"/>
        <v>0</v>
      </c>
    </row>
    <row r="21" spans="1:16">
      <c r="A21" s="41">
        <v>19</v>
      </c>
      <c r="B21" s="102" t="s">
        <v>110</v>
      </c>
      <c r="C21" s="30">
        <v>19927</v>
      </c>
      <c r="D21" s="30">
        <v>20240</v>
      </c>
      <c r="E21" s="30">
        <v>20253</v>
      </c>
      <c r="F21" s="30"/>
      <c r="G21" s="30"/>
      <c r="H21" s="30"/>
      <c r="I21" s="99">
        <f t="shared" si="0"/>
        <v>6.4914876349869161E-3</v>
      </c>
      <c r="J21" s="99">
        <f t="shared" si="1"/>
        <v>1.6359712952275805E-2</v>
      </c>
      <c r="K21" s="96">
        <f t="shared" si="2"/>
        <v>326</v>
      </c>
      <c r="L21" s="100">
        <f t="shared" si="4"/>
        <v>5.0858827750822943E-3</v>
      </c>
      <c r="M21" s="43">
        <f t="shared" si="3"/>
        <v>13</v>
      </c>
      <c r="N21" s="43">
        <f t="shared" si="5"/>
        <v>0</v>
      </c>
    </row>
    <row r="22" spans="1:16">
      <c r="A22" s="41">
        <v>20</v>
      </c>
      <c r="B22" s="102" t="s">
        <v>111</v>
      </c>
      <c r="C22" s="30">
        <v>37319</v>
      </c>
      <c r="D22" s="30">
        <v>37766</v>
      </c>
      <c r="E22" s="30">
        <v>37773</v>
      </c>
      <c r="F22" s="30"/>
      <c r="G22" s="30"/>
      <c r="H22" s="30"/>
      <c r="I22" s="99">
        <f t="shared" si="0"/>
        <v>1.2106994639626761E-2</v>
      </c>
      <c r="J22" s="99">
        <f t="shared" si="1"/>
        <v>1.2165384924569254E-2</v>
      </c>
      <c r="K22" s="96">
        <f t="shared" si="2"/>
        <v>454</v>
      </c>
      <c r="L22" s="100">
        <f t="shared" si="4"/>
        <v>7.0827938033354654E-3</v>
      </c>
      <c r="M22" s="43">
        <f t="shared" si="3"/>
        <v>7</v>
      </c>
      <c r="N22" s="43">
        <f t="shared" si="5"/>
        <v>0</v>
      </c>
    </row>
    <row r="23" spans="1:16">
      <c r="A23" s="41">
        <v>21</v>
      </c>
      <c r="B23" s="102" t="s">
        <v>112</v>
      </c>
      <c r="C23" s="30">
        <v>65309</v>
      </c>
      <c r="D23" s="30">
        <v>68160</v>
      </c>
      <c r="E23" s="30">
        <v>68224</v>
      </c>
      <c r="F23" s="30"/>
      <c r="G23" s="30"/>
      <c r="H23" s="30"/>
      <c r="I23" s="99">
        <f t="shared" si="0"/>
        <v>2.1867143258250499E-2</v>
      </c>
      <c r="J23" s="99">
        <f t="shared" si="1"/>
        <v>4.4633970815660937E-2</v>
      </c>
      <c r="K23" s="96">
        <f t="shared" si="2"/>
        <v>2915</v>
      </c>
      <c r="L23" s="100">
        <f t="shared" si="4"/>
        <v>4.547652849498432E-2</v>
      </c>
      <c r="M23" s="43">
        <f t="shared" si="3"/>
        <v>64</v>
      </c>
      <c r="N23" s="43">
        <f t="shared" si="5"/>
        <v>0</v>
      </c>
    </row>
    <row r="24" spans="1:16">
      <c r="A24" s="41">
        <v>22</v>
      </c>
      <c r="B24" s="102" t="s">
        <v>113</v>
      </c>
      <c r="C24" s="30">
        <v>19876</v>
      </c>
      <c r="D24" s="30">
        <v>20610</v>
      </c>
      <c r="E24" s="30">
        <v>20604</v>
      </c>
      <c r="F24" s="30"/>
      <c r="G24" s="30"/>
      <c r="H24" s="30"/>
      <c r="I24" s="99">
        <f t="shared" si="0"/>
        <v>6.6039900869634335E-3</v>
      </c>
      <c r="J24" s="99">
        <f t="shared" si="1"/>
        <v>3.6627087945260615E-2</v>
      </c>
      <c r="K24" s="96">
        <f t="shared" si="2"/>
        <v>728</v>
      </c>
      <c r="L24" s="100">
        <f t="shared" si="4"/>
        <v>1.1357431473189909E-2</v>
      </c>
      <c r="M24" s="43">
        <f t="shared" si="3"/>
        <v>-6</v>
      </c>
      <c r="N24" s="43">
        <f t="shared" si="5"/>
        <v>0</v>
      </c>
    </row>
    <row r="25" spans="1:16">
      <c r="A25" s="41">
        <v>23</v>
      </c>
      <c r="B25" s="102" t="s">
        <v>114</v>
      </c>
      <c r="C25" s="30">
        <v>29507</v>
      </c>
      <c r="D25" s="30">
        <v>30576</v>
      </c>
      <c r="E25" s="30">
        <v>30575</v>
      </c>
      <c r="F25" s="30"/>
      <c r="G25" s="30"/>
      <c r="H25" s="30"/>
      <c r="I25" s="99">
        <f t="shared" si="0"/>
        <v>9.799893074592652E-3</v>
      </c>
      <c r="J25" s="99">
        <f t="shared" si="1"/>
        <v>3.6194801233605585E-2</v>
      </c>
      <c r="K25" s="96">
        <f t="shared" si="2"/>
        <v>1068</v>
      </c>
      <c r="L25" s="100">
        <f t="shared" si="4"/>
        <v>1.6661726391987396E-2</v>
      </c>
      <c r="M25" s="43">
        <f t="shared" si="3"/>
        <v>-1</v>
      </c>
      <c r="N25" s="43">
        <f t="shared" si="5"/>
        <v>0</v>
      </c>
    </row>
    <row r="26" spans="1:16">
      <c r="A26" s="41">
        <v>24</v>
      </c>
      <c r="B26" s="102" t="s">
        <v>115</v>
      </c>
      <c r="C26" s="30">
        <v>14608</v>
      </c>
      <c r="D26" s="30">
        <v>14195</v>
      </c>
      <c r="E26" s="30">
        <v>14188</v>
      </c>
      <c r="F26" s="30"/>
      <c r="G26" s="30"/>
      <c r="H26" s="30"/>
      <c r="I26" s="99">
        <f t="shared" si="0"/>
        <v>4.5475350103784317E-3</v>
      </c>
      <c r="J26" s="99">
        <f t="shared" si="1"/>
        <v>-2.8751369112814895E-2</v>
      </c>
      <c r="K26" s="96">
        <f t="shared" si="2"/>
        <v>-420</v>
      </c>
      <c r="L26" s="100">
        <f t="shared" si="4"/>
        <v>-6.5523643114557169E-3</v>
      </c>
      <c r="M26" s="43">
        <f t="shared" si="3"/>
        <v>-7</v>
      </c>
      <c r="N26" s="43">
        <f t="shared" si="5"/>
        <v>0</v>
      </c>
    </row>
    <row r="27" spans="1:16">
      <c r="A27" s="41">
        <v>25</v>
      </c>
      <c r="B27" s="102" t="s">
        <v>116</v>
      </c>
      <c r="C27" s="30">
        <v>35738</v>
      </c>
      <c r="D27" s="30">
        <v>35493</v>
      </c>
      <c r="E27" s="30">
        <v>35622</v>
      </c>
      <c r="F27" s="30"/>
      <c r="G27" s="30"/>
      <c r="H27" s="30"/>
      <c r="I27" s="99">
        <f t="shared" si="0"/>
        <v>1.1417556536488616E-2</v>
      </c>
      <c r="J27" s="99">
        <f t="shared" si="1"/>
        <v>-3.2458447590799711E-3</v>
      </c>
      <c r="K27" s="96">
        <f t="shared" si="2"/>
        <v>-116</v>
      </c>
      <c r="L27" s="100">
        <f t="shared" si="4"/>
        <v>-1.809700619354436E-3</v>
      </c>
      <c r="M27" s="43">
        <f t="shared" si="3"/>
        <v>129</v>
      </c>
      <c r="N27" s="43">
        <f t="shared" si="5"/>
        <v>0</v>
      </c>
    </row>
    <row r="28" spans="1:16">
      <c r="A28" s="41">
        <v>26</v>
      </c>
      <c r="B28" s="102" t="s">
        <v>117</v>
      </c>
      <c r="C28" s="30">
        <v>41329</v>
      </c>
      <c r="D28" s="30">
        <v>42161</v>
      </c>
      <c r="E28" s="30">
        <v>42248</v>
      </c>
      <c r="F28" s="30"/>
      <c r="G28" s="30"/>
      <c r="H28" s="30"/>
      <c r="I28" s="99">
        <f t="shared" si="0"/>
        <v>1.3541320772375808E-2</v>
      </c>
      <c r="J28" s="99">
        <f t="shared" si="1"/>
        <v>2.2236202182486873E-2</v>
      </c>
      <c r="K28" s="96">
        <f t="shared" si="2"/>
        <v>919</v>
      </c>
      <c r="L28" s="100">
        <f t="shared" si="4"/>
        <v>1.4337197148161437E-2</v>
      </c>
      <c r="M28" s="43">
        <f t="shared" si="3"/>
        <v>87</v>
      </c>
      <c r="N28" s="43">
        <f t="shared" si="5"/>
        <v>0</v>
      </c>
    </row>
    <row r="29" spans="1:16">
      <c r="A29" s="41">
        <v>27</v>
      </c>
      <c r="B29" s="102" t="s">
        <v>118</v>
      </c>
      <c r="C29" s="30">
        <v>54855</v>
      </c>
      <c r="D29" s="30">
        <v>55849</v>
      </c>
      <c r="E29" s="30">
        <v>56091</v>
      </c>
      <c r="F29" s="30"/>
      <c r="G29" s="30"/>
      <c r="H29" s="30"/>
      <c r="I29" s="99">
        <f t="shared" si="0"/>
        <v>1.7978276449614927E-2</v>
      </c>
      <c r="J29" s="99">
        <f t="shared" si="1"/>
        <v>2.2532130161334426E-2</v>
      </c>
      <c r="K29" s="96">
        <f t="shared" si="2"/>
        <v>1236</v>
      </c>
      <c r="L29" s="100">
        <f t="shared" si="4"/>
        <v>1.9282672116569682E-2</v>
      </c>
      <c r="M29" s="43">
        <f t="shared" si="3"/>
        <v>242</v>
      </c>
      <c r="N29" s="43">
        <f t="shared" si="5"/>
        <v>0</v>
      </c>
    </row>
    <row r="30" spans="1:16">
      <c r="A30" s="41">
        <v>28</v>
      </c>
      <c r="B30" s="102" t="s">
        <v>119</v>
      </c>
      <c r="C30" s="30">
        <v>17962</v>
      </c>
      <c r="D30" s="30">
        <v>18270</v>
      </c>
      <c r="E30" s="30">
        <v>18250</v>
      </c>
      <c r="F30" s="30"/>
      <c r="G30" s="30"/>
      <c r="H30" s="30"/>
      <c r="I30" s="99">
        <f t="shared" si="0"/>
        <v>5.8494864631665052E-3</v>
      </c>
      <c r="J30" s="99">
        <f t="shared" si="1"/>
        <v>1.6033849237278699E-2</v>
      </c>
      <c r="K30" s="96">
        <f t="shared" si="2"/>
        <v>288</v>
      </c>
      <c r="L30" s="100">
        <f t="shared" si="4"/>
        <v>4.4930498135696342E-3</v>
      </c>
      <c r="M30" s="43">
        <f t="shared" si="3"/>
        <v>-20</v>
      </c>
      <c r="N30" s="43">
        <f t="shared" si="5"/>
        <v>0</v>
      </c>
    </row>
    <row r="31" spans="1:16">
      <c r="A31" s="41">
        <v>29</v>
      </c>
      <c r="B31" s="102" t="s">
        <v>120</v>
      </c>
      <c r="C31" s="30">
        <v>6760</v>
      </c>
      <c r="D31" s="30">
        <v>6770</v>
      </c>
      <c r="E31" s="30">
        <v>6754</v>
      </c>
      <c r="F31" s="30"/>
      <c r="G31" s="30"/>
      <c r="H31" s="30"/>
      <c r="I31" s="99">
        <f t="shared" si="0"/>
        <v>2.1647907710809081E-3</v>
      </c>
      <c r="J31" s="99">
        <f t="shared" si="1"/>
        <v>-8.8757396449704138E-4</v>
      </c>
      <c r="K31" s="96">
        <f t="shared" si="2"/>
        <v>-6</v>
      </c>
      <c r="L31" s="100">
        <f t="shared" si="4"/>
        <v>-9.3605204449367384E-5</v>
      </c>
      <c r="M31" s="43">
        <f t="shared" si="3"/>
        <v>-16</v>
      </c>
      <c r="N31" s="43">
        <f t="shared" si="5"/>
        <v>0</v>
      </c>
    </row>
    <row r="32" spans="1:16">
      <c r="A32" s="41">
        <v>30</v>
      </c>
      <c r="B32" s="102" t="s">
        <v>121</v>
      </c>
      <c r="C32" s="30">
        <v>23513</v>
      </c>
      <c r="D32" s="30">
        <v>25631</v>
      </c>
      <c r="E32" s="30">
        <v>27263</v>
      </c>
      <c r="F32" s="30"/>
      <c r="G32" s="30"/>
      <c r="H32" s="30"/>
      <c r="I32" s="99">
        <f t="shared" si="0"/>
        <v>8.7383314764552557E-3</v>
      </c>
      <c r="J32" s="99">
        <f t="shared" si="1"/>
        <v>0.15948624165355335</v>
      </c>
      <c r="K32" s="96">
        <f t="shared" si="2"/>
        <v>3750</v>
      </c>
      <c r="L32" s="100">
        <f t="shared" si="4"/>
        <v>5.8503252780854616E-2</v>
      </c>
      <c r="M32" s="43">
        <f t="shared" si="3"/>
        <v>1632</v>
      </c>
      <c r="N32" s="43">
        <f t="shared" si="5"/>
        <v>0</v>
      </c>
    </row>
    <row r="33" spans="1:14">
      <c r="A33" s="41">
        <v>31</v>
      </c>
      <c r="B33" s="102" t="s">
        <v>122</v>
      </c>
      <c r="C33" s="30">
        <v>52515</v>
      </c>
      <c r="D33" s="30">
        <v>55313</v>
      </c>
      <c r="E33" s="30">
        <v>55537</v>
      </c>
      <c r="F33" s="30"/>
      <c r="G33" s="30"/>
      <c r="H33" s="30"/>
      <c r="I33" s="99">
        <f t="shared" si="0"/>
        <v>1.7800708476979628E-2</v>
      </c>
      <c r="J33" s="99">
        <f t="shared" si="1"/>
        <v>5.7545463200990195E-2</v>
      </c>
      <c r="K33" s="96">
        <f t="shared" si="2"/>
        <v>3022</v>
      </c>
      <c r="L33" s="100">
        <f t="shared" si="4"/>
        <v>4.7145821307664704E-2</v>
      </c>
      <c r="M33" s="43">
        <f t="shared" si="3"/>
        <v>224</v>
      </c>
      <c r="N33" s="43">
        <f t="shared" si="5"/>
        <v>0</v>
      </c>
    </row>
    <row r="34" spans="1:14">
      <c r="A34" s="41">
        <v>32</v>
      </c>
      <c r="B34" s="102" t="s">
        <v>123</v>
      </c>
      <c r="C34" s="30">
        <v>32206</v>
      </c>
      <c r="D34" s="30">
        <v>32050</v>
      </c>
      <c r="E34" s="30">
        <v>31180</v>
      </c>
      <c r="F34" s="30"/>
      <c r="G34" s="30"/>
      <c r="H34" s="30"/>
      <c r="I34" s="99">
        <f t="shared" si="0"/>
        <v>9.993807557344199E-3</v>
      </c>
      <c r="J34" s="99">
        <f t="shared" si="1"/>
        <v>-3.1857417872446128E-2</v>
      </c>
      <c r="K34" s="96">
        <f t="shared" si="2"/>
        <v>-1026</v>
      </c>
      <c r="L34" s="100">
        <f t="shared" si="4"/>
        <v>-1.6006489960841822E-2</v>
      </c>
      <c r="M34" s="43">
        <f t="shared" si="3"/>
        <v>-870</v>
      </c>
      <c r="N34" s="43">
        <f t="shared" si="5"/>
        <v>0</v>
      </c>
    </row>
    <row r="35" spans="1:14">
      <c r="A35" s="41">
        <v>33</v>
      </c>
      <c r="B35" s="102" t="s">
        <v>124</v>
      </c>
      <c r="C35" s="30">
        <v>64035</v>
      </c>
      <c r="D35" s="30">
        <v>67353</v>
      </c>
      <c r="E35" s="30">
        <v>67479</v>
      </c>
      <c r="F35" s="30"/>
      <c r="G35" s="30"/>
      <c r="H35" s="30"/>
      <c r="I35" s="99">
        <f t="shared" si="0"/>
        <v>2.1628356002630827E-2</v>
      </c>
      <c r="J35" s="99">
        <f t="shared" si="1"/>
        <v>5.3783087374092292E-2</v>
      </c>
      <c r="K35" s="96">
        <f t="shared" si="2"/>
        <v>3444</v>
      </c>
      <c r="L35" s="100">
        <f t="shared" si="4"/>
        <v>5.3729387353936876E-2</v>
      </c>
      <c r="M35" s="43">
        <f t="shared" si="3"/>
        <v>126</v>
      </c>
      <c r="N35" s="43">
        <f t="shared" si="5"/>
        <v>0</v>
      </c>
    </row>
    <row r="36" spans="1:14">
      <c r="A36" s="41">
        <v>34</v>
      </c>
      <c r="B36" s="102" t="s">
        <v>125</v>
      </c>
      <c r="C36" s="30">
        <v>348228</v>
      </c>
      <c r="D36" s="30">
        <v>355658</v>
      </c>
      <c r="E36" s="30">
        <v>355674</v>
      </c>
      <c r="F36" s="30"/>
      <c r="G36" s="30"/>
      <c r="H36" s="30"/>
      <c r="I36" s="99">
        <f t="shared" si="0"/>
        <v>0.11400056155070046</v>
      </c>
      <c r="J36" s="99">
        <f t="shared" si="1"/>
        <v>2.1382542472173402E-2</v>
      </c>
      <c r="K36" s="96">
        <f t="shared" si="2"/>
        <v>7446</v>
      </c>
      <c r="L36" s="100">
        <f t="shared" si="4"/>
        <v>0.11616405872166492</v>
      </c>
      <c r="M36" s="43">
        <f t="shared" si="3"/>
        <v>16</v>
      </c>
      <c r="N36" s="43">
        <f t="shared" si="5"/>
        <v>0</v>
      </c>
    </row>
    <row r="37" spans="1:14">
      <c r="A37" s="41">
        <v>35</v>
      </c>
      <c r="B37" s="102" t="s">
        <v>126</v>
      </c>
      <c r="C37" s="30">
        <v>167603</v>
      </c>
      <c r="D37" s="30">
        <v>171860</v>
      </c>
      <c r="E37" s="30">
        <v>170983</v>
      </c>
      <c r="F37" s="30"/>
      <c r="G37" s="30"/>
      <c r="H37" s="30"/>
      <c r="I37" s="99">
        <f t="shared" si="0"/>
        <v>5.4803438023649231E-2</v>
      </c>
      <c r="J37" s="99">
        <f t="shared" si="1"/>
        <v>2.0166703459961934E-2</v>
      </c>
      <c r="K37" s="96">
        <f t="shared" si="2"/>
        <v>3380</v>
      </c>
      <c r="L37" s="100">
        <f t="shared" si="4"/>
        <v>5.2730931839810292E-2</v>
      </c>
      <c r="M37" s="43">
        <f t="shared" si="3"/>
        <v>-877</v>
      </c>
      <c r="N37" s="43">
        <f t="shared" si="5"/>
        <v>0</v>
      </c>
    </row>
    <row r="38" spans="1:14">
      <c r="A38" s="41">
        <v>36</v>
      </c>
      <c r="B38" s="102" t="s">
        <v>127</v>
      </c>
      <c r="C38" s="30">
        <v>12927</v>
      </c>
      <c r="D38" s="30">
        <v>13265</v>
      </c>
      <c r="E38" s="30">
        <v>13618</v>
      </c>
      <c r="F38" s="30"/>
      <c r="G38" s="30"/>
      <c r="H38" s="30"/>
      <c r="I38" s="99">
        <f t="shared" si="0"/>
        <v>4.364838720843916E-3</v>
      </c>
      <c r="J38" s="99">
        <f t="shared" si="1"/>
        <v>5.3454010984760582E-2</v>
      </c>
      <c r="K38" s="96">
        <f t="shared" si="2"/>
        <v>691</v>
      </c>
      <c r="L38" s="100">
        <f t="shared" si="4"/>
        <v>1.0780199379085477E-2</v>
      </c>
      <c r="M38" s="43">
        <f t="shared" si="3"/>
        <v>353</v>
      </c>
      <c r="N38" s="43">
        <f t="shared" si="5"/>
        <v>0</v>
      </c>
    </row>
    <row r="39" spans="1:14">
      <c r="A39" s="41">
        <v>37</v>
      </c>
      <c r="B39" s="102" t="s">
        <v>128</v>
      </c>
      <c r="C39" s="30">
        <v>21682</v>
      </c>
      <c r="D39" s="30">
        <v>19654</v>
      </c>
      <c r="E39" s="30">
        <v>19184</v>
      </c>
      <c r="F39" s="30"/>
      <c r="G39" s="30"/>
      <c r="H39" s="30"/>
      <c r="I39" s="99">
        <f t="shared" si="0"/>
        <v>6.1488519621581495E-3</v>
      </c>
      <c r="J39" s="99">
        <f t="shared" si="1"/>
        <v>-0.11521077391384558</v>
      </c>
      <c r="K39" s="96">
        <f t="shared" si="2"/>
        <v>-2498</v>
      </c>
      <c r="L39" s="100">
        <f t="shared" si="4"/>
        <v>-3.8970966785753285E-2</v>
      </c>
      <c r="M39" s="43">
        <f t="shared" si="3"/>
        <v>-470</v>
      </c>
      <c r="N39" s="43">
        <f t="shared" si="5"/>
        <v>0</v>
      </c>
    </row>
    <row r="40" spans="1:14">
      <c r="A40" s="41">
        <v>38</v>
      </c>
      <c r="B40" s="102" t="s">
        <v>129</v>
      </c>
      <c r="C40" s="30">
        <v>52958</v>
      </c>
      <c r="D40" s="30">
        <v>54206</v>
      </c>
      <c r="E40" s="30">
        <v>54310</v>
      </c>
      <c r="F40" s="30"/>
      <c r="G40" s="30"/>
      <c r="H40" s="30"/>
      <c r="I40" s="99">
        <f t="shared" si="0"/>
        <v>1.7407430674771115E-2</v>
      </c>
      <c r="J40" s="99">
        <f t="shared" si="1"/>
        <v>2.5529665017561085E-2</v>
      </c>
      <c r="K40" s="96">
        <f t="shared" si="2"/>
        <v>1352</v>
      </c>
      <c r="L40" s="100">
        <f t="shared" si="4"/>
        <v>2.1092372735924118E-2</v>
      </c>
      <c r="M40" s="43">
        <f t="shared" si="3"/>
        <v>104</v>
      </c>
      <c r="N40" s="43">
        <f t="shared" si="5"/>
        <v>0</v>
      </c>
    </row>
    <row r="41" spans="1:14">
      <c r="A41" s="41">
        <v>39</v>
      </c>
      <c r="B41" s="102" t="s">
        <v>130</v>
      </c>
      <c r="C41" s="30">
        <v>15257</v>
      </c>
      <c r="D41" s="30">
        <v>16389</v>
      </c>
      <c r="E41" s="30">
        <v>16703</v>
      </c>
      <c r="F41" s="30"/>
      <c r="G41" s="30"/>
      <c r="H41" s="30"/>
      <c r="I41" s="99">
        <f t="shared" si="0"/>
        <v>5.3536423229737055E-3</v>
      </c>
      <c r="J41" s="99">
        <f t="shared" si="1"/>
        <v>9.4776168316182741E-2</v>
      </c>
      <c r="K41" s="96">
        <f t="shared" si="2"/>
        <v>1446</v>
      </c>
      <c r="L41" s="100">
        <f t="shared" si="4"/>
        <v>2.2558854272297538E-2</v>
      </c>
      <c r="M41" s="43">
        <f t="shared" si="3"/>
        <v>314</v>
      </c>
      <c r="N41" s="43">
        <f t="shared" si="5"/>
        <v>0</v>
      </c>
    </row>
    <row r="42" spans="1:14">
      <c r="A42" s="41">
        <v>40</v>
      </c>
      <c r="B42" s="102" t="s">
        <v>131</v>
      </c>
      <c r="C42" s="30">
        <v>12257</v>
      </c>
      <c r="D42" s="30">
        <v>11916</v>
      </c>
      <c r="E42" s="30">
        <v>11896</v>
      </c>
      <c r="F42" s="30"/>
      <c r="G42" s="30"/>
      <c r="H42" s="30"/>
      <c r="I42" s="99">
        <f t="shared" si="0"/>
        <v>3.8129036145659583E-3</v>
      </c>
      <c r="J42" s="99">
        <f t="shared" si="1"/>
        <v>-2.9452557722117974E-2</v>
      </c>
      <c r="K42" s="96">
        <f t="shared" si="2"/>
        <v>-361</v>
      </c>
      <c r="L42" s="100">
        <f t="shared" si="4"/>
        <v>-5.6319131343702707E-3</v>
      </c>
      <c r="M42" s="43">
        <f t="shared" si="3"/>
        <v>-20</v>
      </c>
      <c r="N42" s="43">
        <f t="shared" si="5"/>
        <v>0</v>
      </c>
    </row>
    <row r="43" spans="1:14">
      <c r="A43" s="41">
        <v>41</v>
      </c>
      <c r="B43" s="102" t="s">
        <v>132</v>
      </c>
      <c r="C43" s="30">
        <v>59812</v>
      </c>
      <c r="D43" s="30">
        <v>60494</v>
      </c>
      <c r="E43" s="30">
        <v>60439</v>
      </c>
      <c r="F43" s="30"/>
      <c r="G43" s="30"/>
      <c r="H43" s="30"/>
      <c r="I43" s="99">
        <f t="shared" si="0"/>
        <v>1.9371896566976458E-2</v>
      </c>
      <c r="J43" s="99">
        <f t="shared" si="1"/>
        <v>1.048284625158831E-2</v>
      </c>
      <c r="K43" s="96">
        <f t="shared" si="2"/>
        <v>627</v>
      </c>
      <c r="L43" s="100">
        <f t="shared" si="4"/>
        <v>9.7817438649588917E-3</v>
      </c>
      <c r="M43" s="43">
        <f t="shared" si="3"/>
        <v>-55</v>
      </c>
      <c r="N43" s="43">
        <f t="shared" si="5"/>
        <v>0</v>
      </c>
    </row>
    <row r="44" spans="1:14">
      <c r="A44" s="41">
        <v>42</v>
      </c>
      <c r="B44" s="102" t="s">
        <v>133</v>
      </c>
      <c r="C44" s="30">
        <v>77950</v>
      </c>
      <c r="D44" s="30">
        <v>79106</v>
      </c>
      <c r="E44" s="30">
        <v>79267</v>
      </c>
      <c r="F44" s="30"/>
      <c r="G44" s="30"/>
      <c r="H44" s="30"/>
      <c r="I44" s="99">
        <f t="shared" si="0"/>
        <v>2.5406643478127086E-2</v>
      </c>
      <c r="J44" s="99">
        <f t="shared" si="1"/>
        <v>1.6895445798588839E-2</v>
      </c>
      <c r="K44" s="96">
        <f t="shared" si="2"/>
        <v>1317</v>
      </c>
      <c r="L44" s="100">
        <f t="shared" si="4"/>
        <v>2.0546342376636141E-2</v>
      </c>
      <c r="M44" s="43">
        <f t="shared" si="3"/>
        <v>161</v>
      </c>
      <c r="N44" s="43">
        <f t="shared" si="5"/>
        <v>0</v>
      </c>
    </row>
    <row r="45" spans="1:14">
      <c r="A45" s="41">
        <v>43</v>
      </c>
      <c r="B45" s="102" t="s">
        <v>134</v>
      </c>
      <c r="C45" s="30">
        <v>23090</v>
      </c>
      <c r="D45" s="30">
        <v>24426</v>
      </c>
      <c r="E45" s="30">
        <v>22559</v>
      </c>
      <c r="F45" s="30"/>
      <c r="G45" s="30"/>
      <c r="H45" s="30"/>
      <c r="I45" s="99">
        <f t="shared" si="0"/>
        <v>7.230606308086202E-3</v>
      </c>
      <c r="J45" s="99">
        <f t="shared" si="1"/>
        <v>-2.2996968384582071E-2</v>
      </c>
      <c r="K45" s="96">
        <f t="shared" si="2"/>
        <v>-531</v>
      </c>
      <c r="L45" s="100">
        <f t="shared" si="4"/>
        <v>-8.2840605937690142E-3</v>
      </c>
      <c r="M45" s="43">
        <f t="shared" si="3"/>
        <v>-1867</v>
      </c>
      <c r="N45" s="43">
        <f t="shared" si="5"/>
        <v>0</v>
      </c>
    </row>
    <row r="46" spans="1:14">
      <c r="A46" s="41">
        <v>44</v>
      </c>
      <c r="B46" s="102" t="s">
        <v>135</v>
      </c>
      <c r="C46" s="30">
        <v>39986</v>
      </c>
      <c r="D46" s="30">
        <v>39961</v>
      </c>
      <c r="E46" s="30">
        <v>40058</v>
      </c>
      <c r="F46" s="30"/>
      <c r="G46" s="30"/>
      <c r="H46" s="30"/>
      <c r="I46" s="99">
        <f t="shared" si="0"/>
        <v>1.2839382396795827E-2</v>
      </c>
      <c r="J46" s="99">
        <f t="shared" si="1"/>
        <v>1.800630220577202E-3</v>
      </c>
      <c r="K46" s="96">
        <f t="shared" si="2"/>
        <v>72</v>
      </c>
      <c r="L46" s="100">
        <f t="shared" si="4"/>
        <v>1.1232624533924086E-3</v>
      </c>
      <c r="M46" s="43">
        <f t="shared" si="3"/>
        <v>97</v>
      </c>
      <c r="N46" s="43">
        <f t="shared" si="5"/>
        <v>0</v>
      </c>
    </row>
    <row r="47" spans="1:14">
      <c r="A47" s="41">
        <v>45</v>
      </c>
      <c r="B47" s="102" t="s">
        <v>136</v>
      </c>
      <c r="C47" s="30">
        <v>47577</v>
      </c>
      <c r="D47" s="30">
        <v>47484</v>
      </c>
      <c r="E47" s="30">
        <v>46662</v>
      </c>
      <c r="F47" s="30"/>
      <c r="G47" s="30"/>
      <c r="H47" s="30"/>
      <c r="I47" s="99">
        <f t="shared" si="0"/>
        <v>1.4956095196946601E-2</v>
      </c>
      <c r="J47" s="99">
        <f t="shared" si="1"/>
        <v>-1.923198183996469E-2</v>
      </c>
      <c r="K47" s="96">
        <f t="shared" si="2"/>
        <v>-915</v>
      </c>
      <c r="L47" s="100">
        <f t="shared" si="4"/>
        <v>-1.4274793678528526E-2</v>
      </c>
      <c r="M47" s="43">
        <f t="shared" si="3"/>
        <v>-822</v>
      </c>
      <c r="N47" s="43">
        <f t="shared" si="5"/>
        <v>0</v>
      </c>
    </row>
    <row r="48" spans="1:14">
      <c r="A48" s="41">
        <v>46</v>
      </c>
      <c r="B48" s="102" t="s">
        <v>137</v>
      </c>
      <c r="C48" s="30">
        <v>38018</v>
      </c>
      <c r="D48" s="30">
        <v>39093</v>
      </c>
      <c r="E48" s="30">
        <v>39113</v>
      </c>
      <c r="F48" s="30"/>
      <c r="G48" s="30"/>
      <c r="H48" s="30"/>
      <c r="I48" s="99">
        <f t="shared" si="0"/>
        <v>1.2536491179935973E-2</v>
      </c>
      <c r="J48" s="99">
        <f t="shared" si="1"/>
        <v>2.880214635172813E-2</v>
      </c>
      <c r="K48" s="96">
        <f t="shared" si="2"/>
        <v>1095</v>
      </c>
      <c r="L48" s="100">
        <f t="shared" si="4"/>
        <v>1.7082949812009546E-2</v>
      </c>
      <c r="M48" s="43">
        <f t="shared" si="3"/>
        <v>20</v>
      </c>
      <c r="N48" s="43">
        <f t="shared" si="5"/>
        <v>0</v>
      </c>
    </row>
    <row r="49" spans="1:14">
      <c r="A49" s="41">
        <v>47</v>
      </c>
      <c r="B49" s="102" t="s">
        <v>138</v>
      </c>
      <c r="C49" s="30">
        <v>29058</v>
      </c>
      <c r="D49" s="30">
        <v>30116</v>
      </c>
      <c r="E49" s="30">
        <v>30202</v>
      </c>
      <c r="F49" s="30"/>
      <c r="G49" s="30"/>
      <c r="H49" s="30"/>
      <c r="I49" s="99">
        <f t="shared" si="0"/>
        <v>9.6803391868797144E-3</v>
      </c>
      <c r="J49" s="99">
        <f t="shared" si="1"/>
        <v>3.9369536788491984E-2</v>
      </c>
      <c r="K49" s="96">
        <f t="shared" si="2"/>
        <v>1144</v>
      </c>
      <c r="L49" s="100">
        <f t="shared" si="4"/>
        <v>1.7847392315012714E-2</v>
      </c>
      <c r="M49" s="43">
        <f t="shared" si="3"/>
        <v>86</v>
      </c>
      <c r="N49" s="43">
        <f t="shared" si="5"/>
        <v>0</v>
      </c>
    </row>
    <row r="50" spans="1:14">
      <c r="A50" s="41">
        <v>48</v>
      </c>
      <c r="B50" s="102" t="s">
        <v>139</v>
      </c>
      <c r="C50" s="30">
        <v>37821</v>
      </c>
      <c r="D50" s="30">
        <v>38401</v>
      </c>
      <c r="E50" s="30">
        <v>38522</v>
      </c>
      <c r="F50" s="30"/>
      <c r="G50" s="30"/>
      <c r="H50" s="30"/>
      <c r="I50" s="99">
        <f t="shared" si="0"/>
        <v>1.2347063974471238E-2</v>
      </c>
      <c r="J50" s="99">
        <f t="shared" si="1"/>
        <v>1.8534676502472171E-2</v>
      </c>
      <c r="K50" s="96">
        <f t="shared" si="2"/>
        <v>701</v>
      </c>
      <c r="L50" s="100">
        <f t="shared" si="4"/>
        <v>1.0936208053167756E-2</v>
      </c>
      <c r="M50" s="43">
        <f t="shared" si="3"/>
        <v>121</v>
      </c>
      <c r="N50" s="43">
        <f t="shared" si="5"/>
        <v>0</v>
      </c>
    </row>
    <row r="51" spans="1:14">
      <c r="A51" s="41">
        <v>49</v>
      </c>
      <c r="B51" s="102" t="s">
        <v>140</v>
      </c>
      <c r="C51" s="30">
        <v>13364</v>
      </c>
      <c r="D51" s="30">
        <v>13461</v>
      </c>
      <c r="E51" s="30">
        <v>13610</v>
      </c>
      <c r="F51" s="30"/>
      <c r="G51" s="30"/>
      <c r="H51" s="30"/>
      <c r="I51" s="99">
        <f t="shared" si="0"/>
        <v>4.3622745623943084E-3</v>
      </c>
      <c r="J51" s="99">
        <f t="shared" si="1"/>
        <v>1.8407662376533972E-2</v>
      </c>
      <c r="K51" s="96">
        <f t="shared" si="2"/>
        <v>246</v>
      </c>
      <c r="L51" s="100">
        <f t="shared" si="4"/>
        <v>3.8378133824240627E-3</v>
      </c>
      <c r="M51" s="43">
        <f t="shared" si="3"/>
        <v>149</v>
      </c>
      <c r="N51" s="43">
        <f t="shared" si="5"/>
        <v>0</v>
      </c>
    </row>
    <row r="52" spans="1:14">
      <c r="A52" s="41">
        <v>50</v>
      </c>
      <c r="B52" s="102" t="s">
        <v>141</v>
      </c>
      <c r="C52" s="30">
        <v>12477</v>
      </c>
      <c r="D52" s="30">
        <v>12842</v>
      </c>
      <c r="E52" s="30">
        <v>12834</v>
      </c>
      <c r="F52" s="30"/>
      <c r="G52" s="30"/>
      <c r="H52" s="30"/>
      <c r="I52" s="99">
        <f t="shared" si="0"/>
        <v>4.1135511927824064E-3</v>
      </c>
      <c r="J52" s="99">
        <f t="shared" si="1"/>
        <v>2.8612647270978602E-2</v>
      </c>
      <c r="K52" s="96">
        <f t="shared" si="2"/>
        <v>357</v>
      </c>
      <c r="L52" s="100">
        <f t="shared" si="4"/>
        <v>5.5695096647373592E-3</v>
      </c>
      <c r="M52" s="43">
        <f t="shared" si="3"/>
        <v>-8</v>
      </c>
      <c r="N52" s="43">
        <f t="shared" si="5"/>
        <v>0</v>
      </c>
    </row>
    <row r="53" spans="1:14">
      <c r="A53" s="41">
        <v>51</v>
      </c>
      <c r="B53" s="102" t="s">
        <v>142</v>
      </c>
      <c r="C53" s="30">
        <v>14860</v>
      </c>
      <c r="D53" s="30">
        <v>14212</v>
      </c>
      <c r="E53" s="30">
        <v>14209</v>
      </c>
      <c r="F53" s="30"/>
      <c r="G53" s="30"/>
      <c r="H53" s="30"/>
      <c r="I53" s="99">
        <f t="shared" si="0"/>
        <v>4.5542659263086505E-3</v>
      </c>
      <c r="J53" s="99">
        <f t="shared" si="1"/>
        <v>-4.3808882907133244E-2</v>
      </c>
      <c r="K53" s="96">
        <f t="shared" si="2"/>
        <v>-651</v>
      </c>
      <c r="L53" s="100">
        <f t="shared" si="4"/>
        <v>-1.0156164682756361E-2</v>
      </c>
      <c r="M53" s="43">
        <f t="shared" si="3"/>
        <v>-3</v>
      </c>
      <c r="N53" s="43">
        <f t="shared" si="5"/>
        <v>0</v>
      </c>
    </row>
    <row r="54" spans="1:14">
      <c r="A54" s="41">
        <v>52</v>
      </c>
      <c r="B54" s="102" t="s">
        <v>143</v>
      </c>
      <c r="C54" s="30">
        <v>25781</v>
      </c>
      <c r="D54" s="30">
        <v>26099</v>
      </c>
      <c r="E54" s="30">
        <v>26132</v>
      </c>
      <c r="F54" s="30"/>
      <c r="G54" s="30"/>
      <c r="H54" s="30"/>
      <c r="I54" s="99">
        <f t="shared" si="0"/>
        <v>8.3758235756420333E-3</v>
      </c>
      <c r="J54" s="99">
        <f t="shared" si="1"/>
        <v>1.3614677475660371E-2</v>
      </c>
      <c r="K54" s="96">
        <f t="shared" si="2"/>
        <v>351</v>
      </c>
      <c r="L54" s="100">
        <f t="shared" si="4"/>
        <v>5.4759044602879919E-3</v>
      </c>
      <c r="M54" s="43">
        <f t="shared" si="3"/>
        <v>33</v>
      </c>
      <c r="N54" s="43">
        <f t="shared" si="5"/>
        <v>0</v>
      </c>
    </row>
    <row r="55" spans="1:14">
      <c r="A55" s="41">
        <v>53</v>
      </c>
      <c r="B55" s="102" t="s">
        <v>144</v>
      </c>
      <c r="C55" s="30">
        <v>15911</v>
      </c>
      <c r="D55" s="30">
        <v>15490</v>
      </c>
      <c r="E55" s="30">
        <v>15492</v>
      </c>
      <c r="F55" s="30"/>
      <c r="G55" s="30"/>
      <c r="H55" s="30"/>
      <c r="I55" s="99">
        <f t="shared" si="0"/>
        <v>4.9654928376644102E-3</v>
      </c>
      <c r="J55" s="99">
        <f t="shared" si="1"/>
        <v>-2.6333982779209352E-2</v>
      </c>
      <c r="K55" s="96">
        <f t="shared" si="2"/>
        <v>-419</v>
      </c>
      <c r="L55" s="100">
        <f t="shared" si="4"/>
        <v>-6.536763444047489E-3</v>
      </c>
      <c r="M55" s="43">
        <f t="shared" si="3"/>
        <v>2</v>
      </c>
      <c r="N55" s="43">
        <f t="shared" si="5"/>
        <v>0</v>
      </c>
    </row>
    <row r="56" spans="1:14">
      <c r="A56" s="41">
        <v>54</v>
      </c>
      <c r="B56" s="102" t="s">
        <v>145</v>
      </c>
      <c r="C56" s="30">
        <v>31182</v>
      </c>
      <c r="D56" s="30">
        <v>31818</v>
      </c>
      <c r="E56" s="30">
        <v>31847</v>
      </c>
      <c r="F56" s="30"/>
      <c r="G56" s="30"/>
      <c r="H56" s="30"/>
      <c r="I56" s="99">
        <f t="shared" si="0"/>
        <v>1.0207594268080203E-2</v>
      </c>
      <c r="J56" s="99">
        <f t="shared" si="1"/>
        <v>2.1326406260021809E-2</v>
      </c>
      <c r="K56" s="96">
        <f t="shared" si="2"/>
        <v>665</v>
      </c>
      <c r="L56" s="100">
        <f t="shared" si="4"/>
        <v>1.0374576826471553E-2</v>
      </c>
      <c r="M56" s="43">
        <f t="shared" si="3"/>
        <v>29</v>
      </c>
      <c r="N56" s="43">
        <f t="shared" si="5"/>
        <v>0</v>
      </c>
    </row>
    <row r="57" spans="1:14">
      <c r="A57" s="41">
        <v>55</v>
      </c>
      <c r="B57" s="102" t="s">
        <v>146</v>
      </c>
      <c r="C57" s="30">
        <v>55063</v>
      </c>
      <c r="D57" s="30">
        <v>56707</v>
      </c>
      <c r="E57" s="30">
        <v>56426</v>
      </c>
      <c r="F57" s="30"/>
      <c r="G57" s="30"/>
      <c r="H57" s="30"/>
      <c r="I57" s="99">
        <f t="shared" si="0"/>
        <v>1.808565058469223E-2</v>
      </c>
      <c r="J57" s="99">
        <f t="shared" si="1"/>
        <v>2.475346421371883E-2</v>
      </c>
      <c r="K57" s="96">
        <f t="shared" si="2"/>
        <v>1363</v>
      </c>
      <c r="L57" s="100">
        <f t="shared" si="4"/>
        <v>2.1263982277414623E-2</v>
      </c>
      <c r="M57" s="43">
        <f t="shared" si="3"/>
        <v>-281</v>
      </c>
      <c r="N57" s="43">
        <f t="shared" si="5"/>
        <v>0</v>
      </c>
    </row>
    <row r="58" spans="1:14">
      <c r="A58" s="41">
        <v>56</v>
      </c>
      <c r="B58" s="102" t="s">
        <v>147</v>
      </c>
      <c r="C58" s="30">
        <v>16350</v>
      </c>
      <c r="D58" s="30">
        <v>17574</v>
      </c>
      <c r="E58" s="30">
        <v>17626</v>
      </c>
      <c r="F58" s="30"/>
      <c r="G58" s="30"/>
      <c r="H58" s="30"/>
      <c r="I58" s="99">
        <f t="shared" si="0"/>
        <v>5.6494821040971406E-3</v>
      </c>
      <c r="J58" s="99">
        <f t="shared" si="1"/>
        <v>7.8042813455657487E-2</v>
      </c>
      <c r="K58" s="96">
        <f t="shared" si="2"/>
        <v>1276</v>
      </c>
      <c r="L58" s="100">
        <f t="shared" si="4"/>
        <v>1.9906706812898797E-2</v>
      </c>
      <c r="M58" s="43">
        <f t="shared" si="3"/>
        <v>52</v>
      </c>
      <c r="N58" s="43">
        <f t="shared" si="5"/>
        <v>0</v>
      </c>
    </row>
    <row r="59" spans="1:14">
      <c r="A59" s="41">
        <v>57</v>
      </c>
      <c r="B59" s="102" t="s">
        <v>148</v>
      </c>
      <c r="C59" s="30">
        <v>10069</v>
      </c>
      <c r="D59" s="30">
        <v>10229</v>
      </c>
      <c r="E59" s="30">
        <v>10223</v>
      </c>
      <c r="F59" s="30"/>
      <c r="G59" s="30"/>
      <c r="H59" s="30"/>
      <c r="I59" s="99">
        <f t="shared" si="0"/>
        <v>3.2766739787918457E-3</v>
      </c>
      <c r="J59" s="99">
        <f t="shared" si="1"/>
        <v>1.5294468169629555E-2</v>
      </c>
      <c r="K59" s="96">
        <f t="shared" si="2"/>
        <v>154</v>
      </c>
      <c r="L59" s="100">
        <f t="shared" si="4"/>
        <v>2.4025335808670963E-3</v>
      </c>
      <c r="M59" s="43">
        <f t="shared" si="3"/>
        <v>-6</v>
      </c>
      <c r="N59" s="43">
        <f t="shared" si="5"/>
        <v>0</v>
      </c>
    </row>
    <row r="60" spans="1:14">
      <c r="A60" s="41">
        <v>58</v>
      </c>
      <c r="B60" s="102" t="s">
        <v>149</v>
      </c>
      <c r="C60" s="30">
        <v>29427</v>
      </c>
      <c r="D60" s="30">
        <v>29235</v>
      </c>
      <c r="E60" s="30">
        <v>28662</v>
      </c>
      <c r="F60" s="30"/>
      <c r="G60" s="30"/>
      <c r="H60" s="30"/>
      <c r="I60" s="99">
        <f t="shared" si="0"/>
        <v>9.1867386853303219E-3</v>
      </c>
      <c r="J60" s="99">
        <f t="shared" si="1"/>
        <v>-2.5996533795493933E-2</v>
      </c>
      <c r="K60" s="96">
        <f t="shared" si="2"/>
        <v>-765</v>
      </c>
      <c r="L60" s="100">
        <f t="shared" si="4"/>
        <v>-1.1934663567294342E-2</v>
      </c>
      <c r="M60" s="43">
        <f t="shared" si="3"/>
        <v>-573</v>
      </c>
      <c r="N60" s="43">
        <f t="shared" si="5"/>
        <v>0</v>
      </c>
    </row>
    <row r="61" spans="1:14">
      <c r="A61" s="41">
        <v>59</v>
      </c>
      <c r="B61" s="102" t="s">
        <v>150</v>
      </c>
      <c r="C61" s="30">
        <v>29358</v>
      </c>
      <c r="D61" s="30">
        <v>30474</v>
      </c>
      <c r="E61" s="30">
        <v>30685</v>
      </c>
      <c r="F61" s="30"/>
      <c r="G61" s="30"/>
      <c r="H61" s="30"/>
      <c r="I61" s="99">
        <f t="shared" si="0"/>
        <v>9.835150253274751E-3</v>
      </c>
      <c r="J61" s="99">
        <f t="shared" si="1"/>
        <v>4.5200626745691121E-2</v>
      </c>
      <c r="K61" s="96">
        <f t="shared" si="2"/>
        <v>1327</v>
      </c>
      <c r="L61" s="100">
        <f t="shared" si="4"/>
        <v>2.070235105071842E-2</v>
      </c>
      <c r="M61" s="43">
        <f t="shared" si="3"/>
        <v>211</v>
      </c>
      <c r="N61" s="43">
        <f t="shared" si="5"/>
        <v>0</v>
      </c>
    </row>
    <row r="62" spans="1:14">
      <c r="A62" s="41">
        <v>60</v>
      </c>
      <c r="B62" s="102" t="s">
        <v>151</v>
      </c>
      <c r="C62" s="30">
        <v>24996</v>
      </c>
      <c r="D62" s="30">
        <v>27234</v>
      </c>
      <c r="E62" s="30">
        <v>26340</v>
      </c>
      <c r="F62" s="30"/>
      <c r="G62" s="30"/>
      <c r="H62" s="30"/>
      <c r="I62" s="99">
        <f t="shared" si="0"/>
        <v>8.4424916953318215E-3</v>
      </c>
      <c r="J62" s="99">
        <f t="shared" si="1"/>
        <v>5.3768602976476239E-2</v>
      </c>
      <c r="K62" s="96">
        <f t="shared" si="2"/>
        <v>1344</v>
      </c>
      <c r="L62" s="100">
        <f t="shared" si="4"/>
        <v>2.0967565796658295E-2</v>
      </c>
      <c r="M62" s="43">
        <f t="shared" si="3"/>
        <v>-894</v>
      </c>
      <c r="N62" s="43">
        <f t="shared" si="5"/>
        <v>0</v>
      </c>
    </row>
    <row r="63" spans="1:14">
      <c r="A63" s="41">
        <v>61</v>
      </c>
      <c r="B63" s="102" t="s">
        <v>152</v>
      </c>
      <c r="C63" s="30">
        <v>37891</v>
      </c>
      <c r="D63" s="30">
        <v>37834</v>
      </c>
      <c r="E63" s="30">
        <v>37892</v>
      </c>
      <c r="F63" s="30"/>
      <c r="G63" s="30"/>
      <c r="H63" s="30"/>
      <c r="I63" s="99">
        <f t="shared" si="0"/>
        <v>1.2145136496564669E-2</v>
      </c>
      <c r="J63" s="99">
        <f t="shared" si="1"/>
        <v>2.6391491383178063E-5</v>
      </c>
      <c r="K63" s="96">
        <f t="shared" si="2"/>
        <v>1</v>
      </c>
      <c r="L63" s="100">
        <f t="shared" si="4"/>
        <v>1.5600867408227896E-5</v>
      </c>
      <c r="M63" s="43">
        <f t="shared" si="3"/>
        <v>58</v>
      </c>
      <c r="N63" s="43">
        <f t="shared" si="5"/>
        <v>0</v>
      </c>
    </row>
    <row r="64" spans="1:14">
      <c r="A64" s="41">
        <v>62</v>
      </c>
      <c r="B64" s="102" t="s">
        <v>153</v>
      </c>
      <c r="C64" s="30">
        <v>12822</v>
      </c>
      <c r="D64" s="30">
        <v>13974</v>
      </c>
      <c r="E64" s="30">
        <v>13954</v>
      </c>
      <c r="F64" s="30"/>
      <c r="G64" s="30"/>
      <c r="H64" s="30"/>
      <c r="I64" s="99">
        <f t="shared" si="0"/>
        <v>4.4725333757274196E-3</v>
      </c>
      <c r="J64" s="99">
        <f t="shared" si="1"/>
        <v>8.8285758851973165E-2</v>
      </c>
      <c r="K64" s="96">
        <f t="shared" si="2"/>
        <v>1132</v>
      </c>
      <c r="L64" s="100">
        <f t="shared" si="4"/>
        <v>1.7660181906113979E-2</v>
      </c>
      <c r="M64" s="43">
        <f t="shared" si="3"/>
        <v>-20</v>
      </c>
      <c r="N64" s="43">
        <f t="shared" si="5"/>
        <v>0</v>
      </c>
    </row>
    <row r="65" spans="1:15">
      <c r="A65" s="41">
        <v>63</v>
      </c>
      <c r="B65" s="102" t="s">
        <v>154</v>
      </c>
      <c r="C65" s="30">
        <v>45985</v>
      </c>
      <c r="D65" s="30">
        <v>47595</v>
      </c>
      <c r="E65" s="30">
        <v>47902</v>
      </c>
      <c r="F65" s="30"/>
      <c r="G65" s="30"/>
      <c r="H65" s="30"/>
      <c r="I65" s="99">
        <f t="shared" si="0"/>
        <v>1.5353539756635722E-2</v>
      </c>
      <c r="J65" s="99">
        <f t="shared" si="1"/>
        <v>4.1687506795694246E-2</v>
      </c>
      <c r="K65" s="96">
        <f t="shared" si="2"/>
        <v>1917</v>
      </c>
      <c r="L65" s="100">
        <f t="shared" si="4"/>
        <v>2.9906862821572879E-2</v>
      </c>
      <c r="M65" s="43">
        <f t="shared" si="3"/>
        <v>307</v>
      </c>
      <c r="N65" s="43">
        <f t="shared" si="5"/>
        <v>0</v>
      </c>
    </row>
    <row r="66" spans="1:15">
      <c r="A66" s="41">
        <v>64</v>
      </c>
      <c r="B66" s="102" t="s">
        <v>155</v>
      </c>
      <c r="C66" s="30">
        <v>13387</v>
      </c>
      <c r="D66" s="30">
        <v>13565</v>
      </c>
      <c r="E66" s="30">
        <v>13562</v>
      </c>
      <c r="F66" s="30"/>
      <c r="G66" s="30"/>
      <c r="H66" s="30"/>
      <c r="I66" s="99">
        <f t="shared" si="0"/>
        <v>4.3468896116966652E-3</v>
      </c>
      <c r="J66" s="99">
        <f t="shared" si="1"/>
        <v>1.3072383655785464E-2</v>
      </c>
      <c r="K66" s="96">
        <f t="shared" si="2"/>
        <v>175</v>
      </c>
      <c r="L66" s="100">
        <f t="shared" si="4"/>
        <v>2.730151796439882E-3</v>
      </c>
      <c r="M66" s="43">
        <f t="shared" si="3"/>
        <v>-3</v>
      </c>
      <c r="N66" s="43">
        <f t="shared" si="5"/>
        <v>0</v>
      </c>
    </row>
    <row r="67" spans="1:15">
      <c r="A67" s="41">
        <v>65</v>
      </c>
      <c r="B67" s="102" t="s">
        <v>156</v>
      </c>
      <c r="C67" s="30">
        <v>37168</v>
      </c>
      <c r="D67" s="30">
        <v>39666</v>
      </c>
      <c r="E67" s="30">
        <v>39786</v>
      </c>
      <c r="F67" s="30"/>
      <c r="G67" s="30"/>
      <c r="H67" s="30"/>
      <c r="I67" s="99">
        <f t="shared" ref="I67:I84" si="6">E67/$E$84</f>
        <v>1.2752201009509181E-2</v>
      </c>
      <c r="J67" s="99">
        <f t="shared" ref="J67:J84" si="7">(E67-C67)/C67</f>
        <v>7.0436934997847617E-2</v>
      </c>
      <c r="K67" s="96">
        <f t="shared" ref="K67:K84" si="8">E67-C67</f>
        <v>2618</v>
      </c>
      <c r="L67" s="100">
        <f t="shared" si="4"/>
        <v>4.0843070874740636E-2</v>
      </c>
      <c r="M67" s="43">
        <f t="shared" ref="M67:M84" si="9">E67-D67</f>
        <v>120</v>
      </c>
      <c r="N67" s="43">
        <f t="shared" si="5"/>
        <v>0</v>
      </c>
    </row>
    <row r="68" spans="1:15">
      <c r="A68" s="41">
        <v>66</v>
      </c>
      <c r="B68" s="102" t="s">
        <v>157</v>
      </c>
      <c r="C68" s="30">
        <v>17387</v>
      </c>
      <c r="D68" s="30">
        <v>16424</v>
      </c>
      <c r="E68" s="30">
        <v>16402</v>
      </c>
      <c r="F68" s="30"/>
      <c r="G68" s="30"/>
      <c r="H68" s="30"/>
      <c r="I68" s="99">
        <f t="shared" si="6"/>
        <v>5.2571658613072333E-3</v>
      </c>
      <c r="J68" s="99">
        <f t="shared" si="7"/>
        <v>-5.6651521251509747E-2</v>
      </c>
      <c r="K68" s="96">
        <f t="shared" si="8"/>
        <v>-985</v>
      </c>
      <c r="L68" s="100">
        <f t="shared" ref="L68:L84" si="10">K68/$K$84</f>
        <v>-1.5366854397104479E-2</v>
      </c>
      <c r="M68" s="43">
        <f t="shared" si="9"/>
        <v>-22</v>
      </c>
      <c r="N68" s="43">
        <f t="shared" ref="N68:N84" si="11">H68-G68</f>
        <v>0</v>
      </c>
    </row>
    <row r="69" spans="1:15">
      <c r="A69" s="41">
        <v>67</v>
      </c>
      <c r="B69" s="102" t="s">
        <v>158</v>
      </c>
      <c r="C69" s="30">
        <v>21769</v>
      </c>
      <c r="D69" s="30">
        <v>21859</v>
      </c>
      <c r="E69" s="30">
        <v>21833</v>
      </c>
      <c r="F69" s="30"/>
      <c r="G69" s="30"/>
      <c r="H69" s="30"/>
      <c r="I69" s="99">
        <f t="shared" si="6"/>
        <v>6.9979089287843452E-3</v>
      </c>
      <c r="J69" s="99">
        <f t="shared" si="7"/>
        <v>2.9399604942808581E-3</v>
      </c>
      <c r="K69" s="96">
        <f t="shared" si="8"/>
        <v>64</v>
      </c>
      <c r="L69" s="100">
        <f t="shared" si="10"/>
        <v>9.9845551412658536E-4</v>
      </c>
      <c r="M69" s="43">
        <f t="shared" si="9"/>
        <v>-26</v>
      </c>
      <c r="N69" s="43">
        <f t="shared" si="11"/>
        <v>0</v>
      </c>
      <c r="O69" s="8"/>
    </row>
    <row r="70" spans="1:15">
      <c r="A70" s="41">
        <v>68</v>
      </c>
      <c r="B70" s="102" t="s">
        <v>159</v>
      </c>
      <c r="C70" s="30">
        <v>14365</v>
      </c>
      <c r="D70" s="30">
        <v>13933</v>
      </c>
      <c r="E70" s="30">
        <v>13933</v>
      </c>
      <c r="F70" s="30"/>
      <c r="G70" s="30"/>
      <c r="H70" s="30"/>
      <c r="I70" s="99">
        <f t="shared" si="6"/>
        <v>4.4658024597972008E-3</v>
      </c>
      <c r="J70" s="99">
        <f t="shared" si="7"/>
        <v>-3.0073094326487991E-2</v>
      </c>
      <c r="K70" s="96">
        <f t="shared" si="8"/>
        <v>-432</v>
      </c>
      <c r="L70" s="100">
        <f t="shared" si="10"/>
        <v>-6.7395747203544513E-3</v>
      </c>
      <c r="M70" s="43">
        <f t="shared" si="9"/>
        <v>0</v>
      </c>
      <c r="N70" s="43">
        <f t="shared" si="11"/>
        <v>0</v>
      </c>
    </row>
    <row r="71" spans="1:15">
      <c r="A71" s="41">
        <v>69</v>
      </c>
      <c r="B71" s="102" t="s">
        <v>160</v>
      </c>
      <c r="C71" s="30">
        <v>5333</v>
      </c>
      <c r="D71" s="30">
        <v>5630</v>
      </c>
      <c r="E71" s="30">
        <v>5663</v>
      </c>
      <c r="F71" s="30"/>
      <c r="G71" s="30"/>
      <c r="H71" s="30"/>
      <c r="I71" s="99">
        <f t="shared" si="6"/>
        <v>1.8151036625157215E-3</v>
      </c>
      <c r="J71" s="99">
        <f t="shared" si="7"/>
        <v>6.1878867429214328E-2</v>
      </c>
      <c r="K71" s="96">
        <f t="shared" si="8"/>
        <v>330</v>
      </c>
      <c r="L71" s="100">
        <f t="shared" si="10"/>
        <v>5.1482862447152057E-3</v>
      </c>
      <c r="M71" s="43">
        <f t="shared" si="9"/>
        <v>33</v>
      </c>
      <c r="N71" s="43">
        <f t="shared" si="11"/>
        <v>0</v>
      </c>
    </row>
    <row r="72" spans="1:15">
      <c r="A72" s="41">
        <v>70</v>
      </c>
      <c r="B72" s="102" t="s">
        <v>161</v>
      </c>
      <c r="C72" s="30">
        <v>10150</v>
      </c>
      <c r="D72" s="30">
        <v>9958</v>
      </c>
      <c r="E72" s="30">
        <v>9952</v>
      </c>
      <c r="F72" s="30"/>
      <c r="G72" s="30"/>
      <c r="H72" s="30"/>
      <c r="I72" s="99">
        <f t="shared" si="6"/>
        <v>3.1898131113114003E-3</v>
      </c>
      <c r="J72" s="99">
        <f t="shared" si="7"/>
        <v>-1.9507389162561575E-2</v>
      </c>
      <c r="K72" s="96">
        <f t="shared" si="8"/>
        <v>-198</v>
      </c>
      <c r="L72" s="100">
        <f t="shared" si="10"/>
        <v>-3.0889717468291235E-3</v>
      </c>
      <c r="M72" s="43">
        <f t="shared" si="9"/>
        <v>-6</v>
      </c>
      <c r="N72" s="43">
        <f t="shared" si="11"/>
        <v>0</v>
      </c>
    </row>
    <row r="73" spans="1:15">
      <c r="A73" s="41">
        <v>71</v>
      </c>
      <c r="B73" s="102" t="s">
        <v>162</v>
      </c>
      <c r="C73" s="30">
        <v>16061</v>
      </c>
      <c r="D73" s="30">
        <v>16142</v>
      </c>
      <c r="E73" s="30">
        <v>16160</v>
      </c>
      <c r="F73" s="30"/>
      <c r="G73" s="30"/>
      <c r="H73" s="30"/>
      <c r="I73" s="99">
        <f t="shared" si="6"/>
        <v>5.1796000682066152E-3</v>
      </c>
      <c r="J73" s="99">
        <f t="shared" si="7"/>
        <v>6.1639997509495047E-3</v>
      </c>
      <c r="K73" s="96">
        <f t="shared" si="8"/>
        <v>99</v>
      </c>
      <c r="L73" s="100">
        <f t="shared" si="10"/>
        <v>1.5444858734145618E-3</v>
      </c>
      <c r="M73" s="43">
        <f t="shared" si="9"/>
        <v>18</v>
      </c>
      <c r="N73" s="43">
        <f t="shared" si="11"/>
        <v>0</v>
      </c>
    </row>
    <row r="74" spans="1:15">
      <c r="A74" s="41">
        <v>72</v>
      </c>
      <c r="B74" s="102" t="s">
        <v>163</v>
      </c>
      <c r="C74" s="30">
        <v>21309</v>
      </c>
      <c r="D74" s="30">
        <v>22121</v>
      </c>
      <c r="E74" s="30">
        <v>22141</v>
      </c>
      <c r="F74" s="30"/>
      <c r="G74" s="30"/>
      <c r="H74" s="30"/>
      <c r="I74" s="99">
        <f t="shared" si="6"/>
        <v>7.0966290290942237E-3</v>
      </c>
      <c r="J74" s="99">
        <f t="shared" si="7"/>
        <v>3.9044535172931626E-2</v>
      </c>
      <c r="K74" s="96">
        <f t="shared" si="8"/>
        <v>832</v>
      </c>
      <c r="L74" s="100">
        <f t="shared" si="10"/>
        <v>1.2979921683645611E-2</v>
      </c>
      <c r="M74" s="43">
        <f t="shared" si="9"/>
        <v>20</v>
      </c>
      <c r="N74" s="43">
        <f t="shared" si="11"/>
        <v>0</v>
      </c>
    </row>
    <row r="75" spans="1:15">
      <c r="A75" s="41">
        <v>73</v>
      </c>
      <c r="B75" s="102" t="s">
        <v>164</v>
      </c>
      <c r="C75" s="30">
        <v>29093</v>
      </c>
      <c r="D75" s="30">
        <v>29247</v>
      </c>
      <c r="E75" s="30">
        <v>30660</v>
      </c>
      <c r="F75" s="30"/>
      <c r="G75" s="30"/>
      <c r="H75" s="30"/>
      <c r="I75" s="99">
        <f t="shared" si="6"/>
        <v>9.8271372581197284E-3</v>
      </c>
      <c r="J75" s="99">
        <f t="shared" si="7"/>
        <v>5.3861753686453788E-2</v>
      </c>
      <c r="K75" s="96">
        <f t="shared" si="8"/>
        <v>1567</v>
      </c>
      <c r="L75" s="100">
        <f t="shared" si="10"/>
        <v>2.4446559228693116E-2</v>
      </c>
      <c r="M75" s="43">
        <f t="shared" si="9"/>
        <v>1413</v>
      </c>
      <c r="N75" s="43">
        <f t="shared" si="11"/>
        <v>0</v>
      </c>
    </row>
    <row r="76" spans="1:15">
      <c r="A76" s="41">
        <v>74</v>
      </c>
      <c r="B76" s="102" t="s">
        <v>165</v>
      </c>
      <c r="C76" s="30">
        <v>8309</v>
      </c>
      <c r="D76" s="30">
        <v>8383</v>
      </c>
      <c r="E76" s="30">
        <v>8391</v>
      </c>
      <c r="F76" s="30"/>
      <c r="G76" s="30"/>
      <c r="H76" s="30"/>
      <c r="I76" s="99">
        <f t="shared" si="6"/>
        <v>2.6894816938317885E-3</v>
      </c>
      <c r="J76" s="99">
        <f t="shared" si="7"/>
        <v>9.8688169454808038E-3</v>
      </c>
      <c r="K76" s="96">
        <f t="shared" si="8"/>
        <v>82</v>
      </c>
      <c r="L76" s="100">
        <f t="shared" si="10"/>
        <v>1.2792711274746875E-3</v>
      </c>
      <c r="M76" s="43">
        <f t="shared" si="9"/>
        <v>8</v>
      </c>
      <c r="N76" s="43">
        <f t="shared" si="11"/>
        <v>0</v>
      </c>
    </row>
    <row r="77" spans="1:15">
      <c r="A77" s="41">
        <v>75</v>
      </c>
      <c r="B77" s="102" t="s">
        <v>166</v>
      </c>
      <c r="C77" s="30">
        <v>4467</v>
      </c>
      <c r="D77" s="30">
        <v>4793</v>
      </c>
      <c r="E77" s="30">
        <v>4867</v>
      </c>
      <c r="F77" s="30"/>
      <c r="G77" s="30"/>
      <c r="H77" s="30"/>
      <c r="I77" s="99">
        <f t="shared" si="6"/>
        <v>1.5599698967798017E-3</v>
      </c>
      <c r="J77" s="99">
        <f t="shared" si="7"/>
        <v>8.9545556301768525E-2</v>
      </c>
      <c r="K77" s="96">
        <f t="shared" si="8"/>
        <v>400</v>
      </c>
      <c r="L77" s="100">
        <f t="shared" si="10"/>
        <v>6.2403469632911586E-3</v>
      </c>
      <c r="M77" s="43">
        <f t="shared" si="9"/>
        <v>74</v>
      </c>
      <c r="N77" s="43">
        <f t="shared" si="11"/>
        <v>0</v>
      </c>
    </row>
    <row r="78" spans="1:15">
      <c r="A78" s="41">
        <v>76</v>
      </c>
      <c r="B78" s="102" t="s">
        <v>167</v>
      </c>
      <c r="C78" s="30">
        <v>6817</v>
      </c>
      <c r="D78" s="30">
        <v>7132</v>
      </c>
      <c r="E78" s="30">
        <v>7155</v>
      </c>
      <c r="F78" s="30"/>
      <c r="G78" s="30"/>
      <c r="H78" s="30"/>
      <c r="I78" s="99">
        <f t="shared" si="6"/>
        <v>2.2933192133674707E-3</v>
      </c>
      <c r="J78" s="99">
        <f t="shared" si="7"/>
        <v>4.958192753410591E-2</v>
      </c>
      <c r="K78" s="96">
        <f t="shared" si="8"/>
        <v>338</v>
      </c>
      <c r="L78" s="100">
        <f t="shared" si="10"/>
        <v>5.2730931839810296E-3</v>
      </c>
      <c r="M78" s="43">
        <f t="shared" si="9"/>
        <v>23</v>
      </c>
      <c r="N78" s="43">
        <f t="shared" si="11"/>
        <v>0</v>
      </c>
    </row>
    <row r="79" spans="1:15">
      <c r="A79" s="41">
        <v>77</v>
      </c>
      <c r="B79" s="102" t="s">
        <v>168</v>
      </c>
      <c r="C79" s="30">
        <v>11917</v>
      </c>
      <c r="D79" s="30">
        <v>12615</v>
      </c>
      <c r="E79" s="30">
        <v>12571</v>
      </c>
      <c r="F79" s="30"/>
      <c r="G79" s="30"/>
      <c r="H79" s="30"/>
      <c r="I79" s="99">
        <f t="shared" si="6"/>
        <v>4.0292544837515687E-3</v>
      </c>
      <c r="J79" s="99">
        <f t="shared" si="7"/>
        <v>5.4879583787866074E-2</v>
      </c>
      <c r="K79" s="96">
        <f t="shared" si="8"/>
        <v>654</v>
      </c>
      <c r="L79" s="100">
        <f t="shared" si="10"/>
        <v>1.0202967284981044E-2</v>
      </c>
      <c r="M79" s="43">
        <f t="shared" si="9"/>
        <v>-44</v>
      </c>
      <c r="N79" s="43">
        <f t="shared" si="11"/>
        <v>0</v>
      </c>
    </row>
    <row r="80" spans="1:15">
      <c r="A80" s="41">
        <v>78</v>
      </c>
      <c r="B80" s="171" t="s">
        <v>169</v>
      </c>
      <c r="C80" s="30">
        <v>15148</v>
      </c>
      <c r="D80" s="30">
        <v>12975</v>
      </c>
      <c r="E80" s="30">
        <v>12779</v>
      </c>
      <c r="F80" s="30"/>
      <c r="G80" s="30"/>
      <c r="H80" s="30"/>
      <c r="I80" s="99">
        <f t="shared" si="6"/>
        <v>4.0959226034413569E-3</v>
      </c>
      <c r="J80" s="99">
        <f t="shared" si="7"/>
        <v>-0.15639028254555057</v>
      </c>
      <c r="K80" s="96">
        <f t="shared" si="8"/>
        <v>-2369</v>
      </c>
      <c r="L80" s="100">
        <f t="shared" si="10"/>
        <v>-3.6958454890091891E-2</v>
      </c>
      <c r="M80" s="43">
        <f t="shared" si="9"/>
        <v>-196</v>
      </c>
      <c r="N80" s="43">
        <f t="shared" si="11"/>
        <v>0</v>
      </c>
    </row>
    <row r="81" spans="1:15">
      <c r="A81" s="41">
        <v>79</v>
      </c>
      <c r="B81" s="171" t="s">
        <v>170</v>
      </c>
      <c r="C81" s="30">
        <v>6683</v>
      </c>
      <c r="D81" s="30">
        <v>6959</v>
      </c>
      <c r="E81" s="30">
        <v>6964</v>
      </c>
      <c r="F81" s="30"/>
      <c r="G81" s="30"/>
      <c r="H81" s="30"/>
      <c r="I81" s="99">
        <f t="shared" si="6"/>
        <v>2.2320999303830982E-3</v>
      </c>
      <c r="J81" s="99">
        <f t="shared" si="7"/>
        <v>4.2046984887026781E-2</v>
      </c>
      <c r="K81" s="96">
        <f t="shared" si="8"/>
        <v>281</v>
      </c>
      <c r="L81" s="100">
        <f t="shared" si="10"/>
        <v>4.3838437417120391E-3</v>
      </c>
      <c r="M81" s="43">
        <f t="shared" si="9"/>
        <v>5</v>
      </c>
      <c r="N81" s="43">
        <f t="shared" si="11"/>
        <v>0</v>
      </c>
    </row>
    <row r="82" spans="1:15">
      <c r="A82" s="41">
        <v>80</v>
      </c>
      <c r="B82" s="102" t="s">
        <v>171</v>
      </c>
      <c r="C82" s="30">
        <v>19600</v>
      </c>
      <c r="D82" s="30">
        <v>20368</v>
      </c>
      <c r="E82" s="30">
        <v>20375</v>
      </c>
      <c r="F82" s="30"/>
      <c r="G82" s="30"/>
      <c r="H82" s="30"/>
      <c r="I82" s="99">
        <f t="shared" si="6"/>
        <v>6.5305910513434266E-3</v>
      </c>
      <c r="J82" s="99">
        <f t="shared" si="7"/>
        <v>3.9540816326530615E-2</v>
      </c>
      <c r="K82" s="96">
        <f t="shared" si="8"/>
        <v>775</v>
      </c>
      <c r="L82" s="100">
        <f t="shared" si="10"/>
        <v>1.209067224137662E-2</v>
      </c>
      <c r="M82" s="43">
        <f t="shared" si="9"/>
        <v>7</v>
      </c>
      <c r="N82" s="43">
        <f t="shared" si="11"/>
        <v>0</v>
      </c>
    </row>
    <row r="83" spans="1:15">
      <c r="A83" s="41">
        <v>81</v>
      </c>
      <c r="B83" s="102" t="s">
        <v>172</v>
      </c>
      <c r="C83" s="30">
        <v>12769</v>
      </c>
      <c r="D83" s="30">
        <v>13064</v>
      </c>
      <c r="E83" s="30">
        <v>13066</v>
      </c>
      <c r="F83" s="30"/>
      <c r="G83" s="30"/>
      <c r="H83" s="30"/>
      <c r="I83" s="99">
        <f t="shared" si="6"/>
        <v>4.1879117878210166E-3</v>
      </c>
      <c r="J83" s="99">
        <f t="shared" si="7"/>
        <v>2.3259456496201737E-2</v>
      </c>
      <c r="K83" s="96">
        <f t="shared" si="8"/>
        <v>297</v>
      </c>
      <c r="L83" s="100">
        <f t="shared" si="10"/>
        <v>4.633457620243686E-3</v>
      </c>
      <c r="M83" s="43">
        <f t="shared" si="9"/>
        <v>2</v>
      </c>
      <c r="N83" s="43">
        <f t="shared" si="11"/>
        <v>0</v>
      </c>
    </row>
    <row r="84" spans="1:15" s="108" customFormat="1">
      <c r="A84" s="190" t="s">
        <v>173</v>
      </c>
      <c r="B84" s="190"/>
      <c r="C84" s="63">
        <v>3055833</v>
      </c>
      <c r="D84" s="63">
        <v>3119852</v>
      </c>
      <c r="E84" s="63">
        <v>3119932</v>
      </c>
      <c r="F84" s="63"/>
      <c r="G84" s="63"/>
      <c r="H84" s="63"/>
      <c r="I84" s="99">
        <f t="shared" si="6"/>
        <v>1</v>
      </c>
      <c r="J84" s="99">
        <f t="shared" si="7"/>
        <v>2.0975949929200974E-2</v>
      </c>
      <c r="K84" s="96">
        <f t="shared" si="8"/>
        <v>64099</v>
      </c>
      <c r="L84" s="100">
        <f t="shared" si="10"/>
        <v>1</v>
      </c>
      <c r="M84" s="110">
        <f t="shared" si="9"/>
        <v>80</v>
      </c>
      <c r="N84" s="43">
        <f t="shared" si="11"/>
        <v>0</v>
      </c>
      <c r="O84" s="17"/>
    </row>
    <row r="85" spans="1:15">
      <c r="C85" s="134"/>
      <c r="D85" s="133"/>
      <c r="E85" s="135"/>
      <c r="F85" s="139"/>
      <c r="G85" s="139"/>
      <c r="H85" s="139"/>
      <c r="L85" s="11"/>
    </row>
    <row r="86" spans="1:15">
      <c r="E86" s="10"/>
      <c r="F86" s="139"/>
    </row>
    <row r="87" spans="1:15">
      <c r="E87" s="139"/>
      <c r="F87" s="139"/>
    </row>
    <row r="90" spans="1:15">
      <c r="F90" s="4">
        <v>7502</v>
      </c>
    </row>
    <row r="91" spans="1:15">
      <c r="F91" s="184">
        <f>F90/1000</f>
        <v>7.5019999999999998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5" zoomScaleNormal="85" workbookViewId="0">
      <pane ySplit="2" topLeftCell="A3" activePane="bottomLeft" state="frozen"/>
      <selection pane="bottomLeft" activeCell="V7" sqref="V7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3" width="12" style="4" bestFit="1" customWidth="1"/>
    <col min="4" max="8" width="12" style="4" customWidth="1"/>
    <col min="9" max="9" width="17.85546875" style="4" customWidth="1"/>
    <col min="10" max="10" width="27.140625" style="4" customWidth="1"/>
    <col min="11" max="11" width="26.42578125" style="4" customWidth="1"/>
    <col min="12" max="12" width="20.42578125" style="4" customWidth="1"/>
    <col min="13" max="14" width="23.42578125" style="4" customWidth="1"/>
    <col min="15" max="16384" width="9.140625" style="4"/>
  </cols>
  <sheetData>
    <row r="1" spans="1:14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4" ht="39.950000000000003" customHeight="1">
      <c r="A2" s="94" t="s">
        <v>1</v>
      </c>
      <c r="B2" s="93" t="s">
        <v>90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91" t="s">
        <v>301</v>
      </c>
      <c r="J2" s="91" t="s">
        <v>319</v>
      </c>
      <c r="K2" s="91" t="s">
        <v>320</v>
      </c>
      <c r="L2" s="91" t="s">
        <v>304</v>
      </c>
      <c r="M2" s="95" t="s">
        <v>321</v>
      </c>
      <c r="N2" s="159" t="s">
        <v>322</v>
      </c>
    </row>
    <row r="3" spans="1:14">
      <c r="A3" s="37">
        <v>1</v>
      </c>
      <c r="B3" s="98" t="s">
        <v>2</v>
      </c>
      <c r="C3" s="97">
        <v>17316</v>
      </c>
      <c r="D3" s="97">
        <v>17029</v>
      </c>
      <c r="E3" s="97">
        <v>17326</v>
      </c>
      <c r="F3" s="97"/>
      <c r="G3" s="97"/>
      <c r="H3" s="97"/>
      <c r="I3" s="99">
        <f t="shared" ref="I3:I34" si="0">E3/$E$92</f>
        <v>9.3615089935540335E-3</v>
      </c>
      <c r="J3" s="99">
        <f t="shared" ref="J3:J66" si="1">(E3-C3)/C3</f>
        <v>5.7750057750057752E-4</v>
      </c>
      <c r="K3" s="96">
        <f t="shared" ref="K3:K66" si="2">E3-C3</f>
        <v>10</v>
      </c>
      <c r="L3" s="100">
        <f>K3/$K$92</f>
        <v>-2.8653295128939827E-3</v>
      </c>
      <c r="M3" s="97">
        <f t="shared" ref="M3:M66" si="3">E3-D3</f>
        <v>297</v>
      </c>
      <c r="N3" s="97">
        <f>H3-G3</f>
        <v>0</v>
      </c>
    </row>
    <row r="4" spans="1:14">
      <c r="A4" s="37">
        <v>2</v>
      </c>
      <c r="B4" s="98" t="s">
        <v>3</v>
      </c>
      <c r="C4" s="97">
        <v>3299</v>
      </c>
      <c r="D4" s="97">
        <v>2727</v>
      </c>
      <c r="E4" s="97">
        <v>2985</v>
      </c>
      <c r="F4" s="97"/>
      <c r="G4" s="97"/>
      <c r="H4" s="97"/>
      <c r="I4" s="99">
        <f t="shared" si="0"/>
        <v>1.6128422224263414E-3</v>
      </c>
      <c r="J4" s="99">
        <f t="shared" si="1"/>
        <v>-9.5180357684146705E-2</v>
      </c>
      <c r="K4" s="96">
        <f t="shared" si="2"/>
        <v>-314</v>
      </c>
      <c r="L4" s="100">
        <f t="shared" ref="L4:L67" si="4">K4/$K$92</f>
        <v>8.9971346704871058E-2</v>
      </c>
      <c r="M4" s="97">
        <f t="shared" si="3"/>
        <v>258</v>
      </c>
      <c r="N4" s="97">
        <f t="shared" ref="N4:N67" si="5">H4-G4</f>
        <v>0</v>
      </c>
    </row>
    <row r="5" spans="1:14">
      <c r="A5" s="37">
        <v>3</v>
      </c>
      <c r="B5" s="98" t="s">
        <v>4</v>
      </c>
      <c r="C5" s="97">
        <v>1126</v>
      </c>
      <c r="D5" s="97">
        <v>1185</v>
      </c>
      <c r="E5" s="97">
        <v>1185</v>
      </c>
      <c r="F5" s="97"/>
      <c r="G5" s="97"/>
      <c r="H5" s="97"/>
      <c r="I5" s="99">
        <f t="shared" si="0"/>
        <v>6.4027404809889935E-4</v>
      </c>
      <c r="J5" s="99">
        <f t="shared" si="1"/>
        <v>5.2397868561278864E-2</v>
      </c>
      <c r="K5" s="96">
        <f t="shared" si="2"/>
        <v>59</v>
      </c>
      <c r="L5" s="100">
        <f t="shared" si="4"/>
        <v>-1.69054441260745E-2</v>
      </c>
      <c r="M5" s="97">
        <f t="shared" si="3"/>
        <v>0</v>
      </c>
      <c r="N5" s="97">
        <f t="shared" si="5"/>
        <v>0</v>
      </c>
    </row>
    <row r="6" spans="1:14">
      <c r="A6" s="37">
        <v>5</v>
      </c>
      <c r="B6" s="98" t="s">
        <v>5</v>
      </c>
      <c r="C6" s="97">
        <v>436</v>
      </c>
      <c r="D6" s="97">
        <v>424</v>
      </c>
      <c r="E6" s="97">
        <v>426</v>
      </c>
      <c r="F6" s="97"/>
      <c r="G6" s="97"/>
      <c r="H6" s="97"/>
      <c r="I6" s="99">
        <f t="shared" si="0"/>
        <v>2.3017446792416129E-4</v>
      </c>
      <c r="J6" s="99">
        <f t="shared" si="1"/>
        <v>-2.2935779816513763E-2</v>
      </c>
      <c r="K6" s="96">
        <f t="shared" si="2"/>
        <v>-10</v>
      </c>
      <c r="L6" s="100">
        <f t="shared" si="4"/>
        <v>2.8653295128939827E-3</v>
      </c>
      <c r="M6" s="97">
        <f t="shared" si="3"/>
        <v>2</v>
      </c>
      <c r="N6" s="97">
        <f t="shared" si="5"/>
        <v>0</v>
      </c>
    </row>
    <row r="7" spans="1:14" ht="15.75" customHeight="1">
      <c r="A7" s="37">
        <v>6</v>
      </c>
      <c r="B7" s="98" t="s">
        <v>6</v>
      </c>
      <c r="C7" s="97">
        <v>31</v>
      </c>
      <c r="D7" s="97">
        <v>37</v>
      </c>
      <c r="E7" s="97">
        <v>37</v>
      </c>
      <c r="F7" s="97"/>
      <c r="G7" s="97"/>
      <c r="H7" s="97"/>
      <c r="I7" s="99">
        <f t="shared" si="0"/>
        <v>1.9991679138952976E-5</v>
      </c>
      <c r="J7" s="99">
        <f t="shared" si="1"/>
        <v>0.19354838709677419</v>
      </c>
      <c r="K7" s="96">
        <f t="shared" si="2"/>
        <v>6</v>
      </c>
      <c r="L7" s="100">
        <f t="shared" si="4"/>
        <v>-1.7191977077363897E-3</v>
      </c>
      <c r="M7" s="97">
        <f t="shared" si="3"/>
        <v>0</v>
      </c>
      <c r="N7" s="97">
        <f t="shared" si="5"/>
        <v>0</v>
      </c>
    </row>
    <row r="8" spans="1:14">
      <c r="A8" s="37">
        <v>7</v>
      </c>
      <c r="B8" s="98" t="s">
        <v>7</v>
      </c>
      <c r="C8" s="97">
        <v>782</v>
      </c>
      <c r="D8" s="97">
        <v>730</v>
      </c>
      <c r="E8" s="97">
        <v>742</v>
      </c>
      <c r="F8" s="97"/>
      <c r="G8" s="97"/>
      <c r="H8" s="97"/>
      <c r="I8" s="99">
        <f t="shared" si="0"/>
        <v>4.0091421408386781E-4</v>
      </c>
      <c r="J8" s="99">
        <f t="shared" si="1"/>
        <v>-5.1150895140664961E-2</v>
      </c>
      <c r="K8" s="96">
        <f t="shared" si="2"/>
        <v>-40</v>
      </c>
      <c r="L8" s="100">
        <f t="shared" si="4"/>
        <v>1.1461318051575931E-2</v>
      </c>
      <c r="M8" s="97">
        <f t="shared" si="3"/>
        <v>12</v>
      </c>
      <c r="N8" s="97">
        <f t="shared" si="5"/>
        <v>0</v>
      </c>
    </row>
    <row r="9" spans="1:14">
      <c r="A9" s="37">
        <v>8</v>
      </c>
      <c r="B9" s="98" t="s">
        <v>299</v>
      </c>
      <c r="C9" s="97">
        <v>4888</v>
      </c>
      <c r="D9" s="97">
        <v>4729</v>
      </c>
      <c r="E9" s="97">
        <v>4757</v>
      </c>
      <c r="F9" s="97"/>
      <c r="G9" s="97"/>
      <c r="H9" s="97"/>
      <c r="I9" s="99">
        <f t="shared" si="0"/>
        <v>2.5702815584864678E-3</v>
      </c>
      <c r="J9" s="99">
        <f t="shared" si="1"/>
        <v>-2.6800327332242226E-2</v>
      </c>
      <c r="K9" s="96">
        <f t="shared" si="2"/>
        <v>-131</v>
      </c>
      <c r="L9" s="100">
        <f t="shared" si="4"/>
        <v>3.7535816618911172E-2</v>
      </c>
      <c r="M9" s="97">
        <f t="shared" si="3"/>
        <v>28</v>
      </c>
      <c r="N9" s="97">
        <f t="shared" si="5"/>
        <v>0</v>
      </c>
    </row>
    <row r="10" spans="1:14">
      <c r="A10" s="37">
        <v>9</v>
      </c>
      <c r="B10" s="98" t="s">
        <v>8</v>
      </c>
      <c r="C10" s="97">
        <v>625</v>
      </c>
      <c r="D10" s="97">
        <v>566</v>
      </c>
      <c r="E10" s="97">
        <v>568</v>
      </c>
      <c r="F10" s="97"/>
      <c r="G10" s="97"/>
      <c r="H10" s="97"/>
      <c r="I10" s="99">
        <f t="shared" si="0"/>
        <v>3.0689929056554842E-4</v>
      </c>
      <c r="J10" s="99">
        <f t="shared" si="1"/>
        <v>-9.1200000000000003E-2</v>
      </c>
      <c r="K10" s="96">
        <f t="shared" si="2"/>
        <v>-57</v>
      </c>
      <c r="L10" s="100">
        <f t="shared" si="4"/>
        <v>1.6332378223495703E-2</v>
      </c>
      <c r="M10" s="97">
        <f t="shared" si="3"/>
        <v>2</v>
      </c>
      <c r="N10" s="97">
        <f t="shared" si="5"/>
        <v>0</v>
      </c>
    </row>
    <row r="11" spans="1:14">
      <c r="A11" s="101">
        <v>10</v>
      </c>
      <c r="B11" s="98" t="s">
        <v>9</v>
      </c>
      <c r="C11" s="96">
        <v>43780</v>
      </c>
      <c r="D11" s="96">
        <v>44306</v>
      </c>
      <c r="E11" s="97">
        <v>44374</v>
      </c>
      <c r="F11" s="97"/>
      <c r="G11" s="97"/>
      <c r="H11" s="97"/>
      <c r="I11" s="99">
        <f t="shared" si="0"/>
        <v>2.3975966759781066E-2</v>
      </c>
      <c r="J11" s="99">
        <f t="shared" si="1"/>
        <v>1.3567839195979899E-2</v>
      </c>
      <c r="K11" s="96">
        <f t="shared" si="2"/>
        <v>594</v>
      </c>
      <c r="L11" s="100">
        <f t="shared" si="4"/>
        <v>-0.17020057306590258</v>
      </c>
      <c r="M11" s="97">
        <f t="shared" si="3"/>
        <v>68</v>
      </c>
      <c r="N11" s="97">
        <f t="shared" si="5"/>
        <v>0</v>
      </c>
    </row>
    <row r="12" spans="1:14">
      <c r="A12" s="101">
        <v>11</v>
      </c>
      <c r="B12" s="98" t="s">
        <v>10</v>
      </c>
      <c r="C12" s="96">
        <v>668</v>
      </c>
      <c r="D12" s="96">
        <v>688</v>
      </c>
      <c r="E12" s="97">
        <v>686</v>
      </c>
      <c r="F12" s="97"/>
      <c r="G12" s="97"/>
      <c r="H12" s="97"/>
      <c r="I12" s="99">
        <f t="shared" si="0"/>
        <v>3.7065653754923627E-4</v>
      </c>
      <c r="J12" s="99">
        <f t="shared" si="1"/>
        <v>2.6946107784431138E-2</v>
      </c>
      <c r="K12" s="96">
        <f t="shared" si="2"/>
        <v>18</v>
      </c>
      <c r="L12" s="100">
        <f t="shared" si="4"/>
        <v>-5.1575931232091688E-3</v>
      </c>
      <c r="M12" s="97">
        <f t="shared" si="3"/>
        <v>-2</v>
      </c>
      <c r="N12" s="97">
        <f t="shared" si="5"/>
        <v>0</v>
      </c>
    </row>
    <row r="13" spans="1:14">
      <c r="A13" s="101">
        <v>12</v>
      </c>
      <c r="B13" s="98" t="s">
        <v>11</v>
      </c>
      <c r="C13" s="96">
        <v>75</v>
      </c>
      <c r="D13" s="96">
        <v>81</v>
      </c>
      <c r="E13" s="97">
        <v>77</v>
      </c>
      <c r="F13" s="97"/>
      <c r="G13" s="97"/>
      <c r="H13" s="97"/>
      <c r="I13" s="99">
        <f t="shared" si="0"/>
        <v>4.1604305235118353E-5</v>
      </c>
      <c r="J13" s="99">
        <f t="shared" si="1"/>
        <v>2.6666666666666668E-2</v>
      </c>
      <c r="K13" s="96">
        <f t="shared" si="2"/>
        <v>2</v>
      </c>
      <c r="L13" s="100">
        <f t="shared" si="4"/>
        <v>-5.7306590257879652E-4</v>
      </c>
      <c r="M13" s="97">
        <f t="shared" si="3"/>
        <v>-4</v>
      </c>
      <c r="N13" s="97">
        <f t="shared" si="5"/>
        <v>0</v>
      </c>
    </row>
    <row r="14" spans="1:14">
      <c r="A14" s="101">
        <v>13</v>
      </c>
      <c r="B14" s="98" t="s">
        <v>12</v>
      </c>
      <c r="C14" s="96">
        <v>16654</v>
      </c>
      <c r="D14" s="96">
        <v>16842</v>
      </c>
      <c r="E14" s="97">
        <v>16861</v>
      </c>
      <c r="F14" s="97"/>
      <c r="G14" s="97"/>
      <c r="H14" s="97"/>
      <c r="I14" s="99">
        <f t="shared" si="0"/>
        <v>9.1102622151861112E-3</v>
      </c>
      <c r="J14" s="99">
        <f t="shared" si="1"/>
        <v>1.2429446379248229E-2</v>
      </c>
      <c r="K14" s="96">
        <f t="shared" si="2"/>
        <v>207</v>
      </c>
      <c r="L14" s="100">
        <f t="shared" si="4"/>
        <v>-5.9312320916905442E-2</v>
      </c>
      <c r="M14" s="97">
        <f t="shared" si="3"/>
        <v>19</v>
      </c>
      <c r="N14" s="97">
        <f t="shared" si="5"/>
        <v>0</v>
      </c>
    </row>
    <row r="15" spans="1:14">
      <c r="A15" s="101">
        <v>14</v>
      </c>
      <c r="B15" s="98" t="s">
        <v>13</v>
      </c>
      <c r="C15" s="96">
        <v>33238</v>
      </c>
      <c r="D15" s="96">
        <v>34177</v>
      </c>
      <c r="E15" s="97">
        <v>34151</v>
      </c>
      <c r="F15" s="97"/>
      <c r="G15" s="97"/>
      <c r="H15" s="97"/>
      <c r="I15" s="99">
        <f t="shared" si="0"/>
        <v>1.8452319845253598E-2</v>
      </c>
      <c r="J15" s="99">
        <f t="shared" si="1"/>
        <v>2.7468560081834046E-2</v>
      </c>
      <c r="K15" s="96">
        <f t="shared" si="2"/>
        <v>913</v>
      </c>
      <c r="L15" s="100">
        <f t="shared" si="4"/>
        <v>-0.26160458452722063</v>
      </c>
      <c r="M15" s="97">
        <f t="shared" si="3"/>
        <v>-26</v>
      </c>
      <c r="N15" s="97">
        <f t="shared" si="5"/>
        <v>0</v>
      </c>
    </row>
    <row r="16" spans="1:14">
      <c r="A16" s="101">
        <v>15</v>
      </c>
      <c r="B16" s="98" t="s">
        <v>14</v>
      </c>
      <c r="C16" s="96">
        <v>6303</v>
      </c>
      <c r="D16" s="96">
        <v>6410</v>
      </c>
      <c r="E16" s="97">
        <v>6385</v>
      </c>
      <c r="F16" s="97"/>
      <c r="G16" s="97"/>
      <c r="H16" s="97"/>
      <c r="I16" s="99">
        <f t="shared" si="0"/>
        <v>3.4499154406003986E-3</v>
      </c>
      <c r="J16" s="99">
        <f t="shared" si="1"/>
        <v>1.3009677931143901E-2</v>
      </c>
      <c r="K16" s="96">
        <f t="shared" si="2"/>
        <v>82</v>
      </c>
      <c r="L16" s="100">
        <f t="shared" si="4"/>
        <v>-2.3495702005730659E-2</v>
      </c>
      <c r="M16" s="97">
        <f t="shared" si="3"/>
        <v>-25</v>
      </c>
      <c r="N16" s="97">
        <f t="shared" si="5"/>
        <v>0</v>
      </c>
    </row>
    <row r="17" spans="1:14">
      <c r="A17" s="101">
        <v>16</v>
      </c>
      <c r="B17" s="98" t="s">
        <v>15</v>
      </c>
      <c r="C17" s="96">
        <v>10130</v>
      </c>
      <c r="D17" s="96">
        <v>10026</v>
      </c>
      <c r="E17" s="97">
        <v>10053</v>
      </c>
      <c r="F17" s="97"/>
      <c r="G17" s="97"/>
      <c r="H17" s="97"/>
      <c r="I17" s="99">
        <f t="shared" si="0"/>
        <v>5.4317932536187639E-3</v>
      </c>
      <c r="J17" s="99">
        <f t="shared" si="1"/>
        <v>-7.601184600197433E-3</v>
      </c>
      <c r="K17" s="96">
        <f t="shared" si="2"/>
        <v>-77</v>
      </c>
      <c r="L17" s="100">
        <f t="shared" si="4"/>
        <v>2.2063037249283667E-2</v>
      </c>
      <c r="M17" s="97">
        <f t="shared" si="3"/>
        <v>27</v>
      </c>
      <c r="N17" s="97">
        <f t="shared" si="5"/>
        <v>0</v>
      </c>
    </row>
    <row r="18" spans="1:14">
      <c r="A18" s="101">
        <v>17</v>
      </c>
      <c r="B18" s="98" t="s">
        <v>16</v>
      </c>
      <c r="C18" s="96">
        <v>2729</v>
      </c>
      <c r="D18" s="96">
        <v>2900</v>
      </c>
      <c r="E18" s="97">
        <v>2907</v>
      </c>
      <c r="F18" s="97"/>
      <c r="G18" s="97"/>
      <c r="H18" s="97"/>
      <c r="I18" s="99">
        <f t="shared" si="0"/>
        <v>1.570697601538819E-3</v>
      </c>
      <c r="J18" s="99">
        <f t="shared" si="1"/>
        <v>6.5225357273726636E-2</v>
      </c>
      <c r="K18" s="96">
        <f t="shared" si="2"/>
        <v>178</v>
      </c>
      <c r="L18" s="100">
        <f t="shared" si="4"/>
        <v>-5.1002865329512891E-2</v>
      </c>
      <c r="M18" s="97">
        <f t="shared" si="3"/>
        <v>7</v>
      </c>
      <c r="N18" s="97">
        <f t="shared" si="5"/>
        <v>0</v>
      </c>
    </row>
    <row r="19" spans="1:14">
      <c r="A19" s="101">
        <v>18</v>
      </c>
      <c r="B19" s="98" t="s">
        <v>17</v>
      </c>
      <c r="C19" s="96">
        <v>7400</v>
      </c>
      <c r="D19" s="96">
        <v>7136</v>
      </c>
      <c r="E19" s="97">
        <v>7111</v>
      </c>
      <c r="F19" s="97"/>
      <c r="G19" s="97"/>
      <c r="H19" s="97"/>
      <c r="I19" s="99">
        <f t="shared" si="0"/>
        <v>3.8421846042458003E-3</v>
      </c>
      <c r="J19" s="99">
        <f t="shared" si="1"/>
        <v>-3.9054054054054051E-2</v>
      </c>
      <c r="K19" s="96">
        <f t="shared" si="2"/>
        <v>-289</v>
      </c>
      <c r="L19" s="100">
        <f t="shared" si="4"/>
        <v>8.2808022922636101E-2</v>
      </c>
      <c r="M19" s="97">
        <f t="shared" si="3"/>
        <v>-25</v>
      </c>
      <c r="N19" s="97">
        <f t="shared" si="5"/>
        <v>0</v>
      </c>
    </row>
    <row r="20" spans="1:14">
      <c r="A20" s="101">
        <v>19</v>
      </c>
      <c r="B20" s="98" t="s">
        <v>18</v>
      </c>
      <c r="C20" s="96">
        <v>250</v>
      </c>
      <c r="D20" s="96">
        <v>246</v>
      </c>
      <c r="E20" s="97">
        <v>250</v>
      </c>
      <c r="F20" s="97"/>
      <c r="G20" s="97"/>
      <c r="H20" s="97"/>
      <c r="I20" s="99">
        <f t="shared" si="0"/>
        <v>1.3507891310103362E-4</v>
      </c>
      <c r="J20" s="99">
        <f t="shared" si="1"/>
        <v>0</v>
      </c>
      <c r="K20" s="96">
        <f t="shared" si="2"/>
        <v>0</v>
      </c>
      <c r="L20" s="100">
        <f t="shared" si="4"/>
        <v>0</v>
      </c>
      <c r="M20" s="97">
        <f t="shared" si="3"/>
        <v>4</v>
      </c>
      <c r="N20" s="97">
        <f t="shared" si="5"/>
        <v>0</v>
      </c>
    </row>
    <row r="21" spans="1:14">
      <c r="A21" s="101">
        <v>20</v>
      </c>
      <c r="B21" s="98" t="s">
        <v>19</v>
      </c>
      <c r="C21" s="96">
        <v>4900</v>
      </c>
      <c r="D21" s="96">
        <v>5225</v>
      </c>
      <c r="E21" s="97">
        <v>5297</v>
      </c>
      <c r="F21" s="97"/>
      <c r="G21" s="97"/>
      <c r="H21" s="97"/>
      <c r="I21" s="99">
        <f t="shared" si="0"/>
        <v>2.8620520107847003E-3</v>
      </c>
      <c r="J21" s="99">
        <f t="shared" si="1"/>
        <v>8.1020408163265306E-2</v>
      </c>
      <c r="K21" s="96">
        <f t="shared" si="2"/>
        <v>397</v>
      </c>
      <c r="L21" s="100">
        <f t="shared" si="4"/>
        <v>-0.11375358166189112</v>
      </c>
      <c r="M21" s="97">
        <f t="shared" si="3"/>
        <v>72</v>
      </c>
      <c r="N21" s="97">
        <f t="shared" si="5"/>
        <v>0</v>
      </c>
    </row>
    <row r="22" spans="1:14">
      <c r="A22" s="101">
        <v>21</v>
      </c>
      <c r="B22" s="98" t="s">
        <v>20</v>
      </c>
      <c r="C22" s="96">
        <v>467</v>
      </c>
      <c r="D22" s="96">
        <v>564</v>
      </c>
      <c r="E22" s="97">
        <v>564</v>
      </c>
      <c r="F22" s="97"/>
      <c r="G22" s="97"/>
      <c r="H22" s="97"/>
      <c r="I22" s="99">
        <f t="shared" si="0"/>
        <v>3.0473802795593188E-4</v>
      </c>
      <c r="J22" s="99">
        <f t="shared" si="1"/>
        <v>0.20770877944325483</v>
      </c>
      <c r="K22" s="96">
        <f t="shared" si="2"/>
        <v>97</v>
      </c>
      <c r="L22" s="100">
        <f t="shared" si="4"/>
        <v>-2.7793696275071632E-2</v>
      </c>
      <c r="M22" s="97">
        <f t="shared" si="3"/>
        <v>0</v>
      </c>
      <c r="N22" s="97">
        <f t="shared" si="5"/>
        <v>0</v>
      </c>
    </row>
    <row r="23" spans="1:14">
      <c r="A23" s="101">
        <v>22</v>
      </c>
      <c r="B23" s="98" t="s">
        <v>21</v>
      </c>
      <c r="C23" s="96">
        <v>13244</v>
      </c>
      <c r="D23" s="96">
        <v>13302</v>
      </c>
      <c r="E23" s="97">
        <v>13337</v>
      </c>
      <c r="F23" s="97"/>
      <c r="G23" s="97"/>
      <c r="H23" s="97"/>
      <c r="I23" s="99">
        <f t="shared" si="0"/>
        <v>7.2061898561139419E-3</v>
      </c>
      <c r="J23" s="99">
        <f t="shared" si="1"/>
        <v>7.0220477197221387E-3</v>
      </c>
      <c r="K23" s="96">
        <f t="shared" si="2"/>
        <v>93</v>
      </c>
      <c r="L23" s="100">
        <f t="shared" si="4"/>
        <v>-2.664756446991404E-2</v>
      </c>
      <c r="M23" s="97">
        <f t="shared" si="3"/>
        <v>35</v>
      </c>
      <c r="N23" s="97">
        <f t="shared" si="5"/>
        <v>0</v>
      </c>
    </row>
    <row r="24" spans="1:14">
      <c r="A24" s="101">
        <v>23</v>
      </c>
      <c r="B24" s="98" t="s">
        <v>22</v>
      </c>
      <c r="C24" s="96">
        <v>13753</v>
      </c>
      <c r="D24" s="96">
        <v>13376</v>
      </c>
      <c r="E24" s="97">
        <v>13436</v>
      </c>
      <c r="F24" s="97"/>
      <c r="G24" s="97"/>
      <c r="H24" s="97"/>
      <c r="I24" s="99">
        <f t="shared" si="0"/>
        <v>7.2596811057019511E-3</v>
      </c>
      <c r="J24" s="99">
        <f t="shared" si="1"/>
        <v>-2.3049516469134008E-2</v>
      </c>
      <c r="K24" s="96">
        <f t="shared" si="2"/>
        <v>-317</v>
      </c>
      <c r="L24" s="100">
        <f t="shared" si="4"/>
        <v>9.0830945558739259E-2</v>
      </c>
      <c r="M24" s="97">
        <f t="shared" si="3"/>
        <v>60</v>
      </c>
      <c r="N24" s="97">
        <f t="shared" si="5"/>
        <v>0</v>
      </c>
    </row>
    <row r="25" spans="1:14">
      <c r="A25" s="101">
        <v>24</v>
      </c>
      <c r="B25" s="98" t="s">
        <v>23</v>
      </c>
      <c r="C25" s="96">
        <v>6567</v>
      </c>
      <c r="D25" s="96">
        <v>6515</v>
      </c>
      <c r="E25" s="97">
        <v>6537</v>
      </c>
      <c r="F25" s="97"/>
      <c r="G25" s="97"/>
      <c r="H25" s="97"/>
      <c r="I25" s="99">
        <f t="shared" si="0"/>
        <v>3.532043419765827E-3</v>
      </c>
      <c r="J25" s="99">
        <f t="shared" si="1"/>
        <v>-4.5682960255824575E-3</v>
      </c>
      <c r="K25" s="96">
        <f t="shared" si="2"/>
        <v>-30</v>
      </c>
      <c r="L25" s="100">
        <f t="shared" si="4"/>
        <v>8.5959885386819486E-3</v>
      </c>
      <c r="M25" s="97">
        <f t="shared" si="3"/>
        <v>22</v>
      </c>
      <c r="N25" s="97">
        <f t="shared" si="5"/>
        <v>0</v>
      </c>
    </row>
    <row r="26" spans="1:14">
      <c r="A26" s="101">
        <v>25</v>
      </c>
      <c r="B26" s="98" t="s">
        <v>24</v>
      </c>
      <c r="C26" s="96">
        <v>34699</v>
      </c>
      <c r="D26" s="96">
        <v>34754</v>
      </c>
      <c r="E26" s="97">
        <v>34834</v>
      </c>
      <c r="F26" s="97"/>
      <c r="G26" s="97"/>
      <c r="H26" s="97"/>
      <c r="I26" s="99">
        <f t="shared" si="0"/>
        <v>1.8821355435845621E-2</v>
      </c>
      <c r="J26" s="99">
        <f t="shared" si="1"/>
        <v>3.8906020346407676E-3</v>
      </c>
      <c r="K26" s="96">
        <f t="shared" si="2"/>
        <v>135</v>
      </c>
      <c r="L26" s="100">
        <f t="shared" si="4"/>
        <v>-3.8681948424068767E-2</v>
      </c>
      <c r="M26" s="97">
        <f t="shared" si="3"/>
        <v>80</v>
      </c>
      <c r="N26" s="97">
        <f t="shared" si="5"/>
        <v>0</v>
      </c>
    </row>
    <row r="27" spans="1:14">
      <c r="A27" s="101">
        <v>26</v>
      </c>
      <c r="B27" s="98" t="s">
        <v>25</v>
      </c>
      <c r="C27" s="96">
        <v>1833</v>
      </c>
      <c r="D27" s="96">
        <v>1990</v>
      </c>
      <c r="E27" s="97">
        <v>2001</v>
      </c>
      <c r="F27" s="97"/>
      <c r="G27" s="97"/>
      <c r="H27" s="97"/>
      <c r="I27" s="99">
        <f t="shared" si="0"/>
        <v>1.0811716204606732E-3</v>
      </c>
      <c r="J27" s="99">
        <f t="shared" si="1"/>
        <v>9.1653027823240585E-2</v>
      </c>
      <c r="K27" s="96">
        <f t="shared" si="2"/>
        <v>168</v>
      </c>
      <c r="L27" s="100">
        <f t="shared" si="4"/>
        <v>-4.8137535816618914E-2</v>
      </c>
      <c r="M27" s="97">
        <f t="shared" si="3"/>
        <v>11</v>
      </c>
      <c r="N27" s="97">
        <f t="shared" si="5"/>
        <v>0</v>
      </c>
    </row>
    <row r="28" spans="1:14">
      <c r="A28" s="101">
        <v>27</v>
      </c>
      <c r="B28" s="98" t="s">
        <v>26</v>
      </c>
      <c r="C28" s="96">
        <v>6341</v>
      </c>
      <c r="D28" s="96">
        <v>6554</v>
      </c>
      <c r="E28" s="97">
        <v>6580</v>
      </c>
      <c r="F28" s="97"/>
      <c r="G28" s="97"/>
      <c r="H28" s="97"/>
      <c r="I28" s="99">
        <f t="shared" si="0"/>
        <v>3.5552769928192049E-3</v>
      </c>
      <c r="J28" s="99">
        <f t="shared" si="1"/>
        <v>3.7691215896546289E-2</v>
      </c>
      <c r="K28" s="96">
        <f t="shared" si="2"/>
        <v>239</v>
      </c>
      <c r="L28" s="100">
        <f t="shared" si="4"/>
        <v>-6.8481375358166188E-2</v>
      </c>
      <c r="M28" s="97">
        <f t="shared" si="3"/>
        <v>26</v>
      </c>
      <c r="N28" s="97">
        <f t="shared" si="5"/>
        <v>0</v>
      </c>
    </row>
    <row r="29" spans="1:14">
      <c r="A29" s="101">
        <v>28</v>
      </c>
      <c r="B29" s="98" t="s">
        <v>27</v>
      </c>
      <c r="C29" s="96">
        <v>11916</v>
      </c>
      <c r="D29" s="96">
        <v>12537</v>
      </c>
      <c r="E29" s="97">
        <v>12611</v>
      </c>
      <c r="F29" s="97"/>
      <c r="G29" s="97"/>
      <c r="H29" s="97"/>
      <c r="I29" s="99">
        <f t="shared" si="0"/>
        <v>6.8139206924685402E-3</v>
      </c>
      <c r="J29" s="99">
        <f t="shared" si="1"/>
        <v>5.832494125545485E-2</v>
      </c>
      <c r="K29" s="96">
        <f t="shared" si="2"/>
        <v>695</v>
      </c>
      <c r="L29" s="100">
        <f t="shared" si="4"/>
        <v>-0.1991404011461318</v>
      </c>
      <c r="M29" s="97">
        <f t="shared" si="3"/>
        <v>74</v>
      </c>
      <c r="N29" s="97">
        <f t="shared" si="5"/>
        <v>0</v>
      </c>
    </row>
    <row r="30" spans="1:14">
      <c r="A30" s="101">
        <v>29</v>
      </c>
      <c r="B30" s="98" t="s">
        <v>28</v>
      </c>
      <c r="C30" s="96">
        <v>3783</v>
      </c>
      <c r="D30" s="96">
        <v>3981</v>
      </c>
      <c r="E30" s="97">
        <v>4012</v>
      </c>
      <c r="F30" s="97"/>
      <c r="G30" s="97"/>
      <c r="H30" s="97"/>
      <c r="I30" s="99">
        <f t="shared" si="0"/>
        <v>2.1677463974453877E-3</v>
      </c>
      <c r="J30" s="99">
        <f t="shared" si="1"/>
        <v>6.0533967750462596E-2</v>
      </c>
      <c r="K30" s="96">
        <f t="shared" si="2"/>
        <v>229</v>
      </c>
      <c r="L30" s="100">
        <f t="shared" si="4"/>
        <v>-6.5616045845272211E-2</v>
      </c>
      <c r="M30" s="97">
        <f t="shared" si="3"/>
        <v>31</v>
      </c>
      <c r="N30" s="97">
        <f t="shared" si="5"/>
        <v>0</v>
      </c>
    </row>
    <row r="31" spans="1:14">
      <c r="A31" s="101">
        <v>30</v>
      </c>
      <c r="B31" s="98" t="s">
        <v>29</v>
      </c>
      <c r="C31" s="96">
        <v>1183</v>
      </c>
      <c r="D31" s="96">
        <v>1264</v>
      </c>
      <c r="E31" s="97">
        <v>1278</v>
      </c>
      <c r="F31" s="97"/>
      <c r="G31" s="97"/>
      <c r="H31" s="97"/>
      <c r="I31" s="99">
        <f t="shared" si="0"/>
        <v>6.9052340377248383E-4</v>
      </c>
      <c r="J31" s="99">
        <f t="shared" si="1"/>
        <v>8.0304311073541843E-2</v>
      </c>
      <c r="K31" s="96">
        <f t="shared" si="2"/>
        <v>95</v>
      </c>
      <c r="L31" s="100">
        <f t="shared" si="4"/>
        <v>-2.7220630372492838E-2</v>
      </c>
      <c r="M31" s="97">
        <f t="shared" si="3"/>
        <v>14</v>
      </c>
      <c r="N31" s="97">
        <f t="shared" si="5"/>
        <v>0</v>
      </c>
    </row>
    <row r="32" spans="1:14">
      <c r="A32" s="101">
        <v>31</v>
      </c>
      <c r="B32" s="98" t="s">
        <v>30</v>
      </c>
      <c r="C32" s="96">
        <v>21306</v>
      </c>
      <c r="D32" s="96">
        <v>21454</v>
      </c>
      <c r="E32" s="97">
        <v>21536</v>
      </c>
      <c r="F32" s="97"/>
      <c r="G32" s="97"/>
      <c r="H32" s="97"/>
      <c r="I32" s="99">
        <f t="shared" si="0"/>
        <v>1.1636237890175441E-2</v>
      </c>
      <c r="J32" s="99">
        <f t="shared" si="1"/>
        <v>1.0795081197784662E-2</v>
      </c>
      <c r="K32" s="96">
        <f t="shared" si="2"/>
        <v>230</v>
      </c>
      <c r="L32" s="100">
        <f t="shared" si="4"/>
        <v>-6.5902578796561598E-2</v>
      </c>
      <c r="M32" s="97">
        <f t="shared" si="3"/>
        <v>82</v>
      </c>
      <c r="N32" s="97">
        <f t="shared" si="5"/>
        <v>0</v>
      </c>
    </row>
    <row r="33" spans="1:14">
      <c r="A33" s="101">
        <v>32</v>
      </c>
      <c r="B33" s="98" t="s">
        <v>31</v>
      </c>
      <c r="C33" s="96">
        <v>7054</v>
      </c>
      <c r="D33" s="96">
        <v>7366</v>
      </c>
      <c r="E33" s="97">
        <v>7447</v>
      </c>
      <c r="F33" s="97"/>
      <c r="G33" s="97"/>
      <c r="H33" s="97"/>
      <c r="I33" s="99">
        <f t="shared" si="0"/>
        <v>4.0237306634535895E-3</v>
      </c>
      <c r="J33" s="99">
        <f t="shared" si="1"/>
        <v>5.5713070598242133E-2</v>
      </c>
      <c r="K33" s="96">
        <f t="shared" si="2"/>
        <v>393</v>
      </c>
      <c r="L33" s="100">
        <f t="shared" si="4"/>
        <v>-0.11260744985673353</v>
      </c>
      <c r="M33" s="97">
        <f t="shared" si="3"/>
        <v>81</v>
      </c>
      <c r="N33" s="97">
        <f t="shared" si="5"/>
        <v>0</v>
      </c>
    </row>
    <row r="34" spans="1:14">
      <c r="A34" s="101">
        <v>33</v>
      </c>
      <c r="B34" s="98" t="s">
        <v>32</v>
      </c>
      <c r="C34" s="96">
        <v>18810</v>
      </c>
      <c r="D34" s="96">
        <v>18765</v>
      </c>
      <c r="E34" s="97">
        <v>18862</v>
      </c>
      <c r="F34" s="97"/>
      <c r="G34" s="97"/>
      <c r="H34" s="97"/>
      <c r="I34" s="99">
        <f t="shared" si="0"/>
        <v>1.0191433835646784E-2</v>
      </c>
      <c r="J34" s="99">
        <f t="shared" si="1"/>
        <v>2.7644869750132906E-3</v>
      </c>
      <c r="K34" s="96">
        <f t="shared" si="2"/>
        <v>52</v>
      </c>
      <c r="L34" s="100">
        <f t="shared" si="4"/>
        <v>-1.4899713467048711E-2</v>
      </c>
      <c r="M34" s="97">
        <f t="shared" si="3"/>
        <v>97</v>
      </c>
      <c r="N34" s="97">
        <f t="shared" si="5"/>
        <v>0</v>
      </c>
    </row>
    <row r="35" spans="1:14">
      <c r="A35" s="101">
        <v>35</v>
      </c>
      <c r="B35" s="98" t="s">
        <v>33</v>
      </c>
      <c r="C35" s="97">
        <v>12959</v>
      </c>
      <c r="D35" s="97">
        <v>11132</v>
      </c>
      <c r="E35" s="97">
        <v>11048</v>
      </c>
      <c r="F35" s="97"/>
      <c r="G35" s="97"/>
      <c r="H35" s="97"/>
      <c r="I35" s="99">
        <f t="shared" ref="I35:I66" si="6">E35/$E$92</f>
        <v>5.9694073277608778E-3</v>
      </c>
      <c r="J35" s="99">
        <f t="shared" si="1"/>
        <v>-0.14746508218226714</v>
      </c>
      <c r="K35" s="96">
        <f t="shared" si="2"/>
        <v>-1911</v>
      </c>
      <c r="L35" s="100">
        <f t="shared" si="4"/>
        <v>0.54756446991404006</v>
      </c>
      <c r="M35" s="97">
        <f t="shared" si="3"/>
        <v>-84</v>
      </c>
      <c r="N35" s="97">
        <f t="shared" si="5"/>
        <v>0</v>
      </c>
    </row>
    <row r="36" spans="1:14">
      <c r="A36" s="101">
        <v>36</v>
      </c>
      <c r="B36" s="98" t="s">
        <v>34</v>
      </c>
      <c r="C36" s="97">
        <v>764</v>
      </c>
      <c r="D36" s="97">
        <v>686</v>
      </c>
      <c r="E36" s="97">
        <v>721</v>
      </c>
      <c r="F36" s="97"/>
      <c r="G36" s="97"/>
      <c r="H36" s="97"/>
      <c r="I36" s="99">
        <f t="shared" si="6"/>
        <v>3.8956758538338099E-4</v>
      </c>
      <c r="J36" s="99">
        <f t="shared" si="1"/>
        <v>-5.6282722513089002E-2</v>
      </c>
      <c r="K36" s="96">
        <f t="shared" si="2"/>
        <v>-43</v>
      </c>
      <c r="L36" s="100">
        <f t="shared" si="4"/>
        <v>1.2320916905444125E-2</v>
      </c>
      <c r="M36" s="97">
        <f t="shared" si="3"/>
        <v>35</v>
      </c>
      <c r="N36" s="97">
        <f t="shared" si="5"/>
        <v>0</v>
      </c>
    </row>
    <row r="37" spans="1:14">
      <c r="A37" s="101">
        <v>37</v>
      </c>
      <c r="B37" s="98" t="s">
        <v>35</v>
      </c>
      <c r="C37" s="97">
        <v>512</v>
      </c>
      <c r="D37" s="97">
        <v>479</v>
      </c>
      <c r="E37" s="97">
        <v>488</v>
      </c>
      <c r="F37" s="97"/>
      <c r="G37" s="97"/>
      <c r="H37" s="97"/>
      <c r="I37" s="99">
        <f t="shared" si="6"/>
        <v>2.6367403837321762E-4</v>
      </c>
      <c r="J37" s="99">
        <f t="shared" si="1"/>
        <v>-4.6875E-2</v>
      </c>
      <c r="K37" s="96">
        <f t="shared" si="2"/>
        <v>-24</v>
      </c>
      <c r="L37" s="100">
        <f t="shared" si="4"/>
        <v>6.8767908309455587E-3</v>
      </c>
      <c r="M37" s="97">
        <f t="shared" si="3"/>
        <v>9</v>
      </c>
      <c r="N37" s="97">
        <f t="shared" si="5"/>
        <v>0</v>
      </c>
    </row>
    <row r="38" spans="1:14">
      <c r="A38" s="101">
        <v>38</v>
      </c>
      <c r="B38" s="98" t="s">
        <v>36</v>
      </c>
      <c r="C38" s="97">
        <v>3808</v>
      </c>
      <c r="D38" s="97">
        <v>3873</v>
      </c>
      <c r="E38" s="97">
        <v>3885</v>
      </c>
      <c r="F38" s="97"/>
      <c r="G38" s="97"/>
      <c r="H38" s="97"/>
      <c r="I38" s="99">
        <f t="shared" si="6"/>
        <v>2.0991263095900626E-3</v>
      </c>
      <c r="J38" s="99">
        <f t="shared" si="1"/>
        <v>2.0220588235294119E-2</v>
      </c>
      <c r="K38" s="96">
        <f t="shared" si="2"/>
        <v>77</v>
      </c>
      <c r="L38" s="100">
        <f t="shared" si="4"/>
        <v>-2.2063037249283667E-2</v>
      </c>
      <c r="M38" s="97">
        <f t="shared" si="3"/>
        <v>12</v>
      </c>
      <c r="N38" s="97">
        <f t="shared" si="5"/>
        <v>0</v>
      </c>
    </row>
    <row r="39" spans="1:14">
      <c r="A39" s="101">
        <v>39</v>
      </c>
      <c r="B39" s="98" t="s">
        <v>37</v>
      </c>
      <c r="C39" s="97">
        <v>105</v>
      </c>
      <c r="D39" s="97">
        <v>89</v>
      </c>
      <c r="E39" s="97">
        <v>93</v>
      </c>
      <c r="F39" s="97"/>
      <c r="G39" s="97"/>
      <c r="H39" s="97"/>
      <c r="I39" s="99">
        <f t="shared" si="6"/>
        <v>5.024935567358451E-5</v>
      </c>
      <c r="J39" s="99">
        <f t="shared" si="1"/>
        <v>-0.11428571428571428</v>
      </c>
      <c r="K39" s="96">
        <f t="shared" si="2"/>
        <v>-12</v>
      </c>
      <c r="L39" s="100">
        <f t="shared" si="4"/>
        <v>3.4383954154727794E-3</v>
      </c>
      <c r="M39" s="97">
        <f t="shared" si="3"/>
        <v>4</v>
      </c>
      <c r="N39" s="97">
        <f t="shared" si="5"/>
        <v>0</v>
      </c>
    </row>
    <row r="40" spans="1:14">
      <c r="A40" s="101">
        <v>41</v>
      </c>
      <c r="B40" s="98" t="s">
        <v>38</v>
      </c>
      <c r="C40" s="97">
        <v>97112</v>
      </c>
      <c r="D40" s="97">
        <v>85273</v>
      </c>
      <c r="E40" s="97">
        <v>86484</v>
      </c>
      <c r="F40" s="97"/>
      <c r="G40" s="97"/>
      <c r="H40" s="97"/>
      <c r="I40" s="99">
        <f t="shared" si="6"/>
        <v>4.6728658882519168E-2</v>
      </c>
      <c r="J40" s="99">
        <f t="shared" si="1"/>
        <v>-0.10944064585221187</v>
      </c>
      <c r="K40" s="96">
        <f t="shared" si="2"/>
        <v>-10628</v>
      </c>
      <c r="L40" s="100">
        <f t="shared" si="4"/>
        <v>3.045272206303725</v>
      </c>
      <c r="M40" s="97">
        <f t="shared" si="3"/>
        <v>1211</v>
      </c>
      <c r="N40" s="97">
        <f t="shared" si="5"/>
        <v>0</v>
      </c>
    </row>
    <row r="41" spans="1:14">
      <c r="A41" s="101">
        <v>42</v>
      </c>
      <c r="B41" s="98" t="s">
        <v>39</v>
      </c>
      <c r="C41" s="97">
        <v>12073</v>
      </c>
      <c r="D41" s="97">
        <v>10510</v>
      </c>
      <c r="E41" s="97">
        <v>10678</v>
      </c>
      <c r="F41" s="97"/>
      <c r="G41" s="97"/>
      <c r="H41" s="97"/>
      <c r="I41" s="99">
        <f t="shared" si="6"/>
        <v>5.7694905363713479E-3</v>
      </c>
      <c r="J41" s="99">
        <f t="shared" si="1"/>
        <v>-0.1155470885446865</v>
      </c>
      <c r="K41" s="96">
        <f t="shared" si="2"/>
        <v>-1395</v>
      </c>
      <c r="L41" s="100">
        <f t="shared" si="4"/>
        <v>0.39971346704871058</v>
      </c>
      <c r="M41" s="97">
        <f t="shared" si="3"/>
        <v>168</v>
      </c>
      <c r="N41" s="97">
        <f t="shared" si="5"/>
        <v>0</v>
      </c>
    </row>
    <row r="42" spans="1:14">
      <c r="A42" s="101">
        <v>43</v>
      </c>
      <c r="B42" s="98" t="s">
        <v>40</v>
      </c>
      <c r="C42" s="97">
        <v>53654</v>
      </c>
      <c r="D42" s="97">
        <v>51473</v>
      </c>
      <c r="E42" s="97">
        <v>51889</v>
      </c>
      <c r="F42" s="97"/>
      <c r="G42" s="97"/>
      <c r="H42" s="97"/>
      <c r="I42" s="99">
        <f t="shared" si="6"/>
        <v>2.8036438887598134E-2</v>
      </c>
      <c r="J42" s="99">
        <f t="shared" si="1"/>
        <v>-3.2895963022328251E-2</v>
      </c>
      <c r="K42" s="96">
        <f t="shared" si="2"/>
        <v>-1765</v>
      </c>
      <c r="L42" s="100">
        <f t="shared" si="4"/>
        <v>0.50573065902578795</v>
      </c>
      <c r="M42" s="97">
        <f t="shared" si="3"/>
        <v>416</v>
      </c>
      <c r="N42" s="97">
        <f t="shared" si="5"/>
        <v>0</v>
      </c>
    </row>
    <row r="43" spans="1:14">
      <c r="A43" s="101">
        <v>45</v>
      </c>
      <c r="B43" s="98" t="s">
        <v>41</v>
      </c>
      <c r="C43" s="97">
        <v>56177</v>
      </c>
      <c r="D43" s="97">
        <v>59927</v>
      </c>
      <c r="E43" s="97">
        <v>60118</v>
      </c>
      <c r="F43" s="97"/>
      <c r="G43" s="97"/>
      <c r="H43" s="97"/>
      <c r="I43" s="99">
        <f t="shared" si="6"/>
        <v>3.2482696391231761E-2</v>
      </c>
      <c r="J43" s="99">
        <f t="shared" si="1"/>
        <v>7.015326557131922E-2</v>
      </c>
      <c r="K43" s="96">
        <f t="shared" si="2"/>
        <v>3941</v>
      </c>
      <c r="L43" s="100">
        <f t="shared" si="4"/>
        <v>-1.1292263610315185</v>
      </c>
      <c r="M43" s="97">
        <f t="shared" si="3"/>
        <v>191</v>
      </c>
      <c r="N43" s="97">
        <f t="shared" si="5"/>
        <v>0</v>
      </c>
    </row>
    <row r="44" spans="1:14">
      <c r="A44" s="101">
        <v>46</v>
      </c>
      <c r="B44" s="98" t="s">
        <v>42</v>
      </c>
      <c r="C44" s="97">
        <v>140762</v>
      </c>
      <c r="D44" s="97">
        <v>143292</v>
      </c>
      <c r="E44" s="97">
        <v>143757</v>
      </c>
      <c r="F44" s="97"/>
      <c r="G44" s="97"/>
      <c r="H44" s="97"/>
      <c r="I44" s="99">
        <f t="shared" si="6"/>
        <v>7.7674157242661163E-2</v>
      </c>
      <c r="J44" s="99">
        <f t="shared" si="1"/>
        <v>2.1277049203620297E-2</v>
      </c>
      <c r="K44" s="96">
        <f t="shared" si="2"/>
        <v>2995</v>
      </c>
      <c r="L44" s="100">
        <f t="shared" si="4"/>
        <v>-0.8581661891117478</v>
      </c>
      <c r="M44" s="97">
        <f t="shared" si="3"/>
        <v>465</v>
      </c>
      <c r="N44" s="97">
        <f t="shared" si="5"/>
        <v>0</v>
      </c>
    </row>
    <row r="45" spans="1:14">
      <c r="A45" s="101">
        <v>47</v>
      </c>
      <c r="B45" s="98" t="s">
        <v>43</v>
      </c>
      <c r="C45" s="97">
        <v>322095</v>
      </c>
      <c r="D45" s="97">
        <v>325319</v>
      </c>
      <c r="E45" s="97">
        <v>326752</v>
      </c>
      <c r="F45" s="97"/>
      <c r="G45" s="97"/>
      <c r="H45" s="97"/>
      <c r="I45" s="99">
        <f t="shared" si="6"/>
        <v>0.17654922005435575</v>
      </c>
      <c r="J45" s="99">
        <f t="shared" si="1"/>
        <v>1.4458467222403328E-2</v>
      </c>
      <c r="K45" s="96">
        <f t="shared" si="2"/>
        <v>4657</v>
      </c>
      <c r="L45" s="100">
        <f t="shared" si="4"/>
        <v>-1.3343839541547278</v>
      </c>
      <c r="M45" s="97">
        <f t="shared" si="3"/>
        <v>1433</v>
      </c>
      <c r="N45" s="97">
        <f t="shared" si="5"/>
        <v>0</v>
      </c>
    </row>
    <row r="46" spans="1:14">
      <c r="A46" s="101">
        <v>49</v>
      </c>
      <c r="B46" s="98" t="s">
        <v>44</v>
      </c>
      <c r="C46" s="97">
        <v>130963</v>
      </c>
      <c r="D46" s="97">
        <v>135955</v>
      </c>
      <c r="E46" s="97">
        <v>135668</v>
      </c>
      <c r="F46" s="97"/>
      <c r="G46" s="97"/>
      <c r="H46" s="97"/>
      <c r="I46" s="99">
        <f t="shared" si="6"/>
        <v>7.3303543930364118E-2</v>
      </c>
      <c r="J46" s="99">
        <f t="shared" si="1"/>
        <v>3.5926177622687322E-2</v>
      </c>
      <c r="K46" s="96">
        <f t="shared" si="2"/>
        <v>4705</v>
      </c>
      <c r="L46" s="100">
        <f t="shared" si="4"/>
        <v>-1.348137535816619</v>
      </c>
      <c r="M46" s="97">
        <f t="shared" si="3"/>
        <v>-287</v>
      </c>
      <c r="N46" s="97">
        <f t="shared" si="5"/>
        <v>0</v>
      </c>
    </row>
    <row r="47" spans="1:14">
      <c r="A47" s="101">
        <v>50</v>
      </c>
      <c r="B47" s="98" t="s">
        <v>45</v>
      </c>
      <c r="C47" s="97">
        <v>3024</v>
      </c>
      <c r="D47" s="97">
        <v>2709</v>
      </c>
      <c r="E47" s="97">
        <v>2783</v>
      </c>
      <c r="F47" s="97"/>
      <c r="G47" s="97"/>
      <c r="H47" s="97"/>
      <c r="I47" s="99">
        <f t="shared" si="6"/>
        <v>1.5036984606407063E-3</v>
      </c>
      <c r="J47" s="99">
        <f t="shared" si="1"/>
        <v>-7.9695767195767195E-2</v>
      </c>
      <c r="K47" s="96">
        <f t="shared" si="2"/>
        <v>-241</v>
      </c>
      <c r="L47" s="100">
        <f t="shared" si="4"/>
        <v>6.9054441260744989E-2</v>
      </c>
      <c r="M47" s="97">
        <f t="shared" si="3"/>
        <v>74</v>
      </c>
      <c r="N47" s="97">
        <f t="shared" si="5"/>
        <v>0</v>
      </c>
    </row>
    <row r="48" spans="1:14">
      <c r="A48" s="101">
        <v>51</v>
      </c>
      <c r="B48" s="98" t="s">
        <v>46</v>
      </c>
      <c r="C48" s="97">
        <v>298</v>
      </c>
      <c r="D48" s="97">
        <v>315</v>
      </c>
      <c r="E48" s="97">
        <v>316</v>
      </c>
      <c r="F48" s="97"/>
      <c r="G48" s="97"/>
      <c r="H48" s="97"/>
      <c r="I48" s="99">
        <f t="shared" si="6"/>
        <v>1.707397461597065E-4</v>
      </c>
      <c r="J48" s="99">
        <f t="shared" si="1"/>
        <v>6.0402684563758392E-2</v>
      </c>
      <c r="K48" s="96">
        <f t="shared" si="2"/>
        <v>18</v>
      </c>
      <c r="L48" s="100">
        <f t="shared" si="4"/>
        <v>-5.1575931232091688E-3</v>
      </c>
      <c r="M48" s="97">
        <f t="shared" si="3"/>
        <v>1</v>
      </c>
      <c r="N48" s="97">
        <f t="shared" si="5"/>
        <v>0</v>
      </c>
    </row>
    <row r="49" spans="1:14">
      <c r="A49" s="101">
        <v>52</v>
      </c>
      <c r="B49" s="98" t="s">
        <v>47</v>
      </c>
      <c r="C49" s="97">
        <v>18604</v>
      </c>
      <c r="D49" s="97">
        <v>18540</v>
      </c>
      <c r="E49" s="97">
        <v>18614</v>
      </c>
      <c r="F49" s="97"/>
      <c r="G49" s="97"/>
      <c r="H49" s="97"/>
      <c r="I49" s="99">
        <f t="shared" si="6"/>
        <v>1.0057435553850559E-2</v>
      </c>
      <c r="J49" s="99">
        <f t="shared" si="1"/>
        <v>5.3751881315846056E-4</v>
      </c>
      <c r="K49" s="96">
        <f t="shared" si="2"/>
        <v>10</v>
      </c>
      <c r="L49" s="100">
        <f t="shared" si="4"/>
        <v>-2.8653295128939827E-3</v>
      </c>
      <c r="M49" s="97">
        <f t="shared" si="3"/>
        <v>74</v>
      </c>
      <c r="N49" s="97">
        <f t="shared" si="5"/>
        <v>0</v>
      </c>
    </row>
    <row r="50" spans="1:14">
      <c r="A50" s="101">
        <v>53</v>
      </c>
      <c r="B50" s="98" t="s">
        <v>48</v>
      </c>
      <c r="C50" s="97">
        <v>3083</v>
      </c>
      <c r="D50" s="97">
        <v>3460</v>
      </c>
      <c r="E50" s="97">
        <v>3526</v>
      </c>
      <c r="F50" s="97"/>
      <c r="G50" s="97"/>
      <c r="H50" s="97"/>
      <c r="I50" s="99">
        <f t="shared" si="6"/>
        <v>1.9051529903769781E-3</v>
      </c>
      <c r="J50" s="99">
        <f t="shared" si="1"/>
        <v>0.14369120986052547</v>
      </c>
      <c r="K50" s="96">
        <f t="shared" si="2"/>
        <v>443</v>
      </c>
      <c r="L50" s="100">
        <f t="shared" si="4"/>
        <v>-0.12693409742120343</v>
      </c>
      <c r="M50" s="97">
        <f t="shared" si="3"/>
        <v>66</v>
      </c>
      <c r="N50" s="97">
        <f t="shared" si="5"/>
        <v>0</v>
      </c>
    </row>
    <row r="51" spans="1:14">
      <c r="A51" s="101">
        <v>55</v>
      </c>
      <c r="B51" s="98" t="s">
        <v>49</v>
      </c>
      <c r="C51" s="97">
        <v>19752</v>
      </c>
      <c r="D51" s="97">
        <v>18935</v>
      </c>
      <c r="E51" s="97">
        <v>18965</v>
      </c>
      <c r="F51" s="97"/>
      <c r="G51" s="97"/>
      <c r="H51" s="97"/>
      <c r="I51" s="99">
        <f t="shared" si="6"/>
        <v>1.024708634784441E-2</v>
      </c>
      <c r="J51" s="99">
        <f t="shared" si="1"/>
        <v>-3.9844066423653304E-2</v>
      </c>
      <c r="K51" s="96">
        <f t="shared" si="2"/>
        <v>-787</v>
      </c>
      <c r="L51" s="100">
        <f t="shared" si="4"/>
        <v>0.22550143266475645</v>
      </c>
      <c r="M51" s="97">
        <f t="shared" si="3"/>
        <v>30</v>
      </c>
      <c r="N51" s="97">
        <f t="shared" si="5"/>
        <v>0</v>
      </c>
    </row>
    <row r="52" spans="1:14">
      <c r="A52" s="101">
        <v>56</v>
      </c>
      <c r="B52" s="98" t="s">
        <v>50</v>
      </c>
      <c r="C52" s="97">
        <v>121391</v>
      </c>
      <c r="D52" s="97">
        <v>118520</v>
      </c>
      <c r="E52" s="97">
        <v>117724</v>
      </c>
      <c r="F52" s="97"/>
      <c r="G52" s="97"/>
      <c r="H52" s="97"/>
      <c r="I52" s="99">
        <f t="shared" si="6"/>
        <v>6.3608119863624329E-2</v>
      </c>
      <c r="J52" s="99">
        <f t="shared" si="1"/>
        <v>-3.0208170292690562E-2</v>
      </c>
      <c r="K52" s="96">
        <f t="shared" si="2"/>
        <v>-3667</v>
      </c>
      <c r="L52" s="100">
        <f t="shared" si="4"/>
        <v>1.0507163323782236</v>
      </c>
      <c r="M52" s="97">
        <f t="shared" si="3"/>
        <v>-796</v>
      </c>
      <c r="N52" s="97">
        <f t="shared" si="5"/>
        <v>0</v>
      </c>
    </row>
    <row r="53" spans="1:14">
      <c r="A53" s="101">
        <v>58</v>
      </c>
      <c r="B53" s="98" t="s">
        <v>51</v>
      </c>
      <c r="C53" s="97">
        <v>2706</v>
      </c>
      <c r="D53" s="97">
        <v>2703</v>
      </c>
      <c r="E53" s="97">
        <v>2712</v>
      </c>
      <c r="F53" s="97"/>
      <c r="G53" s="97"/>
      <c r="H53" s="97"/>
      <c r="I53" s="99">
        <f t="shared" si="6"/>
        <v>1.4653360493200127E-3</v>
      </c>
      <c r="J53" s="99">
        <f t="shared" si="1"/>
        <v>2.2172949002217295E-3</v>
      </c>
      <c r="K53" s="96">
        <f t="shared" si="2"/>
        <v>6</v>
      </c>
      <c r="L53" s="100">
        <f t="shared" si="4"/>
        <v>-1.7191977077363897E-3</v>
      </c>
      <c r="M53" s="97">
        <f t="shared" si="3"/>
        <v>9</v>
      </c>
      <c r="N53" s="97">
        <f t="shared" si="5"/>
        <v>0</v>
      </c>
    </row>
    <row r="54" spans="1:14">
      <c r="A54" s="101">
        <v>59</v>
      </c>
      <c r="B54" s="98" t="s">
        <v>52</v>
      </c>
      <c r="C54" s="97">
        <v>2133</v>
      </c>
      <c r="D54" s="97">
        <v>2104</v>
      </c>
      <c r="E54" s="97">
        <v>2116</v>
      </c>
      <c r="F54" s="97"/>
      <c r="G54" s="97"/>
      <c r="H54" s="97"/>
      <c r="I54" s="99">
        <f t="shared" si="6"/>
        <v>1.1433079204871486E-3</v>
      </c>
      <c r="J54" s="99">
        <f t="shared" si="1"/>
        <v>-7.9699953117674631E-3</v>
      </c>
      <c r="K54" s="96">
        <f t="shared" si="2"/>
        <v>-17</v>
      </c>
      <c r="L54" s="100">
        <f t="shared" si="4"/>
        <v>4.8710601719197709E-3</v>
      </c>
      <c r="M54" s="97">
        <f t="shared" si="3"/>
        <v>12</v>
      </c>
      <c r="N54" s="97">
        <f t="shared" si="5"/>
        <v>0</v>
      </c>
    </row>
    <row r="55" spans="1:14">
      <c r="A55" s="101">
        <v>60</v>
      </c>
      <c r="B55" s="98" t="s">
        <v>53</v>
      </c>
      <c r="C55" s="97">
        <v>741</v>
      </c>
      <c r="D55" s="97">
        <v>703</v>
      </c>
      <c r="E55" s="97">
        <v>703</v>
      </c>
      <c r="F55" s="97"/>
      <c r="G55" s="97"/>
      <c r="H55" s="97"/>
      <c r="I55" s="99">
        <f t="shared" si="6"/>
        <v>3.7984190364010655E-4</v>
      </c>
      <c r="J55" s="99">
        <f t="shared" si="1"/>
        <v>-5.128205128205128E-2</v>
      </c>
      <c r="K55" s="96">
        <f t="shared" si="2"/>
        <v>-38</v>
      </c>
      <c r="L55" s="100">
        <f t="shared" si="4"/>
        <v>1.0888252148997135E-2</v>
      </c>
      <c r="M55" s="97">
        <f t="shared" si="3"/>
        <v>0</v>
      </c>
      <c r="N55" s="97">
        <f t="shared" si="5"/>
        <v>0</v>
      </c>
    </row>
    <row r="56" spans="1:14">
      <c r="A56" s="101">
        <v>61</v>
      </c>
      <c r="B56" s="98" t="s">
        <v>54</v>
      </c>
      <c r="C56" s="97">
        <v>3003</v>
      </c>
      <c r="D56" s="97">
        <v>2941</v>
      </c>
      <c r="E56" s="97">
        <v>2930</v>
      </c>
      <c r="F56" s="97"/>
      <c r="G56" s="97"/>
      <c r="H56" s="97"/>
      <c r="I56" s="99">
        <f t="shared" si="6"/>
        <v>1.583124861544114E-3</v>
      </c>
      <c r="J56" s="99">
        <f t="shared" si="1"/>
        <v>-2.4309024309024308E-2</v>
      </c>
      <c r="K56" s="96">
        <f t="shared" si="2"/>
        <v>-73</v>
      </c>
      <c r="L56" s="100">
        <f t="shared" si="4"/>
        <v>2.0916905444126076E-2</v>
      </c>
      <c r="M56" s="97">
        <f t="shared" si="3"/>
        <v>-11</v>
      </c>
      <c r="N56" s="97">
        <f t="shared" si="5"/>
        <v>0</v>
      </c>
    </row>
    <row r="57" spans="1:14">
      <c r="A57" s="101">
        <v>62</v>
      </c>
      <c r="B57" s="98" t="s">
        <v>55</v>
      </c>
      <c r="C57" s="97">
        <v>9839</v>
      </c>
      <c r="D57" s="97">
        <v>10892</v>
      </c>
      <c r="E57" s="97">
        <v>10942</v>
      </c>
      <c r="F57" s="97"/>
      <c r="G57" s="97"/>
      <c r="H57" s="97"/>
      <c r="I57" s="99">
        <f t="shared" si="6"/>
        <v>5.9121338686060395E-3</v>
      </c>
      <c r="J57" s="99">
        <f t="shared" si="1"/>
        <v>0.11210488870820205</v>
      </c>
      <c r="K57" s="96">
        <f t="shared" si="2"/>
        <v>1103</v>
      </c>
      <c r="L57" s="100">
        <f t="shared" si="4"/>
        <v>-0.3160458452722063</v>
      </c>
      <c r="M57" s="97">
        <f t="shared" si="3"/>
        <v>50</v>
      </c>
      <c r="N57" s="97">
        <f t="shared" si="5"/>
        <v>0</v>
      </c>
    </row>
    <row r="58" spans="1:14">
      <c r="A58" s="101">
        <v>63</v>
      </c>
      <c r="B58" s="98" t="s">
        <v>56</v>
      </c>
      <c r="C58" s="97">
        <v>1853</v>
      </c>
      <c r="D58" s="97">
        <v>1930</v>
      </c>
      <c r="E58" s="97">
        <v>1934</v>
      </c>
      <c r="F58" s="97"/>
      <c r="G58" s="97"/>
      <c r="H58" s="97"/>
      <c r="I58" s="99">
        <f t="shared" si="6"/>
        <v>1.0449704717495961E-3</v>
      </c>
      <c r="J58" s="99">
        <f t="shared" si="1"/>
        <v>4.3712898003237993E-2</v>
      </c>
      <c r="K58" s="96">
        <f t="shared" si="2"/>
        <v>81</v>
      </c>
      <c r="L58" s="100">
        <f t="shared" si="4"/>
        <v>-2.3209169054441262E-2</v>
      </c>
      <c r="M58" s="97">
        <f t="shared" si="3"/>
        <v>4</v>
      </c>
      <c r="N58" s="97">
        <f t="shared" si="5"/>
        <v>0</v>
      </c>
    </row>
    <row r="59" spans="1:14">
      <c r="A59" s="101">
        <v>64</v>
      </c>
      <c r="B59" s="98" t="s">
        <v>57</v>
      </c>
      <c r="C59" s="97">
        <v>7096</v>
      </c>
      <c r="D59" s="97">
        <v>7008</v>
      </c>
      <c r="E59" s="97">
        <v>7020</v>
      </c>
      <c r="F59" s="97"/>
      <c r="G59" s="97"/>
      <c r="H59" s="97"/>
      <c r="I59" s="99">
        <f t="shared" si="6"/>
        <v>3.7930158798770239E-3</v>
      </c>
      <c r="J59" s="99">
        <f t="shared" si="1"/>
        <v>-1.0710259301014656E-2</v>
      </c>
      <c r="K59" s="96">
        <f t="shared" si="2"/>
        <v>-76</v>
      </c>
      <c r="L59" s="100">
        <f t="shared" si="4"/>
        <v>2.177650429799427E-2</v>
      </c>
      <c r="M59" s="97">
        <f t="shared" si="3"/>
        <v>12</v>
      </c>
      <c r="N59" s="97">
        <f t="shared" si="5"/>
        <v>0</v>
      </c>
    </row>
    <row r="60" spans="1:14">
      <c r="A60" s="101">
        <v>65</v>
      </c>
      <c r="B60" s="98" t="s">
        <v>58</v>
      </c>
      <c r="C60" s="97">
        <v>3573</v>
      </c>
      <c r="D60" s="97">
        <v>3477</v>
      </c>
      <c r="E60" s="97">
        <v>3478</v>
      </c>
      <c r="F60" s="97"/>
      <c r="G60" s="97"/>
      <c r="H60" s="97"/>
      <c r="I60" s="99">
        <f t="shared" si="6"/>
        <v>1.8792178390615798E-3</v>
      </c>
      <c r="J60" s="99">
        <f t="shared" si="1"/>
        <v>-2.6588301147495101E-2</v>
      </c>
      <c r="K60" s="96">
        <f t="shared" si="2"/>
        <v>-95</v>
      </c>
      <c r="L60" s="100">
        <f t="shared" si="4"/>
        <v>2.7220630372492838E-2</v>
      </c>
      <c r="M60" s="97">
        <f t="shared" si="3"/>
        <v>1</v>
      </c>
      <c r="N60" s="97">
        <f t="shared" si="5"/>
        <v>0</v>
      </c>
    </row>
    <row r="61" spans="1:14">
      <c r="A61" s="101">
        <v>66</v>
      </c>
      <c r="B61" s="98" t="s">
        <v>59</v>
      </c>
      <c r="C61" s="97">
        <v>12242</v>
      </c>
      <c r="D61" s="97">
        <v>12538</v>
      </c>
      <c r="E61" s="97">
        <v>12542</v>
      </c>
      <c r="F61" s="97"/>
      <c r="G61" s="97"/>
      <c r="H61" s="97"/>
      <c r="I61" s="99">
        <f t="shared" si="6"/>
        <v>6.7766389124526549E-3</v>
      </c>
      <c r="J61" s="99">
        <f t="shared" si="1"/>
        <v>2.4505799705930403E-2</v>
      </c>
      <c r="K61" s="96">
        <f t="shared" si="2"/>
        <v>300</v>
      </c>
      <c r="L61" s="100">
        <f t="shared" si="4"/>
        <v>-8.5959885386819479E-2</v>
      </c>
      <c r="M61" s="97">
        <f t="shared" si="3"/>
        <v>4</v>
      </c>
      <c r="N61" s="97">
        <f t="shared" si="5"/>
        <v>0</v>
      </c>
    </row>
    <row r="62" spans="1:14">
      <c r="A62" s="101">
        <v>68</v>
      </c>
      <c r="B62" s="98" t="s">
        <v>60</v>
      </c>
      <c r="C62" s="97">
        <v>63005</v>
      </c>
      <c r="D62" s="97">
        <v>67981</v>
      </c>
      <c r="E62" s="97">
        <v>67885</v>
      </c>
      <c r="F62" s="97"/>
      <c r="G62" s="97"/>
      <c r="H62" s="97"/>
      <c r="I62" s="99">
        <f t="shared" si="6"/>
        <v>3.6679328063454669E-2</v>
      </c>
      <c r="J62" s="99">
        <f t="shared" si="1"/>
        <v>7.7454170303944136E-2</v>
      </c>
      <c r="K62" s="96">
        <f t="shared" si="2"/>
        <v>4880</v>
      </c>
      <c r="L62" s="100">
        <f t="shared" si="4"/>
        <v>-1.3982808022922637</v>
      </c>
      <c r="M62" s="97">
        <f t="shared" si="3"/>
        <v>-96</v>
      </c>
      <c r="N62" s="97">
        <f t="shared" si="5"/>
        <v>0</v>
      </c>
    </row>
    <row r="63" spans="1:14">
      <c r="A63" s="101">
        <v>69</v>
      </c>
      <c r="B63" s="98" t="s">
        <v>61</v>
      </c>
      <c r="C63" s="97">
        <v>51693</v>
      </c>
      <c r="D63" s="97">
        <v>52199</v>
      </c>
      <c r="E63" s="97">
        <v>52398</v>
      </c>
      <c r="F63" s="97"/>
      <c r="G63" s="97"/>
      <c r="H63" s="97"/>
      <c r="I63" s="99">
        <f t="shared" si="6"/>
        <v>2.831145955467184E-2</v>
      </c>
      <c r="J63" s="99">
        <f t="shared" si="1"/>
        <v>1.3638210202541931E-2</v>
      </c>
      <c r="K63" s="96">
        <f t="shared" si="2"/>
        <v>705</v>
      </c>
      <c r="L63" s="100">
        <f t="shared" si="4"/>
        <v>-0.2020057306590258</v>
      </c>
      <c r="M63" s="97">
        <f t="shared" si="3"/>
        <v>199</v>
      </c>
      <c r="N63" s="97">
        <f t="shared" si="5"/>
        <v>0</v>
      </c>
    </row>
    <row r="64" spans="1:14">
      <c r="A64" s="101">
        <v>70</v>
      </c>
      <c r="B64" s="98" t="s">
        <v>62</v>
      </c>
      <c r="C64" s="97">
        <v>19512</v>
      </c>
      <c r="D64" s="97">
        <v>18687</v>
      </c>
      <c r="E64" s="97">
        <v>18716</v>
      </c>
      <c r="F64" s="97"/>
      <c r="G64" s="97"/>
      <c r="H64" s="97"/>
      <c r="I64" s="99">
        <f t="shared" si="6"/>
        <v>1.0112547750395781E-2</v>
      </c>
      <c r="J64" s="99">
        <f t="shared" si="1"/>
        <v>-4.0795407954079543E-2</v>
      </c>
      <c r="K64" s="96">
        <f t="shared" si="2"/>
        <v>-796</v>
      </c>
      <c r="L64" s="100">
        <f t="shared" si="4"/>
        <v>0.22808022922636104</v>
      </c>
      <c r="M64" s="97">
        <f t="shared" si="3"/>
        <v>29</v>
      </c>
      <c r="N64" s="97">
        <f t="shared" si="5"/>
        <v>0</v>
      </c>
    </row>
    <row r="65" spans="1:14">
      <c r="A65" s="101">
        <v>71</v>
      </c>
      <c r="B65" s="98" t="s">
        <v>63</v>
      </c>
      <c r="C65" s="97">
        <v>24503</v>
      </c>
      <c r="D65" s="97">
        <v>23724</v>
      </c>
      <c r="E65" s="97">
        <v>23856</v>
      </c>
      <c r="F65" s="97"/>
      <c r="G65" s="97"/>
      <c r="H65" s="97"/>
      <c r="I65" s="99">
        <f t="shared" si="6"/>
        <v>1.2889770203753032E-2</v>
      </c>
      <c r="J65" s="99">
        <f t="shared" si="1"/>
        <v>-2.6404930008570381E-2</v>
      </c>
      <c r="K65" s="96">
        <f t="shared" si="2"/>
        <v>-647</v>
      </c>
      <c r="L65" s="100">
        <f t="shared" si="4"/>
        <v>0.18538681948424068</v>
      </c>
      <c r="M65" s="97">
        <f t="shared" si="3"/>
        <v>132</v>
      </c>
      <c r="N65" s="97">
        <f t="shared" si="5"/>
        <v>0</v>
      </c>
    </row>
    <row r="66" spans="1:14">
      <c r="A66" s="101">
        <v>72</v>
      </c>
      <c r="B66" s="98" t="s">
        <v>64</v>
      </c>
      <c r="C66" s="97">
        <v>944</v>
      </c>
      <c r="D66" s="97">
        <v>961</v>
      </c>
      <c r="E66" s="97">
        <v>977</v>
      </c>
      <c r="F66" s="97"/>
      <c r="G66" s="97"/>
      <c r="H66" s="97"/>
      <c r="I66" s="99">
        <f t="shared" si="6"/>
        <v>5.2788839239883945E-4</v>
      </c>
      <c r="J66" s="99">
        <f t="shared" si="1"/>
        <v>3.4957627118644065E-2</v>
      </c>
      <c r="K66" s="96">
        <f t="shared" si="2"/>
        <v>33</v>
      </c>
      <c r="L66" s="100">
        <f t="shared" si="4"/>
        <v>-9.4555873925501431E-3</v>
      </c>
      <c r="M66" s="97">
        <f t="shared" si="3"/>
        <v>16</v>
      </c>
      <c r="N66" s="97">
        <f t="shared" si="5"/>
        <v>0</v>
      </c>
    </row>
    <row r="67" spans="1:14">
      <c r="A67" s="101">
        <v>73</v>
      </c>
      <c r="B67" s="98" t="s">
        <v>65</v>
      </c>
      <c r="C67" s="97">
        <v>7165</v>
      </c>
      <c r="D67" s="97">
        <v>6935</v>
      </c>
      <c r="E67" s="97">
        <v>6933</v>
      </c>
      <c r="F67" s="97"/>
      <c r="G67" s="97"/>
      <c r="H67" s="97"/>
      <c r="I67" s="99">
        <f t="shared" ref="I67:I92" si="7">E67/$E$92</f>
        <v>3.7460084181178644E-3</v>
      </c>
      <c r="J67" s="99">
        <f t="shared" ref="J67:J90" si="8">(E67-C67)/C67</f>
        <v>-3.2379623168178648E-2</v>
      </c>
      <c r="K67" s="96">
        <f t="shared" ref="K67:K90" si="9">E67-C67</f>
        <v>-232</v>
      </c>
      <c r="L67" s="100">
        <f t="shared" si="4"/>
        <v>6.6475644699140399E-2</v>
      </c>
      <c r="M67" s="97">
        <f t="shared" ref="M67:M90" si="10">E67-D67</f>
        <v>-2</v>
      </c>
      <c r="N67" s="97">
        <f t="shared" si="5"/>
        <v>0</v>
      </c>
    </row>
    <row r="68" spans="1:14">
      <c r="A68" s="101">
        <v>74</v>
      </c>
      <c r="B68" s="98" t="s">
        <v>66</v>
      </c>
      <c r="C68" s="97">
        <v>9097</v>
      </c>
      <c r="D68" s="97">
        <v>8755</v>
      </c>
      <c r="E68" s="97">
        <v>8725</v>
      </c>
      <c r="F68" s="97"/>
      <c r="G68" s="97"/>
      <c r="H68" s="97"/>
      <c r="I68" s="99">
        <f t="shared" si="7"/>
        <v>4.7142540672260739E-3</v>
      </c>
      <c r="J68" s="99">
        <f t="shared" si="8"/>
        <v>-4.089260195668902E-2</v>
      </c>
      <c r="K68" s="96">
        <f t="shared" si="9"/>
        <v>-372</v>
      </c>
      <c r="L68" s="100">
        <f t="shared" ref="L68:L92" si="11">K68/$K$92</f>
        <v>0.10659025787965616</v>
      </c>
      <c r="M68" s="97">
        <f t="shared" si="10"/>
        <v>-30</v>
      </c>
      <c r="N68" s="97">
        <f t="shared" ref="N68:N92" si="12">H68-G68</f>
        <v>0</v>
      </c>
    </row>
    <row r="69" spans="1:14">
      <c r="A69" s="101">
        <v>75</v>
      </c>
      <c r="B69" s="98" t="s">
        <v>67</v>
      </c>
      <c r="C69" s="97">
        <v>2803</v>
      </c>
      <c r="D69" s="97">
        <v>3015</v>
      </c>
      <c r="E69" s="97">
        <v>3034</v>
      </c>
      <c r="F69" s="97"/>
      <c r="G69" s="97"/>
      <c r="H69" s="97"/>
      <c r="I69" s="99">
        <f t="shared" si="7"/>
        <v>1.6393176893941441E-3</v>
      </c>
      <c r="J69" s="99">
        <f t="shared" si="8"/>
        <v>8.2411701748127009E-2</v>
      </c>
      <c r="K69" s="96">
        <f t="shared" si="9"/>
        <v>231</v>
      </c>
      <c r="L69" s="100">
        <f t="shared" si="11"/>
        <v>-6.6189111747850998E-2</v>
      </c>
      <c r="M69" s="97">
        <f t="shared" si="10"/>
        <v>19</v>
      </c>
      <c r="N69" s="97">
        <f t="shared" si="12"/>
        <v>0</v>
      </c>
    </row>
    <row r="70" spans="1:14">
      <c r="A70" s="101">
        <v>77</v>
      </c>
      <c r="B70" s="98" t="s">
        <v>68</v>
      </c>
      <c r="C70" s="97">
        <v>5691</v>
      </c>
      <c r="D70" s="97">
        <v>5702</v>
      </c>
      <c r="E70" s="97">
        <v>5726</v>
      </c>
      <c r="F70" s="97"/>
      <c r="G70" s="97"/>
      <c r="H70" s="97"/>
      <c r="I70" s="99">
        <f t="shared" si="7"/>
        <v>3.0938474256660743E-3</v>
      </c>
      <c r="J70" s="99">
        <f t="shared" si="8"/>
        <v>6.1500615006150061E-3</v>
      </c>
      <c r="K70" s="96">
        <f t="shared" si="9"/>
        <v>35</v>
      </c>
      <c r="L70" s="100">
        <f t="shared" si="11"/>
        <v>-1.0028653295128941E-2</v>
      </c>
      <c r="M70" s="97">
        <f t="shared" si="10"/>
        <v>24</v>
      </c>
      <c r="N70" s="97">
        <f t="shared" si="12"/>
        <v>0</v>
      </c>
    </row>
    <row r="71" spans="1:14">
      <c r="A71" s="101">
        <v>78</v>
      </c>
      <c r="B71" s="98" t="s">
        <v>69</v>
      </c>
      <c r="C71" s="97">
        <v>2204</v>
      </c>
      <c r="D71" s="97">
        <v>2191</v>
      </c>
      <c r="E71" s="97">
        <v>2171</v>
      </c>
      <c r="F71" s="97"/>
      <c r="G71" s="97"/>
      <c r="H71" s="97"/>
      <c r="I71" s="99">
        <f t="shared" si="7"/>
        <v>1.173025281369376E-3</v>
      </c>
      <c r="J71" s="99">
        <f t="shared" si="8"/>
        <v>-1.4972776769509982E-2</v>
      </c>
      <c r="K71" s="96">
        <f t="shared" si="9"/>
        <v>-33</v>
      </c>
      <c r="L71" s="100">
        <f t="shared" si="11"/>
        <v>9.4555873925501431E-3</v>
      </c>
      <c r="M71" s="97">
        <f t="shared" si="10"/>
        <v>-20</v>
      </c>
      <c r="N71" s="97">
        <f t="shared" si="12"/>
        <v>0</v>
      </c>
    </row>
    <row r="72" spans="1:14">
      <c r="A72" s="101">
        <v>79</v>
      </c>
      <c r="B72" s="98" t="s">
        <v>70</v>
      </c>
      <c r="C72" s="97">
        <v>8858</v>
      </c>
      <c r="D72" s="97">
        <v>8632</v>
      </c>
      <c r="E72" s="97">
        <v>8618</v>
      </c>
      <c r="F72" s="97"/>
      <c r="G72" s="97"/>
      <c r="H72" s="97"/>
      <c r="I72" s="99">
        <f t="shared" si="7"/>
        <v>4.6564402924188309E-3</v>
      </c>
      <c r="J72" s="99">
        <f t="shared" si="8"/>
        <v>-2.7094152178821405E-2</v>
      </c>
      <c r="K72" s="96">
        <f t="shared" si="9"/>
        <v>-240</v>
      </c>
      <c r="L72" s="100">
        <f t="shared" si="11"/>
        <v>6.8767908309455589E-2</v>
      </c>
      <c r="M72" s="97">
        <f t="shared" si="10"/>
        <v>-14</v>
      </c>
      <c r="N72" s="97">
        <f t="shared" si="12"/>
        <v>0</v>
      </c>
    </row>
    <row r="73" spans="1:14">
      <c r="A73" s="101">
        <v>80</v>
      </c>
      <c r="B73" s="98" t="s">
        <v>71</v>
      </c>
      <c r="C73" s="97">
        <v>22402</v>
      </c>
      <c r="D73" s="97">
        <v>22250</v>
      </c>
      <c r="E73" s="97">
        <v>22259</v>
      </c>
      <c r="F73" s="97"/>
      <c r="G73" s="97"/>
      <c r="H73" s="97"/>
      <c r="I73" s="99">
        <f t="shared" si="7"/>
        <v>1.202688610686363E-2</v>
      </c>
      <c r="J73" s="99">
        <f t="shared" si="8"/>
        <v>-6.3833586286938665E-3</v>
      </c>
      <c r="K73" s="96">
        <f t="shared" si="9"/>
        <v>-143</v>
      </c>
      <c r="L73" s="100">
        <f t="shared" si="11"/>
        <v>4.0974212034383957E-2</v>
      </c>
      <c r="M73" s="97">
        <f t="shared" si="10"/>
        <v>9</v>
      </c>
      <c r="N73" s="97">
        <f t="shared" si="12"/>
        <v>0</v>
      </c>
    </row>
    <row r="74" spans="1:14">
      <c r="A74" s="101">
        <v>81</v>
      </c>
      <c r="B74" s="98" t="s">
        <v>72</v>
      </c>
      <c r="C74" s="97">
        <v>48117</v>
      </c>
      <c r="D74" s="97">
        <v>40915</v>
      </c>
      <c r="E74" s="97">
        <v>41029</v>
      </c>
      <c r="F74" s="97"/>
      <c r="G74" s="97"/>
      <c r="H74" s="97"/>
      <c r="I74" s="99">
        <f t="shared" si="7"/>
        <v>2.2168610902489234E-2</v>
      </c>
      <c r="J74" s="99">
        <f t="shared" si="8"/>
        <v>-0.147307604380988</v>
      </c>
      <c r="K74" s="96">
        <f t="shared" si="9"/>
        <v>-7088</v>
      </c>
      <c r="L74" s="100">
        <f t="shared" si="11"/>
        <v>2.0309455587392549</v>
      </c>
      <c r="M74" s="97">
        <f t="shared" si="10"/>
        <v>114</v>
      </c>
      <c r="N74" s="97">
        <f t="shared" si="12"/>
        <v>0</v>
      </c>
    </row>
    <row r="75" spans="1:14">
      <c r="A75" s="101">
        <v>82</v>
      </c>
      <c r="B75" s="98" t="s">
        <v>73</v>
      </c>
      <c r="C75" s="97">
        <v>47299</v>
      </c>
      <c r="D75" s="97">
        <v>43872</v>
      </c>
      <c r="E75" s="97">
        <v>43820</v>
      </c>
      <c r="F75" s="97"/>
      <c r="G75" s="97"/>
      <c r="H75" s="97"/>
      <c r="I75" s="99">
        <f t="shared" si="7"/>
        <v>2.3676631888349172E-2</v>
      </c>
      <c r="J75" s="99">
        <f t="shared" si="8"/>
        <v>-7.3553352079325146E-2</v>
      </c>
      <c r="K75" s="96">
        <f t="shared" si="9"/>
        <v>-3479</v>
      </c>
      <c r="L75" s="100">
        <f t="shared" si="11"/>
        <v>0.99684813753581658</v>
      </c>
      <c r="M75" s="97">
        <f t="shared" si="10"/>
        <v>-52</v>
      </c>
      <c r="N75" s="97">
        <f t="shared" si="12"/>
        <v>0</v>
      </c>
    </row>
    <row r="76" spans="1:14">
      <c r="A76" s="101">
        <v>84</v>
      </c>
      <c r="B76" s="98" t="s">
        <v>74</v>
      </c>
      <c r="C76" s="97">
        <v>4766</v>
      </c>
      <c r="D76" s="97">
        <v>4837</v>
      </c>
      <c r="E76" s="97">
        <v>4925</v>
      </c>
      <c r="F76" s="97"/>
      <c r="G76" s="97"/>
      <c r="H76" s="97"/>
      <c r="I76" s="99">
        <f t="shared" si="7"/>
        <v>2.6610545880903624E-3</v>
      </c>
      <c r="J76" s="99">
        <f t="shared" si="8"/>
        <v>3.3361309274024337E-2</v>
      </c>
      <c r="K76" s="96">
        <f t="shared" si="9"/>
        <v>159</v>
      </c>
      <c r="L76" s="100">
        <f t="shared" si="11"/>
        <v>-4.555873925501433E-2</v>
      </c>
      <c r="M76" s="97">
        <f t="shared" si="10"/>
        <v>88</v>
      </c>
      <c r="N76" s="97">
        <f t="shared" si="12"/>
        <v>0</v>
      </c>
    </row>
    <row r="77" spans="1:14">
      <c r="A77" s="101">
        <v>85</v>
      </c>
      <c r="B77" s="98" t="s">
        <v>75</v>
      </c>
      <c r="C77" s="97">
        <v>36910</v>
      </c>
      <c r="D77" s="97">
        <v>37489</v>
      </c>
      <c r="E77" s="97">
        <v>37270</v>
      </c>
      <c r="F77" s="97"/>
      <c r="G77" s="97"/>
      <c r="H77" s="97"/>
      <c r="I77" s="99">
        <f t="shared" si="7"/>
        <v>2.0137564365102091E-2</v>
      </c>
      <c r="J77" s="99">
        <f t="shared" si="8"/>
        <v>9.7534543484150641E-3</v>
      </c>
      <c r="K77" s="96">
        <f t="shared" si="9"/>
        <v>360</v>
      </c>
      <c r="L77" s="100">
        <f t="shared" si="11"/>
        <v>-0.10315186246418338</v>
      </c>
      <c r="M77" s="97">
        <f t="shared" si="10"/>
        <v>-219</v>
      </c>
      <c r="N77" s="97">
        <f t="shared" si="12"/>
        <v>0</v>
      </c>
    </row>
    <row r="78" spans="1:14">
      <c r="A78" s="101">
        <v>86</v>
      </c>
      <c r="B78" s="98" t="s">
        <v>76</v>
      </c>
      <c r="C78" s="97">
        <v>27823</v>
      </c>
      <c r="D78" s="97">
        <v>29772</v>
      </c>
      <c r="E78" s="97">
        <v>29770</v>
      </c>
      <c r="F78" s="97"/>
      <c r="G78" s="97"/>
      <c r="H78" s="97"/>
      <c r="I78" s="99">
        <f t="shared" si="7"/>
        <v>1.6085196972071083E-2</v>
      </c>
      <c r="J78" s="99">
        <f t="shared" si="8"/>
        <v>6.9978075692772174E-2</v>
      </c>
      <c r="K78" s="96">
        <f t="shared" si="9"/>
        <v>1947</v>
      </c>
      <c r="L78" s="100">
        <f t="shared" si="11"/>
        <v>-0.55787965616045843</v>
      </c>
      <c r="M78" s="97">
        <f t="shared" si="10"/>
        <v>-2</v>
      </c>
      <c r="N78" s="97">
        <f t="shared" si="12"/>
        <v>0</v>
      </c>
    </row>
    <row r="79" spans="1:14">
      <c r="A79" s="101">
        <v>87</v>
      </c>
      <c r="B79" s="98" t="s">
        <v>77</v>
      </c>
      <c r="C79" s="97">
        <v>1664</v>
      </c>
      <c r="D79" s="97">
        <v>1809</v>
      </c>
      <c r="E79" s="97">
        <v>1836</v>
      </c>
      <c r="F79" s="97"/>
      <c r="G79" s="97"/>
      <c r="H79" s="97"/>
      <c r="I79" s="99">
        <f t="shared" si="7"/>
        <v>9.9201953781399084E-4</v>
      </c>
      <c r="J79" s="99">
        <f t="shared" si="8"/>
        <v>0.10336538461538461</v>
      </c>
      <c r="K79" s="96">
        <f t="shared" si="9"/>
        <v>172</v>
      </c>
      <c r="L79" s="100">
        <f t="shared" si="11"/>
        <v>-4.9283667621776502E-2</v>
      </c>
      <c r="M79" s="97">
        <f t="shared" si="10"/>
        <v>27</v>
      </c>
      <c r="N79" s="97">
        <f t="shared" si="12"/>
        <v>0</v>
      </c>
    </row>
    <row r="80" spans="1:14">
      <c r="A80" s="101">
        <v>88</v>
      </c>
      <c r="B80" s="98" t="s">
        <v>78</v>
      </c>
      <c r="C80" s="97">
        <v>5288</v>
      </c>
      <c r="D80" s="97">
        <v>5498</v>
      </c>
      <c r="E80" s="97">
        <v>5482</v>
      </c>
      <c r="F80" s="97"/>
      <c r="G80" s="97"/>
      <c r="H80" s="97"/>
      <c r="I80" s="99">
        <f t="shared" si="7"/>
        <v>2.9620104064794653E-3</v>
      </c>
      <c r="J80" s="99">
        <f t="shared" si="8"/>
        <v>3.6686838124054461E-2</v>
      </c>
      <c r="K80" s="96">
        <f t="shared" si="9"/>
        <v>194</v>
      </c>
      <c r="L80" s="100">
        <f t="shared" si="11"/>
        <v>-5.5587392550143264E-2</v>
      </c>
      <c r="M80" s="97">
        <f t="shared" si="10"/>
        <v>-16</v>
      </c>
      <c r="N80" s="97">
        <f t="shared" si="12"/>
        <v>0</v>
      </c>
    </row>
    <row r="81" spans="1:15">
      <c r="A81" s="101">
        <v>90</v>
      </c>
      <c r="B81" s="98" t="s">
        <v>79</v>
      </c>
      <c r="C81" s="97">
        <v>1448</v>
      </c>
      <c r="D81" s="97">
        <v>1409</v>
      </c>
      <c r="E81" s="97">
        <v>1393</v>
      </c>
      <c r="F81" s="97"/>
      <c r="G81" s="97"/>
      <c r="H81" s="97"/>
      <c r="I81" s="99">
        <f t="shared" si="7"/>
        <v>7.5265970379895936E-4</v>
      </c>
      <c r="J81" s="99">
        <f t="shared" si="8"/>
        <v>-3.7983425414364641E-2</v>
      </c>
      <c r="K81" s="96">
        <f t="shared" si="9"/>
        <v>-55</v>
      </c>
      <c r="L81" s="100">
        <f t="shared" si="11"/>
        <v>1.5759312320916905E-2</v>
      </c>
      <c r="M81" s="97">
        <f t="shared" si="10"/>
        <v>-16</v>
      </c>
      <c r="N81" s="97">
        <f t="shared" si="12"/>
        <v>0</v>
      </c>
      <c r="O81" s="8"/>
    </row>
    <row r="82" spans="1:15">
      <c r="A82" s="101">
        <v>91</v>
      </c>
      <c r="B82" s="98" t="s">
        <v>80</v>
      </c>
      <c r="C82" s="97">
        <v>564</v>
      </c>
      <c r="D82" s="97">
        <v>826</v>
      </c>
      <c r="E82" s="97">
        <v>829</v>
      </c>
      <c r="F82" s="97"/>
      <c r="G82" s="97"/>
      <c r="H82" s="97"/>
      <c r="I82" s="99">
        <f t="shared" si="7"/>
        <v>4.4792167584302748E-4</v>
      </c>
      <c r="J82" s="99">
        <f t="shared" si="8"/>
        <v>0.46985815602836878</v>
      </c>
      <c r="K82" s="96">
        <f t="shared" si="9"/>
        <v>265</v>
      </c>
      <c r="L82" s="100">
        <f t="shared" si="11"/>
        <v>-7.5931232091690545E-2</v>
      </c>
      <c r="M82" s="97">
        <f t="shared" si="10"/>
        <v>3</v>
      </c>
      <c r="N82" s="97">
        <f t="shared" si="12"/>
        <v>0</v>
      </c>
    </row>
    <row r="83" spans="1:15">
      <c r="A83" s="101">
        <v>92</v>
      </c>
      <c r="B83" s="98" t="s">
        <v>81</v>
      </c>
      <c r="C83" s="97">
        <v>2893</v>
      </c>
      <c r="D83" s="97">
        <v>2533</v>
      </c>
      <c r="E83" s="97">
        <v>2486</v>
      </c>
      <c r="F83" s="97"/>
      <c r="G83" s="97"/>
      <c r="H83" s="97"/>
      <c r="I83" s="99">
        <f t="shared" si="7"/>
        <v>1.3432247118766783E-3</v>
      </c>
      <c r="J83" s="99">
        <f t="shared" si="8"/>
        <v>-0.14068441064638784</v>
      </c>
      <c r="K83" s="96">
        <f t="shared" si="9"/>
        <v>-407</v>
      </c>
      <c r="L83" s="100">
        <f t="shared" si="11"/>
        <v>0.11661891117478509</v>
      </c>
      <c r="M83" s="97">
        <f t="shared" si="10"/>
        <v>-47</v>
      </c>
      <c r="N83" s="97">
        <f t="shared" si="12"/>
        <v>0</v>
      </c>
    </row>
    <row r="84" spans="1:15">
      <c r="A84" s="101">
        <v>93</v>
      </c>
      <c r="B84" s="98" t="s">
        <v>82</v>
      </c>
      <c r="C84" s="97">
        <v>9097</v>
      </c>
      <c r="D84" s="97">
        <v>8927</v>
      </c>
      <c r="E84" s="97">
        <v>8877</v>
      </c>
      <c r="F84" s="97"/>
      <c r="G84" s="97"/>
      <c r="H84" s="97"/>
      <c r="I84" s="99">
        <f t="shared" si="7"/>
        <v>4.7963820463915018E-3</v>
      </c>
      <c r="J84" s="99">
        <f t="shared" si="8"/>
        <v>-2.4183796856106408E-2</v>
      </c>
      <c r="K84" s="96">
        <f t="shared" si="9"/>
        <v>-220</v>
      </c>
      <c r="L84" s="100">
        <f t="shared" si="11"/>
        <v>6.3037249283667621E-2</v>
      </c>
      <c r="M84" s="97">
        <f t="shared" si="10"/>
        <v>-50</v>
      </c>
      <c r="N84" s="97">
        <f t="shared" si="12"/>
        <v>0</v>
      </c>
    </row>
    <row r="85" spans="1:15">
      <c r="A85" s="101">
        <v>94</v>
      </c>
      <c r="B85" s="98" t="s">
        <v>83</v>
      </c>
      <c r="C85" s="97">
        <v>11416</v>
      </c>
      <c r="D85" s="97">
        <v>11480</v>
      </c>
      <c r="E85" s="97">
        <v>11440</v>
      </c>
      <c r="F85" s="97"/>
      <c r="G85" s="97"/>
      <c r="H85" s="97"/>
      <c r="I85" s="99">
        <f t="shared" si="7"/>
        <v>6.1812110635032988E-3</v>
      </c>
      <c r="J85" s="99">
        <f t="shared" si="8"/>
        <v>2.1023125437981782E-3</v>
      </c>
      <c r="K85" s="96">
        <f t="shared" si="9"/>
        <v>24</v>
      </c>
      <c r="L85" s="100">
        <f t="shared" si="11"/>
        <v>-6.8767908309455587E-3</v>
      </c>
      <c r="M85" s="97">
        <f t="shared" si="10"/>
        <v>-40</v>
      </c>
      <c r="N85" s="97">
        <f t="shared" si="12"/>
        <v>0</v>
      </c>
    </row>
    <row r="86" spans="1:15">
      <c r="A86" s="101">
        <v>95</v>
      </c>
      <c r="B86" s="98" t="s">
        <v>84</v>
      </c>
      <c r="C86" s="97">
        <v>11643</v>
      </c>
      <c r="D86" s="97">
        <v>11700</v>
      </c>
      <c r="E86" s="97">
        <v>11731</v>
      </c>
      <c r="F86" s="97"/>
      <c r="G86" s="97"/>
      <c r="H86" s="97"/>
      <c r="I86" s="99">
        <f t="shared" si="7"/>
        <v>6.3384429183529021E-3</v>
      </c>
      <c r="J86" s="99">
        <f t="shared" si="8"/>
        <v>7.5581894700678517E-3</v>
      </c>
      <c r="K86" s="96">
        <f t="shared" si="9"/>
        <v>88</v>
      </c>
      <c r="L86" s="100">
        <f t="shared" si="11"/>
        <v>-2.5214899713467048E-2</v>
      </c>
      <c r="M86" s="97">
        <f t="shared" si="10"/>
        <v>31</v>
      </c>
      <c r="N86" s="97">
        <f t="shared" si="12"/>
        <v>0</v>
      </c>
    </row>
    <row r="87" spans="1:15">
      <c r="A87" s="101">
        <v>96</v>
      </c>
      <c r="B87" s="98" t="s">
        <v>85</v>
      </c>
      <c r="C87" s="97">
        <v>32962</v>
      </c>
      <c r="D87" s="97">
        <v>32067</v>
      </c>
      <c r="E87" s="97">
        <v>32875</v>
      </c>
      <c r="F87" s="97"/>
      <c r="G87" s="97"/>
      <c r="H87" s="97"/>
      <c r="I87" s="99">
        <f t="shared" si="7"/>
        <v>1.7762877072785923E-2</v>
      </c>
      <c r="J87" s="99">
        <f t="shared" si="8"/>
        <v>-2.639402948850191E-3</v>
      </c>
      <c r="K87" s="96">
        <f t="shared" si="9"/>
        <v>-87</v>
      </c>
      <c r="L87" s="100">
        <f t="shared" si="11"/>
        <v>2.4928366762177651E-2</v>
      </c>
      <c r="M87" s="97">
        <f t="shared" si="10"/>
        <v>808</v>
      </c>
      <c r="N87" s="97">
        <f t="shared" si="12"/>
        <v>0</v>
      </c>
    </row>
    <row r="88" spans="1:15">
      <c r="A88" s="101">
        <v>97</v>
      </c>
      <c r="B88" s="98" t="s">
        <v>86</v>
      </c>
      <c r="C88" s="97">
        <v>10779</v>
      </c>
      <c r="D88" s="97">
        <v>6646</v>
      </c>
      <c r="E88" s="97">
        <v>6577</v>
      </c>
      <c r="F88" s="97"/>
      <c r="G88" s="97"/>
      <c r="H88" s="97"/>
      <c r="I88" s="99">
        <f t="shared" si="7"/>
        <v>3.5536560458619927E-3</v>
      </c>
      <c r="J88" s="99">
        <f t="shared" si="8"/>
        <v>-0.3898320808980425</v>
      </c>
      <c r="K88" s="96">
        <f t="shared" si="9"/>
        <v>-4202</v>
      </c>
      <c r="L88" s="100">
        <f t="shared" si="11"/>
        <v>1.2040114613180515</v>
      </c>
      <c r="M88" s="97">
        <f t="shared" si="10"/>
        <v>-69</v>
      </c>
      <c r="N88" s="97">
        <f t="shared" si="12"/>
        <v>0</v>
      </c>
    </row>
    <row r="89" spans="1:15">
      <c r="A89" s="101">
        <v>98</v>
      </c>
      <c r="B89" s="98" t="s">
        <v>87</v>
      </c>
      <c r="C89" s="97">
        <v>358</v>
      </c>
      <c r="D89" s="97">
        <v>292</v>
      </c>
      <c r="E89" s="97">
        <v>290</v>
      </c>
      <c r="F89" s="97"/>
      <c r="G89" s="97"/>
      <c r="H89" s="97"/>
      <c r="I89" s="99">
        <f t="shared" si="7"/>
        <v>1.56691539197199E-4</v>
      </c>
      <c r="J89" s="99">
        <f t="shared" si="8"/>
        <v>-0.18994413407821228</v>
      </c>
      <c r="K89" s="96">
        <f t="shared" si="9"/>
        <v>-68</v>
      </c>
      <c r="L89" s="100">
        <f t="shared" si="11"/>
        <v>1.9484240687679084E-2</v>
      </c>
      <c r="M89" s="97">
        <f t="shared" si="10"/>
        <v>-2</v>
      </c>
      <c r="N89" s="97">
        <f t="shared" si="12"/>
        <v>0</v>
      </c>
    </row>
    <row r="90" spans="1:15">
      <c r="A90" s="101">
        <v>99</v>
      </c>
      <c r="B90" s="98" t="s">
        <v>88</v>
      </c>
      <c r="C90" s="97">
        <v>435</v>
      </c>
      <c r="D90" s="97">
        <v>443</v>
      </c>
      <c r="E90" s="97">
        <v>444</v>
      </c>
      <c r="F90" s="97"/>
      <c r="G90" s="97"/>
      <c r="H90" s="97"/>
      <c r="I90" s="99">
        <f t="shared" si="7"/>
        <v>2.3990014966743573E-4</v>
      </c>
      <c r="J90" s="99">
        <f t="shared" si="8"/>
        <v>2.0689655172413793E-2</v>
      </c>
      <c r="K90" s="96">
        <f t="shared" si="9"/>
        <v>9</v>
      </c>
      <c r="L90" s="100">
        <f t="shared" si="11"/>
        <v>-2.5787965616045844E-3</v>
      </c>
      <c r="M90" s="97">
        <f t="shared" si="10"/>
        <v>1</v>
      </c>
      <c r="N90" s="97">
        <f t="shared" si="12"/>
        <v>0</v>
      </c>
    </row>
    <row r="91" spans="1:15">
      <c r="A91" s="101"/>
      <c r="B91" s="98" t="s">
        <v>285</v>
      </c>
      <c r="C91" s="97">
        <v>47013</v>
      </c>
      <c r="D91" s="97">
        <v>51975</v>
      </c>
      <c r="E91" s="97">
        <v>51299</v>
      </c>
      <c r="F91" s="97"/>
      <c r="G91" s="97"/>
      <c r="H91" s="97"/>
      <c r="I91" s="99">
        <f>E91/$E$92</f>
        <v>2.7717652652679694E-2</v>
      </c>
      <c r="J91" s="99">
        <f>(E91-C91)/C91</f>
        <v>9.1166273158488076E-2</v>
      </c>
      <c r="K91" s="96">
        <f>E91-C91</f>
        <v>4286</v>
      </c>
      <c r="L91" s="100">
        <f>K91/$K$92</f>
        <v>-1.2280802292263611</v>
      </c>
      <c r="M91" s="97">
        <f>E91-D91</f>
        <v>-676</v>
      </c>
      <c r="N91" s="97">
        <f>H91-G91</f>
        <v>0</v>
      </c>
    </row>
    <row r="92" spans="1:15" s="108" customFormat="1">
      <c r="A92" s="185" t="s">
        <v>89</v>
      </c>
      <c r="B92" s="185"/>
      <c r="C92" s="63">
        <v>1854260</v>
      </c>
      <c r="D92" s="63">
        <v>1846191</v>
      </c>
      <c r="E92" s="63">
        <v>1850770</v>
      </c>
      <c r="F92" s="63"/>
      <c r="G92" s="63"/>
      <c r="H92" s="63"/>
      <c r="I92" s="99">
        <f t="shared" si="7"/>
        <v>1</v>
      </c>
      <c r="J92" s="99">
        <f>(E92-C92)/C92</f>
        <v>-1.8821524489553785E-3</v>
      </c>
      <c r="K92" s="96">
        <f>E92-C92</f>
        <v>-3490</v>
      </c>
      <c r="L92" s="100">
        <f t="shared" si="11"/>
        <v>1</v>
      </c>
      <c r="M92" s="96">
        <f>E92-D92</f>
        <v>4579</v>
      </c>
      <c r="N92" s="97">
        <f t="shared" si="12"/>
        <v>0</v>
      </c>
      <c r="O92" s="17"/>
    </row>
    <row r="93" spans="1:15">
      <c r="C93" s="124"/>
      <c r="D93" s="124"/>
      <c r="E93" s="127"/>
      <c r="F93" s="139"/>
      <c r="G93" s="139"/>
      <c r="H93" s="139"/>
    </row>
    <row r="94" spans="1:15">
      <c r="C94" s="125"/>
      <c r="D94" s="123"/>
      <c r="E94" s="126"/>
      <c r="F94" s="126"/>
      <c r="G94" s="126"/>
      <c r="H94" s="126"/>
    </row>
    <row r="95" spans="1:15">
      <c r="C95" s="124"/>
      <c r="D95" s="124"/>
      <c r="E95" s="127"/>
      <c r="F95" s="139"/>
      <c r="G95" s="139"/>
      <c r="H95" s="139"/>
    </row>
    <row r="96" spans="1:15">
      <c r="C96" s="124"/>
      <c r="D96" s="124"/>
      <c r="E96" s="127"/>
      <c r="F96" s="139"/>
      <c r="G96" s="139"/>
      <c r="H96" s="139"/>
    </row>
    <row r="97" spans="3:8">
      <c r="C97" s="124"/>
      <c r="D97" s="125"/>
      <c r="E97" s="125"/>
      <c r="F97" s="139"/>
      <c r="G97" s="139"/>
      <c r="H97" s="13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44"/>
  <sheetViews>
    <sheetView topLeftCell="K1" zoomScale="80" zoomScaleNormal="80" workbookViewId="0">
      <pane ySplit="2" topLeftCell="A3" activePane="bottomLeft" state="frozen"/>
      <selection pane="bottomLeft" activeCell="O1" sqref="O1:X1048576"/>
    </sheetView>
  </sheetViews>
  <sheetFormatPr defaultColWidth="9.140625" defaultRowHeight="15"/>
  <cols>
    <col min="1" max="1" width="12.7109375" style="4" bestFit="1" customWidth="1"/>
    <col min="2" max="2" width="16.42578125" style="4" bestFit="1" customWidth="1"/>
    <col min="3" max="8" width="12" style="4" customWidth="1"/>
    <col min="9" max="9" width="19.140625" style="4" customWidth="1"/>
    <col min="10" max="11" width="33.140625" style="4" customWidth="1"/>
    <col min="12" max="12" width="18.42578125" style="4" customWidth="1"/>
    <col min="13" max="14" width="33.140625" style="4" customWidth="1"/>
    <col min="15" max="16384" width="9.140625" style="4"/>
  </cols>
  <sheetData>
    <row r="1" spans="1:14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4" ht="30">
      <c r="A2" s="92" t="s">
        <v>91</v>
      </c>
      <c r="B2" s="92" t="s">
        <v>174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91" t="s">
        <v>309</v>
      </c>
      <c r="J2" s="91" t="s">
        <v>319</v>
      </c>
      <c r="K2" s="91" t="s">
        <v>320</v>
      </c>
      <c r="L2" s="91" t="s">
        <v>308</v>
      </c>
      <c r="M2" s="95" t="s">
        <v>321</v>
      </c>
      <c r="N2" s="159" t="s">
        <v>323</v>
      </c>
    </row>
    <row r="3" spans="1:14">
      <c r="A3" s="41">
        <v>1</v>
      </c>
      <c r="B3" s="102" t="s">
        <v>92</v>
      </c>
      <c r="C3" s="97">
        <v>40513</v>
      </c>
      <c r="D3" s="97">
        <v>40889</v>
      </c>
      <c r="E3" s="97">
        <v>41007</v>
      </c>
      <c r="F3" s="97"/>
      <c r="G3" s="97"/>
      <c r="H3" s="97"/>
      <c r="I3" s="99">
        <f t="shared" ref="I3:I66" si="0">E3/$E$84</f>
        <v>2.2156723958136344E-2</v>
      </c>
      <c r="J3" s="99">
        <f t="shared" ref="J3:J66" si="1">(E3-C3)/C3</f>
        <v>1.2193616863722756E-2</v>
      </c>
      <c r="K3" s="96">
        <f t="shared" ref="K3:K66" si="2">E3-C3</f>
        <v>494</v>
      </c>
      <c r="L3" s="100">
        <f>K3/$K$84</f>
        <v>-0.14154727793696276</v>
      </c>
      <c r="M3" s="97">
        <f t="shared" ref="M3:M66" si="3">E3-D3</f>
        <v>118</v>
      </c>
      <c r="N3" s="97">
        <f>H3-G3</f>
        <v>0</v>
      </c>
    </row>
    <row r="4" spans="1:14">
      <c r="A4" s="41">
        <v>2</v>
      </c>
      <c r="B4" s="102" t="s">
        <v>93</v>
      </c>
      <c r="C4" s="97">
        <v>7449</v>
      </c>
      <c r="D4" s="97">
        <v>7738</v>
      </c>
      <c r="E4" s="97">
        <v>7793</v>
      </c>
      <c r="F4" s="97"/>
      <c r="G4" s="97"/>
      <c r="H4" s="97"/>
      <c r="I4" s="99">
        <f t="shared" si="0"/>
        <v>4.2106798791854199E-3</v>
      </c>
      <c r="J4" s="99">
        <f t="shared" si="1"/>
        <v>4.6180695395355083E-2</v>
      </c>
      <c r="K4" s="96">
        <f t="shared" si="2"/>
        <v>344</v>
      </c>
      <c r="L4" s="100">
        <f t="shared" ref="L4:L67" si="4">K4/$K$84</f>
        <v>-9.8567335243553003E-2</v>
      </c>
      <c r="M4" s="97">
        <f t="shared" si="3"/>
        <v>55</v>
      </c>
      <c r="N4" s="97">
        <f t="shared" ref="N4:N67" si="5">H4-G4</f>
        <v>0</v>
      </c>
    </row>
    <row r="5" spans="1:14">
      <c r="A5" s="41">
        <v>3</v>
      </c>
      <c r="B5" s="102" t="s">
        <v>94</v>
      </c>
      <c r="C5" s="97">
        <v>13064</v>
      </c>
      <c r="D5" s="97">
        <v>13017</v>
      </c>
      <c r="E5" s="97">
        <v>13129</v>
      </c>
      <c r="F5" s="97"/>
      <c r="G5" s="97"/>
      <c r="H5" s="97"/>
      <c r="I5" s="99">
        <f t="shared" si="0"/>
        <v>7.0938042004138821E-3</v>
      </c>
      <c r="J5" s="99">
        <f t="shared" si="1"/>
        <v>4.9755052051439069E-3</v>
      </c>
      <c r="K5" s="96">
        <f t="shared" si="2"/>
        <v>65</v>
      </c>
      <c r="L5" s="100">
        <f t="shared" si="4"/>
        <v>-1.8624641833810889E-2</v>
      </c>
      <c r="M5" s="97">
        <f t="shared" si="3"/>
        <v>112</v>
      </c>
      <c r="N5" s="97">
        <f t="shared" si="5"/>
        <v>0</v>
      </c>
    </row>
    <row r="6" spans="1:14">
      <c r="A6" s="41">
        <v>4</v>
      </c>
      <c r="B6" s="102" t="s">
        <v>95</v>
      </c>
      <c r="C6" s="97">
        <v>2816</v>
      </c>
      <c r="D6" s="97">
        <v>2746</v>
      </c>
      <c r="E6" s="97">
        <v>2789</v>
      </c>
      <c r="F6" s="97"/>
      <c r="G6" s="97"/>
      <c r="H6" s="97"/>
      <c r="I6" s="99">
        <f t="shared" si="0"/>
        <v>1.5069403545551311E-3</v>
      </c>
      <c r="J6" s="99">
        <f t="shared" si="1"/>
        <v>-9.588068181818182E-3</v>
      </c>
      <c r="K6" s="96">
        <f t="shared" si="2"/>
        <v>-27</v>
      </c>
      <c r="L6" s="100">
        <f t="shared" si="4"/>
        <v>7.7363896848137532E-3</v>
      </c>
      <c r="M6" s="97">
        <f t="shared" si="3"/>
        <v>43</v>
      </c>
      <c r="N6" s="97">
        <f t="shared" si="5"/>
        <v>0</v>
      </c>
    </row>
    <row r="7" spans="1:14">
      <c r="A7" s="41">
        <v>5</v>
      </c>
      <c r="B7" s="102" t="s">
        <v>96</v>
      </c>
      <c r="C7" s="97">
        <v>6132</v>
      </c>
      <c r="D7" s="97">
        <v>6199</v>
      </c>
      <c r="E7" s="97">
        <v>6243</v>
      </c>
      <c r="F7" s="97"/>
      <c r="G7" s="97"/>
      <c r="H7" s="97"/>
      <c r="I7" s="99">
        <f t="shared" si="0"/>
        <v>3.3731906179590115E-3</v>
      </c>
      <c r="J7" s="99">
        <f t="shared" si="1"/>
        <v>1.8101761252446183E-2</v>
      </c>
      <c r="K7" s="96">
        <f t="shared" si="2"/>
        <v>111</v>
      </c>
      <c r="L7" s="100">
        <f t="shared" si="4"/>
        <v>-3.1805157593123211E-2</v>
      </c>
      <c r="M7" s="97">
        <f t="shared" si="3"/>
        <v>44</v>
      </c>
      <c r="N7" s="97">
        <f t="shared" si="5"/>
        <v>0</v>
      </c>
    </row>
    <row r="8" spans="1:14">
      <c r="A8" s="41">
        <v>6</v>
      </c>
      <c r="B8" s="102" t="s">
        <v>97</v>
      </c>
      <c r="C8" s="97">
        <v>142662</v>
      </c>
      <c r="D8" s="97">
        <v>140679</v>
      </c>
      <c r="E8" s="97">
        <v>140655</v>
      </c>
      <c r="F8" s="97"/>
      <c r="G8" s="97"/>
      <c r="H8" s="97"/>
      <c r="I8" s="99">
        <f t="shared" si="0"/>
        <v>7.5998098088903537E-2</v>
      </c>
      <c r="J8" s="99">
        <f t="shared" si="1"/>
        <v>-1.4068217184674265E-2</v>
      </c>
      <c r="K8" s="96">
        <f t="shared" si="2"/>
        <v>-2007</v>
      </c>
      <c r="L8" s="100">
        <f t="shared" si="4"/>
        <v>0.5750716332378224</v>
      </c>
      <c r="M8" s="97">
        <f t="shared" si="3"/>
        <v>-24</v>
      </c>
      <c r="N8" s="97">
        <f t="shared" si="5"/>
        <v>0</v>
      </c>
    </row>
    <row r="9" spans="1:14">
      <c r="A9" s="41">
        <v>7</v>
      </c>
      <c r="B9" s="102" t="s">
        <v>98</v>
      </c>
      <c r="C9" s="97">
        <v>75441</v>
      </c>
      <c r="D9" s="97">
        <v>72063</v>
      </c>
      <c r="E9" s="97">
        <v>72277</v>
      </c>
      <c r="F9" s="97"/>
      <c r="G9" s="97"/>
      <c r="H9" s="97"/>
      <c r="I9" s="99">
        <f t="shared" si="0"/>
        <v>3.9052394408813626E-2</v>
      </c>
      <c r="J9" s="99">
        <f t="shared" si="1"/>
        <v>-4.194005911904667E-2</v>
      </c>
      <c r="K9" s="96">
        <f t="shared" si="2"/>
        <v>-3164</v>
      </c>
      <c r="L9" s="100">
        <f t="shared" si="4"/>
        <v>0.90659025787965619</v>
      </c>
      <c r="M9" s="97">
        <f t="shared" si="3"/>
        <v>214</v>
      </c>
      <c r="N9" s="97">
        <f t="shared" si="5"/>
        <v>0</v>
      </c>
    </row>
    <row r="10" spans="1:14">
      <c r="A10" s="41">
        <v>8</v>
      </c>
      <c r="B10" s="102" t="s">
        <v>99</v>
      </c>
      <c r="C10" s="97">
        <v>3917</v>
      </c>
      <c r="D10" s="97">
        <v>3824</v>
      </c>
      <c r="E10" s="97">
        <v>3864</v>
      </c>
      <c r="F10" s="97"/>
      <c r="G10" s="97"/>
      <c r="H10" s="97"/>
      <c r="I10" s="99">
        <f t="shared" si="0"/>
        <v>2.0877796808895757E-3</v>
      </c>
      <c r="J10" s="99">
        <f t="shared" si="1"/>
        <v>-1.3530763339290272E-2</v>
      </c>
      <c r="K10" s="96">
        <f t="shared" si="2"/>
        <v>-53</v>
      </c>
      <c r="L10" s="100">
        <f t="shared" si="4"/>
        <v>1.5186246418338109E-2</v>
      </c>
      <c r="M10" s="97">
        <f t="shared" si="3"/>
        <v>40</v>
      </c>
      <c r="N10" s="97">
        <f t="shared" si="5"/>
        <v>0</v>
      </c>
    </row>
    <row r="11" spans="1:14">
      <c r="A11" s="41">
        <v>9</v>
      </c>
      <c r="B11" s="102" t="s">
        <v>100</v>
      </c>
      <c r="C11" s="97">
        <v>27487</v>
      </c>
      <c r="D11" s="97">
        <v>26875</v>
      </c>
      <c r="E11" s="97">
        <v>27021</v>
      </c>
      <c r="F11" s="97"/>
      <c r="G11" s="97"/>
      <c r="H11" s="97"/>
      <c r="I11" s="99">
        <f t="shared" si="0"/>
        <v>1.4599869243612118E-2</v>
      </c>
      <c r="J11" s="99">
        <f t="shared" si="1"/>
        <v>-1.6953468912576854E-2</v>
      </c>
      <c r="K11" s="96">
        <f t="shared" si="2"/>
        <v>-466</v>
      </c>
      <c r="L11" s="100">
        <f t="shared" si="4"/>
        <v>0.1335243553008596</v>
      </c>
      <c r="M11" s="97">
        <f t="shared" si="3"/>
        <v>146</v>
      </c>
      <c r="N11" s="97">
        <f t="shared" si="5"/>
        <v>0</v>
      </c>
    </row>
    <row r="12" spans="1:14">
      <c r="A12" s="41">
        <v>10</v>
      </c>
      <c r="B12" s="102" t="s">
        <v>101</v>
      </c>
      <c r="C12" s="97">
        <v>29522</v>
      </c>
      <c r="D12" s="97">
        <v>29095</v>
      </c>
      <c r="E12" s="97">
        <v>29227</v>
      </c>
      <c r="F12" s="97"/>
      <c r="G12" s="97"/>
      <c r="H12" s="97"/>
      <c r="I12" s="99">
        <f t="shared" si="0"/>
        <v>1.5791805572815638E-2</v>
      </c>
      <c r="J12" s="99">
        <f t="shared" si="1"/>
        <v>-9.9925479303570215E-3</v>
      </c>
      <c r="K12" s="96">
        <f t="shared" si="2"/>
        <v>-295</v>
      </c>
      <c r="L12" s="100">
        <f t="shared" si="4"/>
        <v>8.452722063037249E-2</v>
      </c>
      <c r="M12" s="97">
        <f t="shared" si="3"/>
        <v>132</v>
      </c>
      <c r="N12" s="97">
        <f t="shared" si="5"/>
        <v>0</v>
      </c>
    </row>
    <row r="13" spans="1:14">
      <c r="A13" s="41">
        <v>11</v>
      </c>
      <c r="B13" s="102" t="s">
        <v>102</v>
      </c>
      <c r="C13" s="97">
        <v>4575</v>
      </c>
      <c r="D13" s="97">
        <v>4535</v>
      </c>
      <c r="E13" s="97">
        <v>4576</v>
      </c>
      <c r="F13" s="97"/>
      <c r="G13" s="97"/>
      <c r="H13" s="97"/>
      <c r="I13" s="99">
        <f t="shared" si="0"/>
        <v>2.4724844254013193E-3</v>
      </c>
      <c r="J13" s="99">
        <f t="shared" si="1"/>
        <v>2.185792349726776E-4</v>
      </c>
      <c r="K13" s="96">
        <f t="shared" si="2"/>
        <v>1</v>
      </c>
      <c r="L13" s="100">
        <f t="shared" si="4"/>
        <v>-2.8653295128939826E-4</v>
      </c>
      <c r="M13" s="97">
        <f t="shared" si="3"/>
        <v>41</v>
      </c>
      <c r="N13" s="97">
        <f t="shared" si="5"/>
        <v>0</v>
      </c>
    </row>
    <row r="14" spans="1:14">
      <c r="A14" s="41">
        <v>12</v>
      </c>
      <c r="B14" s="102" t="s">
        <v>103</v>
      </c>
      <c r="C14" s="97">
        <v>2639</v>
      </c>
      <c r="D14" s="97">
        <v>2579</v>
      </c>
      <c r="E14" s="97">
        <v>2607</v>
      </c>
      <c r="F14" s="97"/>
      <c r="G14" s="97"/>
      <c r="H14" s="97"/>
      <c r="I14" s="99">
        <f t="shared" si="0"/>
        <v>1.4086029058175786E-3</v>
      </c>
      <c r="J14" s="99">
        <f t="shared" si="1"/>
        <v>-1.2125805229253505E-2</v>
      </c>
      <c r="K14" s="96">
        <f t="shared" si="2"/>
        <v>-32</v>
      </c>
      <c r="L14" s="100">
        <f t="shared" si="4"/>
        <v>9.1690544412607444E-3</v>
      </c>
      <c r="M14" s="97">
        <f t="shared" si="3"/>
        <v>28</v>
      </c>
      <c r="N14" s="97">
        <f t="shared" si="5"/>
        <v>0</v>
      </c>
    </row>
    <row r="15" spans="1:14">
      <c r="A15" s="41">
        <v>13</v>
      </c>
      <c r="B15" s="102" t="s">
        <v>104</v>
      </c>
      <c r="C15" s="97">
        <v>2731</v>
      </c>
      <c r="D15" s="97">
        <v>2650</v>
      </c>
      <c r="E15" s="97">
        <v>2709</v>
      </c>
      <c r="F15" s="97"/>
      <c r="G15" s="97"/>
      <c r="H15" s="97"/>
      <c r="I15" s="99">
        <f t="shared" si="0"/>
        <v>1.4637151023628003E-3</v>
      </c>
      <c r="J15" s="99">
        <f t="shared" si="1"/>
        <v>-8.0556572683998535E-3</v>
      </c>
      <c r="K15" s="96">
        <f t="shared" si="2"/>
        <v>-22</v>
      </c>
      <c r="L15" s="100">
        <f t="shared" si="4"/>
        <v>6.3037249283667621E-3</v>
      </c>
      <c r="M15" s="97">
        <f t="shared" si="3"/>
        <v>59</v>
      </c>
      <c r="N15" s="97">
        <f t="shared" si="5"/>
        <v>0</v>
      </c>
    </row>
    <row r="16" spans="1:14">
      <c r="A16" s="41">
        <v>14</v>
      </c>
      <c r="B16" s="102" t="s">
        <v>105</v>
      </c>
      <c r="C16" s="97">
        <v>7108</v>
      </c>
      <c r="D16" s="97">
        <v>6922</v>
      </c>
      <c r="E16" s="97">
        <v>6957</v>
      </c>
      <c r="F16" s="97"/>
      <c r="G16" s="97"/>
      <c r="H16" s="97"/>
      <c r="I16" s="99">
        <f t="shared" si="0"/>
        <v>3.7589759937755635E-3</v>
      </c>
      <c r="J16" s="99">
        <f t="shared" si="1"/>
        <v>-2.124366910523354E-2</v>
      </c>
      <c r="K16" s="96">
        <f t="shared" si="2"/>
        <v>-151</v>
      </c>
      <c r="L16" s="100">
        <f t="shared" si="4"/>
        <v>4.326647564469914E-2</v>
      </c>
      <c r="M16" s="97">
        <f t="shared" si="3"/>
        <v>35</v>
      </c>
      <c r="N16" s="97">
        <f t="shared" si="5"/>
        <v>0</v>
      </c>
    </row>
    <row r="17" spans="1:14">
      <c r="A17" s="41">
        <v>15</v>
      </c>
      <c r="B17" s="102" t="s">
        <v>106</v>
      </c>
      <c r="C17" s="97">
        <v>6057</v>
      </c>
      <c r="D17" s="97">
        <v>5668</v>
      </c>
      <c r="E17" s="97">
        <v>5689</v>
      </c>
      <c r="F17" s="97"/>
      <c r="G17" s="97"/>
      <c r="H17" s="97"/>
      <c r="I17" s="99">
        <f t="shared" si="0"/>
        <v>3.0738557465271213E-3</v>
      </c>
      <c r="J17" s="99">
        <f t="shared" si="1"/>
        <v>-6.0756149909195971E-2</v>
      </c>
      <c r="K17" s="96">
        <f t="shared" si="2"/>
        <v>-368</v>
      </c>
      <c r="L17" s="100">
        <f t="shared" si="4"/>
        <v>0.10544412607449857</v>
      </c>
      <c r="M17" s="97">
        <f t="shared" si="3"/>
        <v>21</v>
      </c>
      <c r="N17" s="97">
        <f t="shared" si="5"/>
        <v>0</v>
      </c>
    </row>
    <row r="18" spans="1:14">
      <c r="A18" s="41">
        <v>16</v>
      </c>
      <c r="B18" s="102" t="s">
        <v>107</v>
      </c>
      <c r="C18" s="97">
        <v>76402</v>
      </c>
      <c r="D18" s="97">
        <v>76761</v>
      </c>
      <c r="E18" s="97">
        <v>76958</v>
      </c>
      <c r="F18" s="97"/>
      <c r="G18" s="97"/>
      <c r="H18" s="97"/>
      <c r="I18" s="99">
        <f t="shared" si="0"/>
        <v>4.1581611977717384E-2</v>
      </c>
      <c r="J18" s="99">
        <f t="shared" si="1"/>
        <v>7.2772964058532503E-3</v>
      </c>
      <c r="K18" s="96">
        <f t="shared" si="2"/>
        <v>556</v>
      </c>
      <c r="L18" s="100">
        <f t="shared" si="4"/>
        <v>-0.15931232091690545</v>
      </c>
      <c r="M18" s="97">
        <f t="shared" si="3"/>
        <v>197</v>
      </c>
      <c r="N18" s="97">
        <f t="shared" si="5"/>
        <v>0</v>
      </c>
    </row>
    <row r="19" spans="1:14">
      <c r="A19" s="41">
        <v>17</v>
      </c>
      <c r="B19" s="102" t="s">
        <v>108</v>
      </c>
      <c r="C19" s="97">
        <v>14206</v>
      </c>
      <c r="D19" s="97">
        <v>13876</v>
      </c>
      <c r="E19" s="97">
        <v>13961</v>
      </c>
      <c r="F19" s="97"/>
      <c r="G19" s="97"/>
      <c r="H19" s="97"/>
      <c r="I19" s="99">
        <f t="shared" si="0"/>
        <v>7.5433468232141221E-3</v>
      </c>
      <c r="J19" s="99">
        <f t="shared" si="1"/>
        <v>-1.7246233985639872E-2</v>
      </c>
      <c r="K19" s="96">
        <f t="shared" si="2"/>
        <v>-245</v>
      </c>
      <c r="L19" s="100">
        <f t="shared" si="4"/>
        <v>7.0200573065902577E-2</v>
      </c>
      <c r="M19" s="97">
        <f t="shared" si="3"/>
        <v>85</v>
      </c>
      <c r="N19" s="97">
        <f t="shared" si="5"/>
        <v>0</v>
      </c>
    </row>
    <row r="20" spans="1:14">
      <c r="A20" s="41">
        <v>18</v>
      </c>
      <c r="B20" s="102" t="s">
        <v>109</v>
      </c>
      <c r="C20" s="97">
        <v>3044</v>
      </c>
      <c r="D20" s="97">
        <v>2933</v>
      </c>
      <c r="E20" s="97">
        <v>2964</v>
      </c>
      <c r="F20" s="97"/>
      <c r="G20" s="97"/>
      <c r="H20" s="97"/>
      <c r="I20" s="99">
        <f t="shared" si="0"/>
        <v>1.6014955937258546E-3</v>
      </c>
      <c r="J20" s="99">
        <f t="shared" si="1"/>
        <v>-2.6281208935611037E-2</v>
      </c>
      <c r="K20" s="96">
        <f t="shared" si="2"/>
        <v>-80</v>
      </c>
      <c r="L20" s="100">
        <f t="shared" si="4"/>
        <v>2.2922636103151862E-2</v>
      </c>
      <c r="M20" s="97">
        <f t="shared" si="3"/>
        <v>31</v>
      </c>
      <c r="N20" s="97">
        <f t="shared" si="5"/>
        <v>0</v>
      </c>
    </row>
    <row r="21" spans="1:14">
      <c r="A21" s="41">
        <v>19</v>
      </c>
      <c r="B21" s="102" t="s">
        <v>110</v>
      </c>
      <c r="C21" s="97">
        <v>8498</v>
      </c>
      <c r="D21" s="97">
        <v>8522</v>
      </c>
      <c r="E21" s="97">
        <v>8571</v>
      </c>
      <c r="F21" s="97"/>
      <c r="G21" s="97"/>
      <c r="H21" s="97"/>
      <c r="I21" s="99">
        <f t="shared" si="0"/>
        <v>4.6310454567558366E-3</v>
      </c>
      <c r="J21" s="99">
        <f t="shared" si="1"/>
        <v>8.590256530948458E-3</v>
      </c>
      <c r="K21" s="96">
        <f t="shared" si="2"/>
        <v>73</v>
      </c>
      <c r="L21" s="100">
        <f t="shared" si="4"/>
        <v>-2.0916905444126076E-2</v>
      </c>
      <c r="M21" s="97">
        <f t="shared" si="3"/>
        <v>49</v>
      </c>
      <c r="N21" s="97">
        <f t="shared" si="5"/>
        <v>0</v>
      </c>
    </row>
    <row r="22" spans="1:14">
      <c r="A22" s="41">
        <v>20</v>
      </c>
      <c r="B22" s="102" t="s">
        <v>111</v>
      </c>
      <c r="C22" s="97">
        <v>25355</v>
      </c>
      <c r="D22" s="97">
        <v>25553</v>
      </c>
      <c r="E22" s="97">
        <v>25700</v>
      </c>
      <c r="F22" s="97"/>
      <c r="G22" s="97"/>
      <c r="H22" s="97"/>
      <c r="I22" s="99">
        <f t="shared" si="0"/>
        <v>1.3886112266786257E-2</v>
      </c>
      <c r="J22" s="99">
        <f t="shared" si="1"/>
        <v>1.3606783671859593E-2</v>
      </c>
      <c r="K22" s="96">
        <f t="shared" si="2"/>
        <v>345</v>
      </c>
      <c r="L22" s="100">
        <f t="shared" si="4"/>
        <v>-9.8853868194842404E-2</v>
      </c>
      <c r="M22" s="97">
        <f t="shared" si="3"/>
        <v>147</v>
      </c>
      <c r="N22" s="97">
        <f t="shared" si="5"/>
        <v>0</v>
      </c>
    </row>
    <row r="23" spans="1:14">
      <c r="A23" s="41">
        <v>21</v>
      </c>
      <c r="B23" s="102" t="s">
        <v>112</v>
      </c>
      <c r="C23" s="97">
        <v>16456</v>
      </c>
      <c r="D23" s="97">
        <v>16758</v>
      </c>
      <c r="E23" s="97">
        <v>16864</v>
      </c>
      <c r="F23" s="97"/>
      <c r="G23" s="97"/>
      <c r="H23" s="97"/>
      <c r="I23" s="99">
        <f t="shared" si="0"/>
        <v>9.1118831621433242E-3</v>
      </c>
      <c r="J23" s="99">
        <f t="shared" si="1"/>
        <v>2.4793388429752067E-2</v>
      </c>
      <c r="K23" s="96">
        <f t="shared" si="2"/>
        <v>408</v>
      </c>
      <c r="L23" s="100">
        <f t="shared" si="4"/>
        <v>-0.1169054441260745</v>
      </c>
      <c r="M23" s="97">
        <f t="shared" si="3"/>
        <v>106</v>
      </c>
      <c r="N23" s="97">
        <f t="shared" si="5"/>
        <v>0</v>
      </c>
    </row>
    <row r="24" spans="1:14">
      <c r="A24" s="41">
        <v>22</v>
      </c>
      <c r="B24" s="102" t="s">
        <v>113</v>
      </c>
      <c r="C24" s="97">
        <v>9567</v>
      </c>
      <c r="D24" s="97">
        <v>9546</v>
      </c>
      <c r="E24" s="97">
        <v>9538</v>
      </c>
      <c r="F24" s="97"/>
      <c r="G24" s="97"/>
      <c r="H24" s="97"/>
      <c r="I24" s="99">
        <f t="shared" si="0"/>
        <v>5.1535306926306351E-3</v>
      </c>
      <c r="J24" s="99">
        <f t="shared" si="1"/>
        <v>-3.0312532664367093E-3</v>
      </c>
      <c r="K24" s="96">
        <f t="shared" si="2"/>
        <v>-29</v>
      </c>
      <c r="L24" s="100">
        <f t="shared" si="4"/>
        <v>8.3094555873925498E-3</v>
      </c>
      <c r="M24" s="97">
        <f t="shared" si="3"/>
        <v>-8</v>
      </c>
      <c r="N24" s="97">
        <f t="shared" si="5"/>
        <v>0</v>
      </c>
    </row>
    <row r="25" spans="1:14">
      <c r="A25" s="41">
        <v>23</v>
      </c>
      <c r="B25" s="102" t="s">
        <v>114</v>
      </c>
      <c r="C25" s="97">
        <v>8130</v>
      </c>
      <c r="D25" s="97">
        <v>8105</v>
      </c>
      <c r="E25" s="97">
        <v>8141</v>
      </c>
      <c r="F25" s="97"/>
      <c r="G25" s="97"/>
      <c r="H25" s="97"/>
      <c r="I25" s="99">
        <f t="shared" si="0"/>
        <v>4.3987097262220588E-3</v>
      </c>
      <c r="J25" s="99">
        <f t="shared" si="1"/>
        <v>1.3530135301353015E-3</v>
      </c>
      <c r="K25" s="96">
        <f t="shared" si="2"/>
        <v>11</v>
      </c>
      <c r="L25" s="100">
        <f t="shared" si="4"/>
        <v>-3.151862464183381E-3</v>
      </c>
      <c r="M25" s="97">
        <f t="shared" si="3"/>
        <v>36</v>
      </c>
      <c r="N25" s="97">
        <f t="shared" si="5"/>
        <v>0</v>
      </c>
    </row>
    <row r="26" spans="1:14">
      <c r="A26" s="41">
        <v>24</v>
      </c>
      <c r="B26" s="102" t="s">
        <v>115</v>
      </c>
      <c r="C26" s="97">
        <v>3814</v>
      </c>
      <c r="D26" s="97">
        <v>3814</v>
      </c>
      <c r="E26" s="97">
        <v>3860</v>
      </c>
      <c r="F26" s="97"/>
      <c r="G26" s="97"/>
      <c r="H26" s="97"/>
      <c r="I26" s="99">
        <f t="shared" si="0"/>
        <v>2.0856184182799593E-3</v>
      </c>
      <c r="J26" s="99">
        <f t="shared" si="1"/>
        <v>1.2060828526481384E-2</v>
      </c>
      <c r="K26" s="96">
        <f t="shared" si="2"/>
        <v>46</v>
      </c>
      <c r="L26" s="100">
        <f t="shared" si="4"/>
        <v>-1.3180515759312322E-2</v>
      </c>
      <c r="M26" s="97">
        <f t="shared" si="3"/>
        <v>46</v>
      </c>
      <c r="N26" s="97">
        <f t="shared" si="5"/>
        <v>0</v>
      </c>
    </row>
    <row r="27" spans="1:14">
      <c r="A27" s="41">
        <v>25</v>
      </c>
      <c r="B27" s="102" t="s">
        <v>116</v>
      </c>
      <c r="C27" s="97">
        <v>10222</v>
      </c>
      <c r="D27" s="97">
        <v>9897</v>
      </c>
      <c r="E27" s="97">
        <v>9917</v>
      </c>
      <c r="F27" s="97"/>
      <c r="G27" s="97"/>
      <c r="H27" s="97"/>
      <c r="I27" s="99">
        <f t="shared" si="0"/>
        <v>5.3583103248918016E-3</v>
      </c>
      <c r="J27" s="99">
        <f t="shared" si="1"/>
        <v>-2.983760516532968E-2</v>
      </c>
      <c r="K27" s="96">
        <f t="shared" si="2"/>
        <v>-305</v>
      </c>
      <c r="L27" s="100">
        <f t="shared" si="4"/>
        <v>8.7392550143266481E-2</v>
      </c>
      <c r="M27" s="97">
        <f t="shared" si="3"/>
        <v>20</v>
      </c>
      <c r="N27" s="97">
        <f t="shared" si="5"/>
        <v>0</v>
      </c>
    </row>
    <row r="28" spans="1:14">
      <c r="A28" s="41">
        <v>26</v>
      </c>
      <c r="B28" s="102" t="s">
        <v>117</v>
      </c>
      <c r="C28" s="97">
        <v>20290</v>
      </c>
      <c r="D28" s="97">
        <v>20217</v>
      </c>
      <c r="E28" s="97">
        <v>20278</v>
      </c>
      <c r="F28" s="97"/>
      <c r="G28" s="97"/>
      <c r="H28" s="97"/>
      <c r="I28" s="99">
        <f t="shared" si="0"/>
        <v>1.0956520799451039E-2</v>
      </c>
      <c r="J28" s="99">
        <f t="shared" si="1"/>
        <v>-5.9142434696895022E-4</v>
      </c>
      <c r="K28" s="96">
        <f t="shared" si="2"/>
        <v>-12</v>
      </c>
      <c r="L28" s="100">
        <f t="shared" si="4"/>
        <v>3.4383954154727794E-3</v>
      </c>
      <c r="M28" s="97">
        <f t="shared" si="3"/>
        <v>61</v>
      </c>
      <c r="N28" s="97">
        <f t="shared" si="5"/>
        <v>0</v>
      </c>
    </row>
    <row r="29" spans="1:14">
      <c r="A29" s="41">
        <v>27</v>
      </c>
      <c r="B29" s="102" t="s">
        <v>118</v>
      </c>
      <c r="C29" s="97">
        <v>33169</v>
      </c>
      <c r="D29" s="97">
        <v>33281</v>
      </c>
      <c r="E29" s="97">
        <v>33405</v>
      </c>
      <c r="F29" s="97"/>
      <c r="G29" s="97"/>
      <c r="H29" s="97"/>
      <c r="I29" s="99">
        <f t="shared" si="0"/>
        <v>1.8049244368560112E-2</v>
      </c>
      <c r="J29" s="99">
        <f t="shared" si="1"/>
        <v>7.1150773312430278E-3</v>
      </c>
      <c r="K29" s="96">
        <f t="shared" si="2"/>
        <v>236</v>
      </c>
      <c r="L29" s="100">
        <f t="shared" si="4"/>
        <v>-6.7621776504298001E-2</v>
      </c>
      <c r="M29" s="97">
        <f t="shared" si="3"/>
        <v>124</v>
      </c>
      <c r="N29" s="97">
        <f t="shared" si="5"/>
        <v>0</v>
      </c>
    </row>
    <row r="30" spans="1:14">
      <c r="A30" s="41">
        <v>28</v>
      </c>
      <c r="B30" s="102" t="s">
        <v>119</v>
      </c>
      <c r="C30" s="97">
        <v>8957</v>
      </c>
      <c r="D30" s="97">
        <v>9090</v>
      </c>
      <c r="E30" s="97">
        <v>9104</v>
      </c>
      <c r="F30" s="97"/>
      <c r="G30" s="97"/>
      <c r="H30" s="97"/>
      <c r="I30" s="99">
        <f t="shared" si="0"/>
        <v>4.9190336994872404E-3</v>
      </c>
      <c r="J30" s="99">
        <f t="shared" si="1"/>
        <v>1.6411745003907557E-2</v>
      </c>
      <c r="K30" s="96">
        <f t="shared" si="2"/>
        <v>147</v>
      </c>
      <c r="L30" s="100">
        <f t="shared" si="4"/>
        <v>-4.2120343839541545E-2</v>
      </c>
      <c r="M30" s="97">
        <f t="shared" si="3"/>
        <v>14</v>
      </c>
      <c r="N30" s="97">
        <f t="shared" si="5"/>
        <v>0</v>
      </c>
    </row>
    <row r="31" spans="1:14">
      <c r="A31" s="41">
        <v>29</v>
      </c>
      <c r="B31" s="102" t="s">
        <v>120</v>
      </c>
      <c r="C31" s="97">
        <v>2257</v>
      </c>
      <c r="D31" s="97">
        <v>2109</v>
      </c>
      <c r="E31" s="97">
        <v>2146</v>
      </c>
      <c r="F31" s="97"/>
      <c r="G31" s="97"/>
      <c r="H31" s="97"/>
      <c r="I31" s="99">
        <f t="shared" si="0"/>
        <v>1.1595173900592725E-3</v>
      </c>
      <c r="J31" s="99">
        <f t="shared" si="1"/>
        <v>-4.9180327868852458E-2</v>
      </c>
      <c r="K31" s="96">
        <f t="shared" si="2"/>
        <v>-111</v>
      </c>
      <c r="L31" s="100">
        <f t="shared" si="4"/>
        <v>3.1805157593123211E-2</v>
      </c>
      <c r="M31" s="97">
        <f t="shared" si="3"/>
        <v>37</v>
      </c>
      <c r="N31" s="97">
        <f t="shared" si="5"/>
        <v>0</v>
      </c>
    </row>
    <row r="32" spans="1:14">
      <c r="A32" s="41">
        <v>30</v>
      </c>
      <c r="B32" s="102" t="s">
        <v>121</v>
      </c>
      <c r="C32" s="97">
        <v>1419</v>
      </c>
      <c r="D32" s="97">
        <v>1354</v>
      </c>
      <c r="E32" s="97">
        <v>1384</v>
      </c>
      <c r="F32" s="97"/>
      <c r="G32" s="97"/>
      <c r="H32" s="97"/>
      <c r="I32" s="99">
        <f t="shared" si="0"/>
        <v>7.4779686292732216E-4</v>
      </c>
      <c r="J32" s="99">
        <f t="shared" si="1"/>
        <v>-2.4665257223396759E-2</v>
      </c>
      <c r="K32" s="96">
        <f t="shared" si="2"/>
        <v>-35</v>
      </c>
      <c r="L32" s="100">
        <f t="shared" si="4"/>
        <v>1.0028653295128941E-2</v>
      </c>
      <c r="M32" s="97">
        <f t="shared" si="3"/>
        <v>30</v>
      </c>
      <c r="N32" s="97">
        <f t="shared" si="5"/>
        <v>0</v>
      </c>
    </row>
    <row r="33" spans="1:14">
      <c r="A33" s="41">
        <v>31</v>
      </c>
      <c r="B33" s="102" t="s">
        <v>122</v>
      </c>
      <c r="C33" s="97">
        <v>23403</v>
      </c>
      <c r="D33" s="97">
        <v>23527</v>
      </c>
      <c r="E33" s="97">
        <v>23614</v>
      </c>
      <c r="F33" s="97"/>
      <c r="G33" s="97"/>
      <c r="H33" s="97"/>
      <c r="I33" s="99">
        <f t="shared" si="0"/>
        <v>1.2759013815871231E-2</v>
      </c>
      <c r="J33" s="99">
        <f t="shared" si="1"/>
        <v>9.0159381275904792E-3</v>
      </c>
      <c r="K33" s="96">
        <f t="shared" si="2"/>
        <v>211</v>
      </c>
      <c r="L33" s="100">
        <f t="shared" si="4"/>
        <v>-6.0458452722063037E-2</v>
      </c>
      <c r="M33" s="97">
        <f t="shared" si="3"/>
        <v>87</v>
      </c>
      <c r="N33" s="97">
        <f t="shared" si="5"/>
        <v>0</v>
      </c>
    </row>
    <row r="34" spans="1:14">
      <c r="A34" s="41">
        <v>32</v>
      </c>
      <c r="B34" s="102" t="s">
        <v>123</v>
      </c>
      <c r="C34" s="97">
        <v>9049</v>
      </c>
      <c r="D34" s="97">
        <v>9006</v>
      </c>
      <c r="E34" s="97">
        <v>9076</v>
      </c>
      <c r="F34" s="97"/>
      <c r="G34" s="97"/>
      <c r="H34" s="97"/>
      <c r="I34" s="99">
        <f t="shared" si="0"/>
        <v>4.903904861219925E-3</v>
      </c>
      <c r="J34" s="99">
        <f t="shared" si="1"/>
        <v>2.9837551110619958E-3</v>
      </c>
      <c r="K34" s="96">
        <f t="shared" si="2"/>
        <v>27</v>
      </c>
      <c r="L34" s="100">
        <f t="shared" si="4"/>
        <v>-7.7363896848137532E-3</v>
      </c>
      <c r="M34" s="97">
        <f t="shared" si="3"/>
        <v>70</v>
      </c>
      <c r="N34" s="97">
        <f t="shared" si="5"/>
        <v>0</v>
      </c>
    </row>
    <row r="35" spans="1:14">
      <c r="A35" s="41">
        <v>33</v>
      </c>
      <c r="B35" s="102" t="s">
        <v>124</v>
      </c>
      <c r="C35" s="97">
        <v>37442</v>
      </c>
      <c r="D35" s="97">
        <v>36877</v>
      </c>
      <c r="E35" s="97">
        <v>37122</v>
      </c>
      <c r="F35" s="97"/>
      <c r="G35" s="97"/>
      <c r="H35" s="97"/>
      <c r="I35" s="99">
        <f t="shared" si="0"/>
        <v>2.0057597648546279E-2</v>
      </c>
      <c r="J35" s="99">
        <f t="shared" si="1"/>
        <v>-8.5465520004273272E-3</v>
      </c>
      <c r="K35" s="96">
        <f t="shared" si="2"/>
        <v>-320</v>
      </c>
      <c r="L35" s="100">
        <f t="shared" si="4"/>
        <v>9.1690544412607447E-2</v>
      </c>
      <c r="M35" s="97">
        <f t="shared" si="3"/>
        <v>245</v>
      </c>
      <c r="N35" s="97">
        <f t="shared" si="5"/>
        <v>0</v>
      </c>
    </row>
    <row r="36" spans="1:14">
      <c r="A36" s="41">
        <v>34</v>
      </c>
      <c r="B36" s="102" t="s">
        <v>125</v>
      </c>
      <c r="C36" s="97">
        <v>523891</v>
      </c>
      <c r="D36" s="97">
        <v>526283</v>
      </c>
      <c r="E36" s="97">
        <v>525773</v>
      </c>
      <c r="F36" s="97"/>
      <c r="G36" s="97"/>
      <c r="H36" s="97"/>
      <c r="I36" s="99">
        <f t="shared" si="0"/>
        <v>0.28408338151147899</v>
      </c>
      <c r="J36" s="99">
        <f t="shared" si="1"/>
        <v>3.5923503171461238E-3</v>
      </c>
      <c r="K36" s="96">
        <f t="shared" si="2"/>
        <v>1882</v>
      </c>
      <c r="L36" s="100">
        <f t="shared" si="4"/>
        <v>-0.53925501432664757</v>
      </c>
      <c r="M36" s="97">
        <f t="shared" si="3"/>
        <v>-510</v>
      </c>
      <c r="N36" s="97">
        <f t="shared" si="5"/>
        <v>0</v>
      </c>
    </row>
    <row r="37" spans="1:14">
      <c r="A37" s="41">
        <v>35</v>
      </c>
      <c r="B37" s="102" t="s">
        <v>126</v>
      </c>
      <c r="C37" s="97">
        <v>129514</v>
      </c>
      <c r="D37" s="97">
        <v>128248</v>
      </c>
      <c r="E37" s="97">
        <v>128401</v>
      </c>
      <c r="F37" s="97"/>
      <c r="G37" s="97"/>
      <c r="H37" s="97"/>
      <c r="I37" s="99">
        <f t="shared" si="0"/>
        <v>6.9377070084343267E-2</v>
      </c>
      <c r="J37" s="99">
        <f t="shared" si="1"/>
        <v>-8.5936655496703061E-3</v>
      </c>
      <c r="K37" s="96">
        <f t="shared" si="2"/>
        <v>-1113</v>
      </c>
      <c r="L37" s="100">
        <f t="shared" si="4"/>
        <v>0.31891117478510028</v>
      </c>
      <c r="M37" s="97">
        <f t="shared" si="3"/>
        <v>153</v>
      </c>
      <c r="N37" s="97">
        <f t="shared" si="5"/>
        <v>0</v>
      </c>
    </row>
    <row r="38" spans="1:14">
      <c r="A38" s="41">
        <v>36</v>
      </c>
      <c r="B38" s="102" t="s">
        <v>127</v>
      </c>
      <c r="C38" s="97">
        <v>2970</v>
      </c>
      <c r="D38" s="97">
        <v>2824</v>
      </c>
      <c r="E38" s="97">
        <v>2872</v>
      </c>
      <c r="F38" s="97"/>
      <c r="G38" s="97"/>
      <c r="H38" s="97"/>
      <c r="I38" s="99">
        <f t="shared" si="0"/>
        <v>1.5517865537046742E-3</v>
      </c>
      <c r="J38" s="99">
        <f t="shared" si="1"/>
        <v>-3.2996632996632996E-2</v>
      </c>
      <c r="K38" s="96">
        <f t="shared" si="2"/>
        <v>-98</v>
      </c>
      <c r="L38" s="100">
        <f t="shared" si="4"/>
        <v>2.8080229226361032E-2</v>
      </c>
      <c r="M38" s="97">
        <f t="shared" si="3"/>
        <v>48</v>
      </c>
      <c r="N38" s="97">
        <f t="shared" si="5"/>
        <v>0</v>
      </c>
    </row>
    <row r="39" spans="1:14">
      <c r="A39" s="41">
        <v>37</v>
      </c>
      <c r="B39" s="102" t="s">
        <v>128</v>
      </c>
      <c r="C39" s="97">
        <v>7651</v>
      </c>
      <c r="D39" s="97">
        <v>7521</v>
      </c>
      <c r="E39" s="97">
        <v>7622</v>
      </c>
      <c r="F39" s="97"/>
      <c r="G39" s="97"/>
      <c r="H39" s="97"/>
      <c r="I39" s="99">
        <f t="shared" si="0"/>
        <v>4.1182859026243131E-3</v>
      </c>
      <c r="J39" s="99">
        <f t="shared" si="1"/>
        <v>-3.7903542020650896E-3</v>
      </c>
      <c r="K39" s="96">
        <f t="shared" si="2"/>
        <v>-29</v>
      </c>
      <c r="L39" s="100">
        <f t="shared" si="4"/>
        <v>8.3094555873925498E-3</v>
      </c>
      <c r="M39" s="97">
        <f t="shared" si="3"/>
        <v>101</v>
      </c>
      <c r="N39" s="97">
        <f t="shared" si="5"/>
        <v>0</v>
      </c>
    </row>
    <row r="40" spans="1:14">
      <c r="A40" s="41">
        <v>38</v>
      </c>
      <c r="B40" s="102" t="s">
        <v>129</v>
      </c>
      <c r="C40" s="97">
        <v>31322</v>
      </c>
      <c r="D40" s="97">
        <v>31676</v>
      </c>
      <c r="E40" s="97">
        <v>31712</v>
      </c>
      <c r="F40" s="97"/>
      <c r="G40" s="97"/>
      <c r="H40" s="97"/>
      <c r="I40" s="99">
        <f t="shared" si="0"/>
        <v>1.7134489969039914E-2</v>
      </c>
      <c r="J40" s="99">
        <f t="shared" si="1"/>
        <v>1.2451312176744779E-2</v>
      </c>
      <c r="K40" s="96">
        <f t="shared" si="2"/>
        <v>390</v>
      </c>
      <c r="L40" s="100">
        <f t="shared" si="4"/>
        <v>-0.11174785100286533</v>
      </c>
      <c r="M40" s="97">
        <f t="shared" si="3"/>
        <v>36</v>
      </c>
      <c r="N40" s="97">
        <f t="shared" si="5"/>
        <v>0</v>
      </c>
    </row>
    <row r="41" spans="1:14">
      <c r="A41" s="41">
        <v>39</v>
      </c>
      <c r="B41" s="102" t="s">
        <v>130</v>
      </c>
      <c r="C41" s="97">
        <v>8114</v>
      </c>
      <c r="D41" s="97">
        <v>8174</v>
      </c>
      <c r="E41" s="97">
        <v>8243</v>
      </c>
      <c r="F41" s="97"/>
      <c r="G41" s="97"/>
      <c r="H41" s="97"/>
      <c r="I41" s="99">
        <f t="shared" si="0"/>
        <v>4.4538219227672803E-3</v>
      </c>
      <c r="J41" s="99">
        <f t="shared" si="1"/>
        <v>1.5898447128420014E-2</v>
      </c>
      <c r="K41" s="96">
        <f t="shared" si="2"/>
        <v>129</v>
      </c>
      <c r="L41" s="100">
        <f t="shared" si="4"/>
        <v>-3.6962750716332378E-2</v>
      </c>
      <c r="M41" s="97">
        <f t="shared" si="3"/>
        <v>69</v>
      </c>
      <c r="N41" s="97">
        <f t="shared" si="5"/>
        <v>0</v>
      </c>
    </row>
    <row r="42" spans="1:14">
      <c r="A42" s="41">
        <v>40</v>
      </c>
      <c r="B42" s="102" t="s">
        <v>131</v>
      </c>
      <c r="C42" s="97">
        <v>3803</v>
      </c>
      <c r="D42" s="97">
        <v>3723</v>
      </c>
      <c r="E42" s="97">
        <v>3769</v>
      </c>
      <c r="F42" s="97"/>
      <c r="G42" s="97"/>
      <c r="H42" s="97"/>
      <c r="I42" s="99">
        <f t="shared" si="0"/>
        <v>2.0364496939111829E-3</v>
      </c>
      <c r="J42" s="99">
        <f t="shared" si="1"/>
        <v>-8.9403102813568232E-3</v>
      </c>
      <c r="K42" s="96">
        <f t="shared" si="2"/>
        <v>-34</v>
      </c>
      <c r="L42" s="100">
        <f t="shared" si="4"/>
        <v>9.7421203438395419E-3</v>
      </c>
      <c r="M42" s="97">
        <f t="shared" si="3"/>
        <v>46</v>
      </c>
      <c r="N42" s="97">
        <f t="shared" si="5"/>
        <v>0</v>
      </c>
    </row>
    <row r="43" spans="1:14">
      <c r="A43" s="41">
        <v>41</v>
      </c>
      <c r="B43" s="102" t="s">
        <v>132</v>
      </c>
      <c r="C43" s="97">
        <v>45621</v>
      </c>
      <c r="D43" s="97">
        <v>45717</v>
      </c>
      <c r="E43" s="97">
        <v>45786</v>
      </c>
      <c r="F43" s="97"/>
      <c r="G43" s="97"/>
      <c r="H43" s="97"/>
      <c r="I43" s="99">
        <f t="shared" si="0"/>
        <v>2.47388924609757E-2</v>
      </c>
      <c r="J43" s="99">
        <f t="shared" si="1"/>
        <v>3.6167554415729598E-3</v>
      </c>
      <c r="K43" s="96">
        <f t="shared" si="2"/>
        <v>165</v>
      </c>
      <c r="L43" s="100">
        <f t="shared" si="4"/>
        <v>-4.7277936962750719E-2</v>
      </c>
      <c r="M43" s="97">
        <f t="shared" si="3"/>
        <v>69</v>
      </c>
      <c r="N43" s="97">
        <f t="shared" si="5"/>
        <v>0</v>
      </c>
    </row>
    <row r="44" spans="1:14">
      <c r="A44" s="41">
        <v>42</v>
      </c>
      <c r="B44" s="102" t="s">
        <v>133</v>
      </c>
      <c r="C44" s="97">
        <v>44978</v>
      </c>
      <c r="D44" s="97">
        <v>45171</v>
      </c>
      <c r="E44" s="97">
        <v>45353</v>
      </c>
      <c r="F44" s="97"/>
      <c r="G44" s="97"/>
      <c r="H44" s="97"/>
      <c r="I44" s="99">
        <f t="shared" si="0"/>
        <v>2.4504935783484713E-2</v>
      </c>
      <c r="J44" s="99">
        <f t="shared" si="1"/>
        <v>8.3374094001511852E-3</v>
      </c>
      <c r="K44" s="96">
        <f t="shared" si="2"/>
        <v>375</v>
      </c>
      <c r="L44" s="100">
        <f t="shared" si="4"/>
        <v>-0.10744985673352435</v>
      </c>
      <c r="M44" s="97">
        <f t="shared" si="3"/>
        <v>182</v>
      </c>
      <c r="N44" s="97">
        <f t="shared" si="5"/>
        <v>0</v>
      </c>
    </row>
    <row r="45" spans="1:14">
      <c r="A45" s="41">
        <v>43</v>
      </c>
      <c r="B45" s="102" t="s">
        <v>134</v>
      </c>
      <c r="C45" s="97">
        <v>10411</v>
      </c>
      <c r="D45" s="97">
        <v>10355</v>
      </c>
      <c r="E45" s="97">
        <v>10412</v>
      </c>
      <c r="F45" s="97"/>
      <c r="G45" s="97"/>
      <c r="H45" s="97"/>
      <c r="I45" s="99">
        <f t="shared" si="0"/>
        <v>5.6257665728318487E-3</v>
      </c>
      <c r="J45" s="99">
        <f t="shared" si="1"/>
        <v>9.605225242531937E-5</v>
      </c>
      <c r="K45" s="96">
        <f t="shared" si="2"/>
        <v>1</v>
      </c>
      <c r="L45" s="100">
        <f t="shared" si="4"/>
        <v>-2.8653295128939826E-4</v>
      </c>
      <c r="M45" s="97">
        <f t="shared" si="3"/>
        <v>57</v>
      </c>
      <c r="N45" s="97">
        <f t="shared" si="5"/>
        <v>0</v>
      </c>
    </row>
    <row r="46" spans="1:14">
      <c r="A46" s="41">
        <v>44</v>
      </c>
      <c r="B46" s="102" t="s">
        <v>135</v>
      </c>
      <c r="C46" s="97">
        <v>12513</v>
      </c>
      <c r="D46" s="97">
        <v>12589</v>
      </c>
      <c r="E46" s="97">
        <v>12638</v>
      </c>
      <c r="F46" s="97"/>
      <c r="G46" s="97"/>
      <c r="H46" s="97"/>
      <c r="I46" s="99">
        <f t="shared" si="0"/>
        <v>6.8285092150834519E-3</v>
      </c>
      <c r="J46" s="99">
        <f t="shared" si="1"/>
        <v>9.9896108047630456E-3</v>
      </c>
      <c r="K46" s="96">
        <f t="shared" si="2"/>
        <v>125</v>
      </c>
      <c r="L46" s="100">
        <f t="shared" si="4"/>
        <v>-3.5816618911174783E-2</v>
      </c>
      <c r="M46" s="97">
        <f t="shared" si="3"/>
        <v>49</v>
      </c>
      <c r="N46" s="97">
        <f t="shared" si="5"/>
        <v>0</v>
      </c>
    </row>
    <row r="47" spans="1:14">
      <c r="A47" s="41">
        <v>45</v>
      </c>
      <c r="B47" s="102" t="s">
        <v>136</v>
      </c>
      <c r="C47" s="97">
        <v>27331</v>
      </c>
      <c r="D47" s="97">
        <v>27160</v>
      </c>
      <c r="E47" s="97">
        <v>27218</v>
      </c>
      <c r="F47" s="97"/>
      <c r="G47" s="97"/>
      <c r="H47" s="97"/>
      <c r="I47" s="99">
        <f t="shared" si="0"/>
        <v>1.4706311427135733E-2</v>
      </c>
      <c r="J47" s="99">
        <f t="shared" si="1"/>
        <v>-4.1344992865244594E-3</v>
      </c>
      <c r="K47" s="96">
        <f t="shared" si="2"/>
        <v>-113</v>
      </c>
      <c r="L47" s="100">
        <f t="shared" si="4"/>
        <v>3.2378223495702005E-2</v>
      </c>
      <c r="M47" s="97">
        <f t="shared" si="3"/>
        <v>58</v>
      </c>
      <c r="N47" s="97">
        <f t="shared" si="5"/>
        <v>0</v>
      </c>
    </row>
    <row r="48" spans="1:14">
      <c r="A48" s="41">
        <v>46</v>
      </c>
      <c r="B48" s="102" t="s">
        <v>137</v>
      </c>
      <c r="C48" s="97">
        <v>15882</v>
      </c>
      <c r="D48" s="97">
        <v>15914</v>
      </c>
      <c r="E48" s="97">
        <v>15998</v>
      </c>
      <c r="F48" s="97"/>
      <c r="G48" s="97"/>
      <c r="H48" s="97"/>
      <c r="I48" s="99">
        <f t="shared" si="0"/>
        <v>8.6439698071613443E-3</v>
      </c>
      <c r="J48" s="99">
        <f t="shared" si="1"/>
        <v>7.3038660118373002E-3</v>
      </c>
      <c r="K48" s="96">
        <f t="shared" si="2"/>
        <v>116</v>
      </c>
      <c r="L48" s="100">
        <f t="shared" si="4"/>
        <v>-3.3237822349570199E-2</v>
      </c>
      <c r="M48" s="97">
        <f t="shared" si="3"/>
        <v>84</v>
      </c>
      <c r="N48" s="97">
        <f t="shared" si="5"/>
        <v>0</v>
      </c>
    </row>
    <row r="49" spans="1:14">
      <c r="A49" s="41">
        <v>47</v>
      </c>
      <c r="B49" s="102" t="s">
        <v>138</v>
      </c>
      <c r="C49" s="97">
        <v>6399</v>
      </c>
      <c r="D49" s="97">
        <v>6843</v>
      </c>
      <c r="E49" s="97">
        <v>6857</v>
      </c>
      <c r="F49" s="97"/>
      <c r="G49" s="97"/>
      <c r="H49" s="97"/>
      <c r="I49" s="99">
        <f t="shared" si="0"/>
        <v>3.70494442853515E-3</v>
      </c>
      <c r="J49" s="99">
        <f t="shared" si="1"/>
        <v>7.1573683388029385E-2</v>
      </c>
      <c r="K49" s="96">
        <f t="shared" si="2"/>
        <v>458</v>
      </c>
      <c r="L49" s="100">
        <f t="shared" si="4"/>
        <v>-0.13123209169054442</v>
      </c>
      <c r="M49" s="97">
        <f t="shared" si="3"/>
        <v>14</v>
      </c>
      <c r="N49" s="97">
        <f t="shared" si="5"/>
        <v>0</v>
      </c>
    </row>
    <row r="50" spans="1:14">
      <c r="A50" s="41">
        <v>48</v>
      </c>
      <c r="B50" s="102" t="s">
        <v>139</v>
      </c>
      <c r="C50" s="97">
        <v>37467</v>
      </c>
      <c r="D50" s="97">
        <v>35509</v>
      </c>
      <c r="E50" s="97">
        <v>35914</v>
      </c>
      <c r="F50" s="97"/>
      <c r="G50" s="97"/>
      <c r="H50" s="97"/>
      <c r="I50" s="99">
        <f t="shared" si="0"/>
        <v>1.9404896340442086E-2</v>
      </c>
      <c r="J50" s="99">
        <f t="shared" si="1"/>
        <v>-4.1449809165398886E-2</v>
      </c>
      <c r="K50" s="96">
        <f t="shared" si="2"/>
        <v>-1553</v>
      </c>
      <c r="L50" s="100">
        <f t="shared" si="4"/>
        <v>0.44498567335243555</v>
      </c>
      <c r="M50" s="97">
        <f t="shared" si="3"/>
        <v>405</v>
      </c>
      <c r="N50" s="97">
        <f t="shared" si="5"/>
        <v>0</v>
      </c>
    </row>
    <row r="51" spans="1:14">
      <c r="A51" s="41">
        <v>49</v>
      </c>
      <c r="B51" s="102" t="s">
        <v>140</v>
      </c>
      <c r="C51" s="97">
        <v>2378</v>
      </c>
      <c r="D51" s="97">
        <v>2295</v>
      </c>
      <c r="E51" s="97">
        <v>2365</v>
      </c>
      <c r="F51" s="97"/>
      <c r="G51" s="97"/>
      <c r="H51" s="97"/>
      <c r="I51" s="99">
        <f t="shared" si="0"/>
        <v>1.277846517935778E-3</v>
      </c>
      <c r="J51" s="99">
        <f t="shared" si="1"/>
        <v>-5.4667788057190915E-3</v>
      </c>
      <c r="K51" s="96">
        <f t="shared" si="2"/>
        <v>-13</v>
      </c>
      <c r="L51" s="100">
        <f t="shared" si="4"/>
        <v>3.7249283667621777E-3</v>
      </c>
      <c r="M51" s="97">
        <f t="shared" si="3"/>
        <v>70</v>
      </c>
      <c r="N51" s="97">
        <f t="shared" si="5"/>
        <v>0</v>
      </c>
    </row>
    <row r="52" spans="1:14">
      <c r="A52" s="41">
        <v>50</v>
      </c>
      <c r="B52" s="102" t="s">
        <v>141</v>
      </c>
      <c r="C52" s="97">
        <v>6779</v>
      </c>
      <c r="D52" s="97">
        <v>6732</v>
      </c>
      <c r="E52" s="97">
        <v>6750</v>
      </c>
      <c r="F52" s="97"/>
      <c r="G52" s="97"/>
      <c r="H52" s="97"/>
      <c r="I52" s="99">
        <f t="shared" si="0"/>
        <v>3.6471306537279079E-3</v>
      </c>
      <c r="J52" s="99">
        <f t="shared" si="1"/>
        <v>-4.2779170969169493E-3</v>
      </c>
      <c r="K52" s="96">
        <f t="shared" si="2"/>
        <v>-29</v>
      </c>
      <c r="L52" s="100">
        <f t="shared" si="4"/>
        <v>8.3094555873925498E-3</v>
      </c>
      <c r="M52" s="97">
        <f t="shared" si="3"/>
        <v>18</v>
      </c>
      <c r="N52" s="97">
        <f t="shared" si="5"/>
        <v>0</v>
      </c>
    </row>
    <row r="53" spans="1:14">
      <c r="A53" s="41">
        <v>51</v>
      </c>
      <c r="B53" s="102" t="s">
        <v>142</v>
      </c>
      <c r="C53" s="97">
        <v>6068</v>
      </c>
      <c r="D53" s="97">
        <v>6003</v>
      </c>
      <c r="E53" s="97">
        <v>6042</v>
      </c>
      <c r="F53" s="97"/>
      <c r="G53" s="97"/>
      <c r="H53" s="97"/>
      <c r="I53" s="99">
        <f t="shared" si="0"/>
        <v>3.2645871718257808E-3</v>
      </c>
      <c r="J53" s="99">
        <f t="shared" si="1"/>
        <v>-4.2847725774555045E-3</v>
      </c>
      <c r="K53" s="96">
        <f t="shared" si="2"/>
        <v>-26</v>
      </c>
      <c r="L53" s="100">
        <f t="shared" si="4"/>
        <v>7.4498567335243553E-3</v>
      </c>
      <c r="M53" s="97">
        <f t="shared" si="3"/>
        <v>39</v>
      </c>
      <c r="N53" s="97">
        <f t="shared" si="5"/>
        <v>0</v>
      </c>
    </row>
    <row r="54" spans="1:14">
      <c r="A54" s="41">
        <v>52</v>
      </c>
      <c r="B54" s="102" t="s">
        <v>143</v>
      </c>
      <c r="C54" s="97">
        <v>13272</v>
      </c>
      <c r="D54" s="97">
        <v>13062</v>
      </c>
      <c r="E54" s="97">
        <v>13132</v>
      </c>
      <c r="F54" s="97"/>
      <c r="G54" s="97"/>
      <c r="H54" s="97"/>
      <c r="I54" s="99">
        <f t="shared" si="0"/>
        <v>7.0954251473710943E-3</v>
      </c>
      <c r="J54" s="99">
        <f t="shared" si="1"/>
        <v>-1.0548523206751054E-2</v>
      </c>
      <c r="K54" s="96">
        <f t="shared" si="2"/>
        <v>-140</v>
      </c>
      <c r="L54" s="100">
        <f t="shared" si="4"/>
        <v>4.0114613180515762E-2</v>
      </c>
      <c r="M54" s="97">
        <f t="shared" si="3"/>
        <v>70</v>
      </c>
      <c r="N54" s="97">
        <f t="shared" si="5"/>
        <v>0</v>
      </c>
    </row>
    <row r="55" spans="1:14">
      <c r="A55" s="41">
        <v>53</v>
      </c>
      <c r="B55" s="102" t="s">
        <v>144</v>
      </c>
      <c r="C55" s="97">
        <v>7488</v>
      </c>
      <c r="D55" s="97">
        <v>7465</v>
      </c>
      <c r="E55" s="97">
        <v>7578</v>
      </c>
      <c r="F55" s="97"/>
      <c r="G55" s="97"/>
      <c r="H55" s="97"/>
      <c r="I55" s="99">
        <f t="shared" si="0"/>
        <v>4.0945120139185311E-3</v>
      </c>
      <c r="J55" s="99">
        <f t="shared" si="1"/>
        <v>1.201923076923077E-2</v>
      </c>
      <c r="K55" s="96">
        <f t="shared" si="2"/>
        <v>90</v>
      </c>
      <c r="L55" s="100">
        <f t="shared" si="4"/>
        <v>-2.5787965616045846E-2</v>
      </c>
      <c r="M55" s="97">
        <f t="shared" si="3"/>
        <v>113</v>
      </c>
      <c r="N55" s="97">
        <f t="shared" si="5"/>
        <v>0</v>
      </c>
    </row>
    <row r="56" spans="1:14">
      <c r="A56" s="41">
        <v>54</v>
      </c>
      <c r="B56" s="102" t="s">
        <v>145</v>
      </c>
      <c r="C56" s="97">
        <v>21994</v>
      </c>
      <c r="D56" s="97">
        <v>22286</v>
      </c>
      <c r="E56" s="97">
        <v>22357</v>
      </c>
      <c r="F56" s="97"/>
      <c r="G56" s="97"/>
      <c r="H56" s="97"/>
      <c r="I56" s="99">
        <f t="shared" si="0"/>
        <v>1.2079837040799235E-2</v>
      </c>
      <c r="J56" s="99">
        <f t="shared" si="1"/>
        <v>1.6504501227607528E-2</v>
      </c>
      <c r="K56" s="96">
        <f t="shared" si="2"/>
        <v>363</v>
      </c>
      <c r="L56" s="100">
        <f t="shared" si="4"/>
        <v>-0.10401146131805157</v>
      </c>
      <c r="M56" s="97">
        <f t="shared" si="3"/>
        <v>71</v>
      </c>
      <c r="N56" s="97">
        <f t="shared" si="5"/>
        <v>0</v>
      </c>
    </row>
    <row r="57" spans="1:14">
      <c r="A57" s="41">
        <v>55</v>
      </c>
      <c r="B57" s="102" t="s">
        <v>146</v>
      </c>
      <c r="C57" s="97">
        <v>25670</v>
      </c>
      <c r="D57" s="97">
        <v>25437</v>
      </c>
      <c r="E57" s="97">
        <v>25537</v>
      </c>
      <c r="F57" s="97"/>
      <c r="G57" s="97"/>
      <c r="H57" s="97"/>
      <c r="I57" s="99">
        <f t="shared" si="0"/>
        <v>1.3798040815444383E-2</v>
      </c>
      <c r="J57" s="99">
        <f t="shared" si="1"/>
        <v>-5.1811453058044406E-3</v>
      </c>
      <c r="K57" s="96">
        <f t="shared" si="2"/>
        <v>-133</v>
      </c>
      <c r="L57" s="100">
        <f t="shared" si="4"/>
        <v>3.8108882521489973E-2</v>
      </c>
      <c r="M57" s="97">
        <f t="shared" si="3"/>
        <v>100</v>
      </c>
      <c r="N57" s="97">
        <f t="shared" si="5"/>
        <v>0</v>
      </c>
    </row>
    <row r="58" spans="1:14">
      <c r="A58" s="41">
        <v>56</v>
      </c>
      <c r="B58" s="102" t="s">
        <v>147</v>
      </c>
      <c r="C58" s="97">
        <v>2410</v>
      </c>
      <c r="D58" s="97">
        <v>2396</v>
      </c>
      <c r="E58" s="97">
        <v>2395</v>
      </c>
      <c r="F58" s="97"/>
      <c r="G58" s="97"/>
      <c r="H58" s="97"/>
      <c r="I58" s="99">
        <f t="shared" si="0"/>
        <v>1.2940559875079022E-3</v>
      </c>
      <c r="J58" s="99">
        <f t="shared" si="1"/>
        <v>-6.2240663900414933E-3</v>
      </c>
      <c r="K58" s="96">
        <f t="shared" si="2"/>
        <v>-15</v>
      </c>
      <c r="L58" s="100">
        <f t="shared" si="4"/>
        <v>4.2979942693409743E-3</v>
      </c>
      <c r="M58" s="97">
        <f t="shared" si="3"/>
        <v>-1</v>
      </c>
      <c r="N58" s="97">
        <f t="shared" si="5"/>
        <v>0</v>
      </c>
    </row>
    <row r="59" spans="1:14">
      <c r="A59" s="41">
        <v>57</v>
      </c>
      <c r="B59" s="102" t="s">
        <v>148</v>
      </c>
      <c r="C59" s="97">
        <v>4161</v>
      </c>
      <c r="D59" s="97">
        <v>4030</v>
      </c>
      <c r="E59" s="97">
        <v>4053</v>
      </c>
      <c r="F59" s="97"/>
      <c r="G59" s="97"/>
      <c r="H59" s="97"/>
      <c r="I59" s="99">
        <f t="shared" si="0"/>
        <v>2.1898993391939571E-3</v>
      </c>
      <c r="J59" s="99">
        <f t="shared" si="1"/>
        <v>-2.5955299206921412E-2</v>
      </c>
      <c r="K59" s="96">
        <f t="shared" si="2"/>
        <v>-108</v>
      </c>
      <c r="L59" s="100">
        <f t="shared" si="4"/>
        <v>3.0945558739255013E-2</v>
      </c>
      <c r="M59" s="97">
        <f t="shared" si="3"/>
        <v>23</v>
      </c>
      <c r="N59" s="97">
        <f t="shared" si="5"/>
        <v>0</v>
      </c>
    </row>
    <row r="60" spans="1:14">
      <c r="A60" s="41">
        <v>58</v>
      </c>
      <c r="B60" s="102" t="s">
        <v>149</v>
      </c>
      <c r="C60" s="97">
        <v>9861</v>
      </c>
      <c r="D60" s="97">
        <v>9661</v>
      </c>
      <c r="E60" s="97">
        <v>9774</v>
      </c>
      <c r="F60" s="97"/>
      <c r="G60" s="97"/>
      <c r="H60" s="97"/>
      <c r="I60" s="99">
        <f t="shared" si="0"/>
        <v>5.2810451865980103E-3</v>
      </c>
      <c r="J60" s="99">
        <f t="shared" si="1"/>
        <v>-8.8226346212351685E-3</v>
      </c>
      <c r="K60" s="96">
        <f t="shared" si="2"/>
        <v>-87</v>
      </c>
      <c r="L60" s="100">
        <f t="shared" si="4"/>
        <v>2.4928366762177651E-2</v>
      </c>
      <c r="M60" s="97">
        <f t="shared" si="3"/>
        <v>113</v>
      </c>
      <c r="N60" s="97">
        <f t="shared" si="5"/>
        <v>0</v>
      </c>
    </row>
    <row r="61" spans="1:14">
      <c r="A61" s="41">
        <v>59</v>
      </c>
      <c r="B61" s="102" t="s">
        <v>150</v>
      </c>
      <c r="C61" s="97">
        <v>23735</v>
      </c>
      <c r="D61" s="97">
        <v>23552</v>
      </c>
      <c r="E61" s="97">
        <v>23632</v>
      </c>
      <c r="F61" s="97"/>
      <c r="G61" s="97"/>
      <c r="H61" s="97"/>
      <c r="I61" s="99">
        <f t="shared" si="0"/>
        <v>1.2768739497614506E-2</v>
      </c>
      <c r="J61" s="99">
        <f t="shared" si="1"/>
        <v>-4.3395828944596589E-3</v>
      </c>
      <c r="K61" s="96">
        <f t="shared" si="2"/>
        <v>-103</v>
      </c>
      <c r="L61" s="100">
        <f t="shared" si="4"/>
        <v>2.9512893982808024E-2</v>
      </c>
      <c r="M61" s="97">
        <f t="shared" si="3"/>
        <v>80</v>
      </c>
      <c r="N61" s="97">
        <f t="shared" si="5"/>
        <v>0</v>
      </c>
    </row>
    <row r="62" spans="1:14">
      <c r="A62" s="41">
        <v>60</v>
      </c>
      <c r="B62" s="102" t="s">
        <v>151</v>
      </c>
      <c r="C62" s="97">
        <v>8633</v>
      </c>
      <c r="D62" s="97">
        <v>8621</v>
      </c>
      <c r="E62" s="97">
        <v>8658</v>
      </c>
      <c r="F62" s="97"/>
      <c r="G62" s="97"/>
      <c r="H62" s="97"/>
      <c r="I62" s="99">
        <f t="shared" si="0"/>
        <v>4.6780529185149961E-3</v>
      </c>
      <c r="J62" s="99">
        <f t="shared" si="1"/>
        <v>2.8958647052009729E-3</v>
      </c>
      <c r="K62" s="96">
        <f t="shared" si="2"/>
        <v>25</v>
      </c>
      <c r="L62" s="100">
        <f t="shared" si="4"/>
        <v>-7.1633237822349575E-3</v>
      </c>
      <c r="M62" s="97">
        <f t="shared" si="3"/>
        <v>37</v>
      </c>
      <c r="N62" s="97">
        <f t="shared" si="5"/>
        <v>0</v>
      </c>
    </row>
    <row r="63" spans="1:14">
      <c r="A63" s="41">
        <v>61</v>
      </c>
      <c r="B63" s="102" t="s">
        <v>152</v>
      </c>
      <c r="C63" s="97">
        <v>19246</v>
      </c>
      <c r="D63" s="97">
        <v>18746</v>
      </c>
      <c r="E63" s="97">
        <v>18802</v>
      </c>
      <c r="F63" s="97"/>
      <c r="G63" s="97"/>
      <c r="H63" s="97"/>
      <c r="I63" s="99">
        <f t="shared" si="0"/>
        <v>1.0159014896502536E-2</v>
      </c>
      <c r="J63" s="99">
        <f t="shared" si="1"/>
        <v>-2.3069728774810349E-2</v>
      </c>
      <c r="K63" s="96">
        <f t="shared" si="2"/>
        <v>-444</v>
      </c>
      <c r="L63" s="100">
        <f t="shared" si="4"/>
        <v>0.12722063037249284</v>
      </c>
      <c r="M63" s="97">
        <f t="shared" si="3"/>
        <v>56</v>
      </c>
      <c r="N63" s="97">
        <f t="shared" si="5"/>
        <v>0</v>
      </c>
    </row>
    <row r="64" spans="1:14">
      <c r="A64" s="41">
        <v>62</v>
      </c>
      <c r="B64" s="102" t="s">
        <v>153</v>
      </c>
      <c r="C64" s="97">
        <v>1305</v>
      </c>
      <c r="D64" s="97">
        <v>1258</v>
      </c>
      <c r="E64" s="97">
        <v>1297</v>
      </c>
      <c r="F64" s="97"/>
      <c r="G64" s="97"/>
      <c r="H64" s="97"/>
      <c r="I64" s="99">
        <f t="shared" si="0"/>
        <v>7.0078940116816244E-4</v>
      </c>
      <c r="J64" s="99">
        <f t="shared" si="1"/>
        <v>-6.1302681992337167E-3</v>
      </c>
      <c r="K64" s="96">
        <f t="shared" si="2"/>
        <v>-8</v>
      </c>
      <c r="L64" s="100">
        <f t="shared" si="4"/>
        <v>2.2922636103151861E-3</v>
      </c>
      <c r="M64" s="97">
        <f t="shared" si="3"/>
        <v>39</v>
      </c>
      <c r="N64" s="97">
        <f t="shared" si="5"/>
        <v>0</v>
      </c>
    </row>
    <row r="65" spans="1:14">
      <c r="A65" s="41">
        <v>63</v>
      </c>
      <c r="B65" s="102" t="s">
        <v>154</v>
      </c>
      <c r="C65" s="97">
        <v>13478</v>
      </c>
      <c r="D65" s="97">
        <v>13758</v>
      </c>
      <c r="E65" s="97">
        <v>13827</v>
      </c>
      <c r="F65" s="97"/>
      <c r="G65" s="97"/>
      <c r="H65" s="97"/>
      <c r="I65" s="99">
        <f t="shared" si="0"/>
        <v>7.4709445257919675E-3</v>
      </c>
      <c r="J65" s="99">
        <f t="shared" si="1"/>
        <v>2.5894049562249593E-2</v>
      </c>
      <c r="K65" s="96">
        <f t="shared" si="2"/>
        <v>349</v>
      </c>
      <c r="L65" s="100">
        <f t="shared" si="4"/>
        <v>-0.1</v>
      </c>
      <c r="M65" s="97">
        <f t="shared" si="3"/>
        <v>69</v>
      </c>
      <c r="N65" s="97">
        <f t="shared" si="5"/>
        <v>0</v>
      </c>
    </row>
    <row r="66" spans="1:14">
      <c r="A66" s="41">
        <v>64</v>
      </c>
      <c r="B66" s="102" t="s">
        <v>155</v>
      </c>
      <c r="C66" s="97">
        <v>9027</v>
      </c>
      <c r="D66" s="97">
        <v>9173</v>
      </c>
      <c r="E66" s="97">
        <v>9240</v>
      </c>
      <c r="F66" s="97"/>
      <c r="G66" s="97"/>
      <c r="H66" s="97"/>
      <c r="I66" s="99">
        <f t="shared" si="0"/>
        <v>4.9925166282142027E-3</v>
      </c>
      <c r="J66" s="99">
        <f t="shared" si="1"/>
        <v>2.3595879029577934E-2</v>
      </c>
      <c r="K66" s="96">
        <f t="shared" si="2"/>
        <v>213</v>
      </c>
      <c r="L66" s="100">
        <f t="shared" si="4"/>
        <v>-6.1031518624641831E-2</v>
      </c>
      <c r="M66" s="97">
        <f t="shared" si="3"/>
        <v>67</v>
      </c>
      <c r="N66" s="97">
        <f t="shared" si="5"/>
        <v>0</v>
      </c>
    </row>
    <row r="67" spans="1:14">
      <c r="A67" s="41">
        <v>65</v>
      </c>
      <c r="B67" s="102" t="s">
        <v>156</v>
      </c>
      <c r="C67" s="97">
        <v>9131</v>
      </c>
      <c r="D67" s="97">
        <v>9087</v>
      </c>
      <c r="E67" s="97">
        <v>9143</v>
      </c>
      <c r="F67" s="97"/>
      <c r="G67" s="97"/>
      <c r="H67" s="97"/>
      <c r="I67" s="99">
        <f t="shared" ref="I67:I84" si="6">E67/$E$84</f>
        <v>4.9401060099310019E-3</v>
      </c>
      <c r="J67" s="99">
        <f t="shared" ref="J67:J84" si="7">(E67-C67)/C67</f>
        <v>1.3142043587777901E-3</v>
      </c>
      <c r="K67" s="96">
        <f t="shared" ref="K67:K84" si="8">E67-C67</f>
        <v>12</v>
      </c>
      <c r="L67" s="100">
        <f t="shared" si="4"/>
        <v>-3.4383954154727794E-3</v>
      </c>
      <c r="M67" s="97">
        <f t="shared" ref="M67:M84" si="9">E67-D67</f>
        <v>56</v>
      </c>
      <c r="N67" s="97">
        <f t="shared" si="5"/>
        <v>0</v>
      </c>
    </row>
    <row r="68" spans="1:14">
      <c r="A68" s="41">
        <v>66</v>
      </c>
      <c r="B68" s="102" t="s">
        <v>157</v>
      </c>
      <c r="C68" s="97">
        <v>5814</v>
      </c>
      <c r="D68" s="97">
        <v>5835</v>
      </c>
      <c r="E68" s="97">
        <v>5847</v>
      </c>
      <c r="F68" s="97"/>
      <c r="G68" s="97"/>
      <c r="H68" s="97"/>
      <c r="I68" s="99">
        <f t="shared" si="6"/>
        <v>3.1592256196069745E-3</v>
      </c>
      <c r="J68" s="99">
        <f t="shared" si="7"/>
        <v>5.6759545923632613E-3</v>
      </c>
      <c r="K68" s="96">
        <f t="shared" si="8"/>
        <v>33</v>
      </c>
      <c r="L68" s="100">
        <f t="shared" ref="L68:L84" si="10">K68/$K$84</f>
        <v>-9.4555873925501431E-3</v>
      </c>
      <c r="M68" s="97">
        <f t="shared" si="9"/>
        <v>12</v>
      </c>
      <c r="N68" s="97">
        <f t="shared" ref="N68:N84" si="11">H68-G68</f>
        <v>0</v>
      </c>
    </row>
    <row r="69" spans="1:14">
      <c r="A69" s="41">
        <v>67</v>
      </c>
      <c r="B69" s="102" t="s">
        <v>158</v>
      </c>
      <c r="C69" s="97">
        <v>10987</v>
      </c>
      <c r="D69" s="97">
        <v>10839</v>
      </c>
      <c r="E69" s="97">
        <v>10831</v>
      </c>
      <c r="F69" s="97"/>
      <c r="G69" s="97"/>
      <c r="H69" s="97"/>
      <c r="I69" s="99">
        <f t="shared" si="6"/>
        <v>5.8521588311891805E-3</v>
      </c>
      <c r="J69" s="99">
        <f t="shared" si="7"/>
        <v>-1.4198598343496859E-2</v>
      </c>
      <c r="K69" s="96">
        <f t="shared" si="8"/>
        <v>-156</v>
      </c>
      <c r="L69" s="100">
        <f t="shared" si="10"/>
        <v>4.4699140401146129E-2</v>
      </c>
      <c r="M69" s="97">
        <f t="shared" si="9"/>
        <v>-8</v>
      </c>
      <c r="N69" s="97">
        <f t="shared" si="11"/>
        <v>0</v>
      </c>
    </row>
    <row r="70" spans="1:14">
      <c r="A70" s="41">
        <v>68</v>
      </c>
      <c r="B70" s="102" t="s">
        <v>159</v>
      </c>
      <c r="C70" s="97">
        <v>7297</v>
      </c>
      <c r="D70" s="97">
        <v>7376</v>
      </c>
      <c r="E70" s="97">
        <v>7418</v>
      </c>
      <c r="F70" s="97"/>
      <c r="G70" s="97"/>
      <c r="H70" s="97"/>
      <c r="I70" s="99">
        <f t="shared" si="6"/>
        <v>4.0080615095338694E-3</v>
      </c>
      <c r="J70" s="99">
        <f t="shared" si="7"/>
        <v>1.6582157050842813E-2</v>
      </c>
      <c r="K70" s="96">
        <f t="shared" si="8"/>
        <v>121</v>
      </c>
      <c r="L70" s="100">
        <f t="shared" si="10"/>
        <v>-3.4670487106017195E-2</v>
      </c>
      <c r="M70" s="97">
        <f t="shared" si="9"/>
        <v>42</v>
      </c>
      <c r="N70" s="97">
        <f t="shared" si="11"/>
        <v>0</v>
      </c>
    </row>
    <row r="71" spans="1:14">
      <c r="A71" s="41">
        <v>69</v>
      </c>
      <c r="B71" s="102" t="s">
        <v>160</v>
      </c>
      <c r="C71" s="97">
        <v>1196</v>
      </c>
      <c r="D71" s="97">
        <v>1180</v>
      </c>
      <c r="E71" s="97">
        <v>1187</v>
      </c>
      <c r="F71" s="97"/>
      <c r="G71" s="97"/>
      <c r="H71" s="97"/>
      <c r="I71" s="99">
        <f t="shared" si="6"/>
        <v>6.4135467940370768E-4</v>
      </c>
      <c r="J71" s="99">
        <f t="shared" si="7"/>
        <v>-7.525083612040134E-3</v>
      </c>
      <c r="K71" s="96">
        <f t="shared" si="8"/>
        <v>-9</v>
      </c>
      <c r="L71" s="100">
        <f t="shared" si="10"/>
        <v>2.5787965616045844E-3</v>
      </c>
      <c r="M71" s="97">
        <f t="shared" si="9"/>
        <v>7</v>
      </c>
      <c r="N71" s="97">
        <f t="shared" si="11"/>
        <v>0</v>
      </c>
    </row>
    <row r="72" spans="1:14">
      <c r="A72" s="41">
        <v>70</v>
      </c>
      <c r="B72" s="102" t="s">
        <v>161</v>
      </c>
      <c r="C72" s="97">
        <v>4520</v>
      </c>
      <c r="D72" s="97">
        <v>4533</v>
      </c>
      <c r="E72" s="97">
        <v>4555</v>
      </c>
      <c r="F72" s="97"/>
      <c r="G72" s="97"/>
      <c r="H72" s="97"/>
      <c r="I72" s="99">
        <f t="shared" si="6"/>
        <v>2.4611377967008324E-3</v>
      </c>
      <c r="J72" s="99">
        <f t="shared" si="7"/>
        <v>7.743362831858407E-3</v>
      </c>
      <c r="K72" s="96">
        <f t="shared" si="8"/>
        <v>35</v>
      </c>
      <c r="L72" s="100">
        <f t="shared" si="10"/>
        <v>-1.0028653295128941E-2</v>
      </c>
      <c r="M72" s="97">
        <f t="shared" si="9"/>
        <v>22</v>
      </c>
      <c r="N72" s="97">
        <f t="shared" si="11"/>
        <v>0</v>
      </c>
    </row>
    <row r="73" spans="1:14">
      <c r="A73" s="41">
        <v>71</v>
      </c>
      <c r="B73" s="102" t="s">
        <v>162</v>
      </c>
      <c r="C73" s="97">
        <v>4626</v>
      </c>
      <c r="D73" s="97">
        <v>4544</v>
      </c>
      <c r="E73" s="97">
        <v>4560</v>
      </c>
      <c r="F73" s="97"/>
      <c r="G73" s="97"/>
      <c r="H73" s="97"/>
      <c r="I73" s="99">
        <f t="shared" si="6"/>
        <v>2.4638393749628531E-3</v>
      </c>
      <c r="J73" s="99">
        <f t="shared" si="7"/>
        <v>-1.4267185473411154E-2</v>
      </c>
      <c r="K73" s="96">
        <f t="shared" si="8"/>
        <v>-66</v>
      </c>
      <c r="L73" s="100">
        <f t="shared" si="10"/>
        <v>1.8911174785100286E-2</v>
      </c>
      <c r="M73" s="97">
        <f t="shared" si="9"/>
        <v>16</v>
      </c>
      <c r="N73" s="97">
        <f t="shared" si="11"/>
        <v>0</v>
      </c>
    </row>
    <row r="74" spans="1:14">
      <c r="A74" s="41">
        <v>72</v>
      </c>
      <c r="B74" s="102" t="s">
        <v>163</v>
      </c>
      <c r="C74" s="97">
        <v>4809</v>
      </c>
      <c r="D74" s="97">
        <v>5133</v>
      </c>
      <c r="E74" s="97">
        <v>5157</v>
      </c>
      <c r="F74" s="97"/>
      <c r="G74" s="97"/>
      <c r="H74" s="97"/>
      <c r="I74" s="99">
        <f t="shared" si="6"/>
        <v>2.7864078194481216E-3</v>
      </c>
      <c r="J74" s="99">
        <f t="shared" si="7"/>
        <v>7.2364316905801626E-2</v>
      </c>
      <c r="K74" s="96">
        <f t="shared" si="8"/>
        <v>348</v>
      </c>
      <c r="L74" s="100">
        <f t="shared" si="10"/>
        <v>-9.9713467048710605E-2</v>
      </c>
      <c r="M74" s="97">
        <f t="shared" si="9"/>
        <v>24</v>
      </c>
      <c r="N74" s="97">
        <f t="shared" si="11"/>
        <v>0</v>
      </c>
    </row>
    <row r="75" spans="1:14">
      <c r="A75" s="41">
        <v>73</v>
      </c>
      <c r="B75" s="102" t="s">
        <v>164</v>
      </c>
      <c r="C75" s="97">
        <v>2833</v>
      </c>
      <c r="D75" s="97">
        <v>2997</v>
      </c>
      <c r="E75" s="97">
        <v>2986</v>
      </c>
      <c r="F75" s="97"/>
      <c r="G75" s="97"/>
      <c r="H75" s="97"/>
      <c r="I75" s="99">
        <f t="shared" si="6"/>
        <v>1.6133825380787456E-3</v>
      </c>
      <c r="J75" s="99">
        <f t="shared" si="7"/>
        <v>5.4006353688669254E-2</v>
      </c>
      <c r="K75" s="96">
        <f t="shared" si="8"/>
        <v>153</v>
      </c>
      <c r="L75" s="100">
        <f t="shared" si="10"/>
        <v>-4.3839541547277934E-2</v>
      </c>
      <c r="M75" s="97">
        <f t="shared" si="9"/>
        <v>-11</v>
      </c>
      <c r="N75" s="97">
        <f t="shared" si="11"/>
        <v>0</v>
      </c>
    </row>
    <row r="76" spans="1:14">
      <c r="A76" s="41">
        <v>74</v>
      </c>
      <c r="B76" s="102" t="s">
        <v>165</v>
      </c>
      <c r="C76" s="97">
        <v>4085</v>
      </c>
      <c r="D76" s="97">
        <v>4080</v>
      </c>
      <c r="E76" s="97">
        <v>4104</v>
      </c>
      <c r="F76" s="97"/>
      <c r="G76" s="97"/>
      <c r="H76" s="97"/>
      <c r="I76" s="99">
        <f t="shared" si="6"/>
        <v>2.2174554374665679E-3</v>
      </c>
      <c r="J76" s="99">
        <f t="shared" si="7"/>
        <v>4.6511627906976744E-3</v>
      </c>
      <c r="K76" s="96">
        <f t="shared" si="8"/>
        <v>19</v>
      </c>
      <c r="L76" s="100">
        <f t="shared" si="10"/>
        <v>-5.4441260744985676E-3</v>
      </c>
      <c r="M76" s="97">
        <f t="shared" si="9"/>
        <v>24</v>
      </c>
      <c r="N76" s="97">
        <f t="shared" si="11"/>
        <v>0</v>
      </c>
    </row>
    <row r="77" spans="1:14">
      <c r="A77" s="41">
        <v>75</v>
      </c>
      <c r="B77" s="102" t="s">
        <v>166</v>
      </c>
      <c r="C77" s="97">
        <v>1272</v>
      </c>
      <c r="D77" s="97">
        <v>1193</v>
      </c>
      <c r="E77" s="97">
        <v>1209</v>
      </c>
      <c r="F77" s="97"/>
      <c r="G77" s="97"/>
      <c r="H77" s="97"/>
      <c r="I77" s="99">
        <f t="shared" si="6"/>
        <v>6.5324162375659861E-4</v>
      </c>
      <c r="J77" s="99">
        <f t="shared" si="7"/>
        <v>-4.9528301886792456E-2</v>
      </c>
      <c r="K77" s="96">
        <f t="shared" si="8"/>
        <v>-63</v>
      </c>
      <c r="L77" s="100">
        <f t="shared" si="10"/>
        <v>1.8051575931232092E-2</v>
      </c>
      <c r="M77" s="97">
        <f t="shared" si="9"/>
        <v>16</v>
      </c>
      <c r="N77" s="97">
        <f t="shared" si="11"/>
        <v>0</v>
      </c>
    </row>
    <row r="78" spans="1:14">
      <c r="A78" s="41">
        <v>76</v>
      </c>
      <c r="B78" s="102" t="s">
        <v>167</v>
      </c>
      <c r="C78" s="97">
        <v>2079</v>
      </c>
      <c r="D78" s="97">
        <v>2149</v>
      </c>
      <c r="E78" s="97">
        <v>2152</v>
      </c>
      <c r="F78" s="97"/>
      <c r="G78" s="97"/>
      <c r="H78" s="97"/>
      <c r="I78" s="99">
        <f t="shared" si="6"/>
        <v>1.1627592839736974E-3</v>
      </c>
      <c r="J78" s="99">
        <f t="shared" si="7"/>
        <v>3.511303511303511E-2</v>
      </c>
      <c r="K78" s="96">
        <f t="shared" si="8"/>
        <v>73</v>
      </c>
      <c r="L78" s="100">
        <f t="shared" si="10"/>
        <v>-2.0916905444126076E-2</v>
      </c>
      <c r="M78" s="97">
        <f t="shared" si="9"/>
        <v>3</v>
      </c>
      <c r="N78" s="97">
        <f t="shared" si="11"/>
        <v>0</v>
      </c>
    </row>
    <row r="79" spans="1:14">
      <c r="A79" s="41">
        <v>77</v>
      </c>
      <c r="B79" s="102" t="s">
        <v>168</v>
      </c>
      <c r="C79" s="97">
        <v>7003</v>
      </c>
      <c r="D79" s="97">
        <v>6938</v>
      </c>
      <c r="E79" s="97">
        <v>6981</v>
      </c>
      <c r="F79" s="97"/>
      <c r="G79" s="97"/>
      <c r="H79" s="97"/>
      <c r="I79" s="99">
        <f t="shared" si="6"/>
        <v>3.771943569433263E-3</v>
      </c>
      <c r="J79" s="99">
        <f t="shared" si="7"/>
        <v>-3.1415107810938169E-3</v>
      </c>
      <c r="K79" s="96">
        <f t="shared" si="8"/>
        <v>-22</v>
      </c>
      <c r="L79" s="100">
        <f t="shared" si="10"/>
        <v>6.3037249283667621E-3</v>
      </c>
      <c r="M79" s="97">
        <f t="shared" si="9"/>
        <v>43</v>
      </c>
      <c r="N79" s="97">
        <f t="shared" si="11"/>
        <v>0</v>
      </c>
    </row>
    <row r="80" spans="1:14">
      <c r="A80" s="41">
        <v>78</v>
      </c>
      <c r="B80" s="102" t="s">
        <v>169</v>
      </c>
      <c r="C80" s="97">
        <v>5049</v>
      </c>
      <c r="D80" s="97">
        <v>4898</v>
      </c>
      <c r="E80" s="97">
        <v>4910</v>
      </c>
      <c r="F80" s="97"/>
      <c r="G80" s="97"/>
      <c r="H80" s="97"/>
      <c r="I80" s="99">
        <f t="shared" si="6"/>
        <v>2.6529498533043004E-3</v>
      </c>
      <c r="J80" s="99">
        <f t="shared" si="7"/>
        <v>-2.7530204000792237E-2</v>
      </c>
      <c r="K80" s="96">
        <f t="shared" si="8"/>
        <v>-139</v>
      </c>
      <c r="L80" s="100">
        <f t="shared" si="10"/>
        <v>3.9828080229226362E-2</v>
      </c>
      <c r="M80" s="97">
        <f t="shared" si="9"/>
        <v>12</v>
      </c>
      <c r="N80" s="97">
        <f t="shared" si="11"/>
        <v>0</v>
      </c>
    </row>
    <row r="81" spans="1:14">
      <c r="A81" s="41">
        <v>79</v>
      </c>
      <c r="B81" s="102" t="s">
        <v>170</v>
      </c>
      <c r="C81" s="97">
        <v>1645</v>
      </c>
      <c r="D81" s="97">
        <v>1689</v>
      </c>
      <c r="E81" s="97">
        <v>1667</v>
      </c>
      <c r="F81" s="97"/>
      <c r="G81" s="97"/>
      <c r="H81" s="97"/>
      <c r="I81" s="99">
        <f t="shared" si="6"/>
        <v>9.0070619255769215E-4</v>
      </c>
      <c r="J81" s="99">
        <f t="shared" si="7"/>
        <v>1.3373860182370821E-2</v>
      </c>
      <c r="K81" s="96">
        <f t="shared" si="8"/>
        <v>22</v>
      </c>
      <c r="L81" s="100">
        <f t="shared" si="10"/>
        <v>-6.3037249283667621E-3</v>
      </c>
      <c r="M81" s="97">
        <f t="shared" si="9"/>
        <v>-22</v>
      </c>
      <c r="N81" s="97">
        <f t="shared" si="11"/>
        <v>0</v>
      </c>
    </row>
    <row r="82" spans="1:14">
      <c r="A82" s="41">
        <v>80</v>
      </c>
      <c r="B82" s="102" t="s">
        <v>171</v>
      </c>
      <c r="C82" s="97">
        <v>6797</v>
      </c>
      <c r="D82" s="97">
        <v>6840</v>
      </c>
      <c r="E82" s="97">
        <v>6872</v>
      </c>
      <c r="F82" s="97"/>
      <c r="G82" s="97"/>
      <c r="H82" s="97"/>
      <c r="I82" s="99">
        <f t="shared" si="6"/>
        <v>3.7130491633212124E-3</v>
      </c>
      <c r="J82" s="99">
        <f t="shared" si="7"/>
        <v>1.1034279829336472E-2</v>
      </c>
      <c r="K82" s="96">
        <f t="shared" si="8"/>
        <v>75</v>
      </c>
      <c r="L82" s="100">
        <f t="shared" si="10"/>
        <v>-2.148997134670487E-2</v>
      </c>
      <c r="M82" s="97">
        <f t="shared" si="9"/>
        <v>32</v>
      </c>
      <c r="N82" s="97">
        <f t="shared" si="11"/>
        <v>0</v>
      </c>
    </row>
    <row r="83" spans="1:14">
      <c r="A83" s="41">
        <v>81</v>
      </c>
      <c r="B83" s="102" t="s">
        <v>172</v>
      </c>
      <c r="C83" s="97">
        <v>7952</v>
      </c>
      <c r="D83" s="97">
        <v>7993</v>
      </c>
      <c r="E83" s="97">
        <v>8038</v>
      </c>
      <c r="F83" s="97"/>
      <c r="G83" s="97"/>
      <c r="H83" s="97"/>
      <c r="I83" s="99">
        <f t="shared" si="6"/>
        <v>4.3430572140244327E-3</v>
      </c>
      <c r="J83" s="99">
        <f t="shared" si="7"/>
        <v>1.0814889336016096E-2</v>
      </c>
      <c r="K83" s="96">
        <f t="shared" si="8"/>
        <v>86</v>
      </c>
      <c r="L83" s="100">
        <f t="shared" si="10"/>
        <v>-2.4641833810888251E-2</v>
      </c>
      <c r="M83" s="97">
        <f t="shared" si="9"/>
        <v>45</v>
      </c>
      <c r="N83" s="97">
        <f t="shared" si="11"/>
        <v>0</v>
      </c>
    </row>
    <row r="84" spans="1:14" s="108" customFormat="1">
      <c r="A84" s="190" t="s">
        <v>173</v>
      </c>
      <c r="B84" s="190"/>
      <c r="C84" s="65">
        <v>1854260</v>
      </c>
      <c r="D84" s="65">
        <v>1846191</v>
      </c>
      <c r="E84" s="65">
        <v>1850770</v>
      </c>
      <c r="F84" s="65"/>
      <c r="G84" s="65"/>
      <c r="H84" s="65"/>
      <c r="I84" s="99">
        <f t="shared" si="6"/>
        <v>1</v>
      </c>
      <c r="J84" s="99">
        <f t="shared" si="7"/>
        <v>-1.8821524489553785E-3</v>
      </c>
      <c r="K84" s="96">
        <f t="shared" si="8"/>
        <v>-3490</v>
      </c>
      <c r="L84" s="100">
        <f t="shared" si="10"/>
        <v>1</v>
      </c>
      <c r="M84" s="96">
        <f t="shared" si="9"/>
        <v>4579</v>
      </c>
      <c r="N84" s="97">
        <f t="shared" si="11"/>
        <v>0</v>
      </c>
    </row>
    <row r="85" spans="1:14">
      <c r="C85" s="136"/>
      <c r="D85" s="136"/>
      <c r="E85" s="137"/>
      <c r="F85" s="139"/>
      <c r="G85" s="139"/>
      <c r="H85" s="139"/>
      <c r="I85" s="56"/>
      <c r="L85" s="11"/>
    </row>
    <row r="86" spans="1:14">
      <c r="C86" s="125"/>
      <c r="D86" s="125"/>
      <c r="E86" s="125"/>
      <c r="F86" s="125"/>
      <c r="G86" s="125"/>
      <c r="H86" s="125"/>
      <c r="L86" s="11"/>
    </row>
    <row r="87" spans="1:14">
      <c r="C87" s="136"/>
      <c r="D87" s="136"/>
      <c r="E87" s="137"/>
      <c r="F87" s="139"/>
      <c r="G87" s="139"/>
      <c r="H87" s="139"/>
      <c r="L87" s="11"/>
    </row>
    <row r="88" spans="1:14">
      <c r="C88" s="136"/>
      <c r="D88" s="136"/>
      <c r="E88" s="137"/>
      <c r="F88" s="139"/>
      <c r="G88" s="139"/>
      <c r="H88" s="139"/>
      <c r="L88" s="11"/>
    </row>
    <row r="89" spans="1:14">
      <c r="C89" s="136"/>
      <c r="D89" s="136"/>
      <c r="E89" s="137"/>
      <c r="F89" s="139"/>
      <c r="G89" s="139"/>
      <c r="H89" s="139"/>
      <c r="L89" s="11"/>
    </row>
    <row r="90" spans="1:14">
      <c r="C90" s="136"/>
      <c r="D90" s="136"/>
      <c r="E90" s="137"/>
      <c r="F90" s="139"/>
      <c r="G90" s="139"/>
      <c r="H90" s="139"/>
      <c r="L90" s="11"/>
    </row>
    <row r="91" spans="1:14">
      <c r="C91" s="136"/>
      <c r="D91" s="136"/>
      <c r="E91" s="137"/>
      <c r="F91" s="139"/>
      <c r="G91" s="139"/>
      <c r="H91" s="139"/>
    </row>
    <row r="92" spans="1:14">
      <c r="C92" s="136"/>
      <c r="D92" s="136"/>
      <c r="E92" s="137"/>
      <c r="F92" s="139"/>
      <c r="G92" s="139"/>
      <c r="H92" s="139"/>
    </row>
    <row r="93" spans="1:14">
      <c r="C93" s="136"/>
      <c r="D93" s="136"/>
      <c r="E93" s="137"/>
      <c r="F93" s="139"/>
      <c r="G93" s="139"/>
      <c r="H93" s="139"/>
    </row>
    <row r="94" spans="1:14">
      <c r="C94" s="136"/>
      <c r="D94" s="136"/>
      <c r="E94" s="137"/>
      <c r="F94" s="139"/>
      <c r="G94" s="139"/>
      <c r="H94" s="139"/>
    </row>
    <row r="95" spans="1:14">
      <c r="C95" s="136"/>
      <c r="D95" s="136"/>
      <c r="E95" s="137"/>
      <c r="F95" s="139"/>
      <c r="G95" s="139"/>
      <c r="H95" s="139"/>
    </row>
    <row r="96" spans="1:14">
      <c r="C96" s="136"/>
      <c r="D96" s="136"/>
      <c r="E96" s="137"/>
      <c r="F96" s="139"/>
      <c r="G96" s="139"/>
      <c r="H96" s="139"/>
    </row>
    <row r="97" spans="3:9">
      <c r="C97" s="136"/>
      <c r="D97" s="136"/>
      <c r="E97" s="137"/>
      <c r="F97" s="139"/>
      <c r="G97" s="139"/>
      <c r="H97" s="139"/>
    </row>
    <row r="98" spans="3:9">
      <c r="C98" s="136"/>
      <c r="D98" s="136"/>
      <c r="E98" s="137"/>
      <c r="F98" s="139"/>
      <c r="G98" s="139"/>
      <c r="H98" s="139"/>
    </row>
    <row r="99" spans="3:9">
      <c r="C99" s="136"/>
      <c r="D99" s="136"/>
      <c r="E99" s="137"/>
      <c r="F99" s="139"/>
      <c r="G99" s="139"/>
      <c r="H99" s="139"/>
    </row>
    <row r="100" spans="3:9">
      <c r="C100" s="136"/>
      <c r="D100" s="136"/>
      <c r="E100" s="137"/>
      <c r="F100" s="139"/>
      <c r="G100" s="139"/>
      <c r="H100" s="139"/>
    </row>
    <row r="101" spans="3:9">
      <c r="C101" s="136"/>
      <c r="D101" s="136"/>
      <c r="E101" s="137"/>
      <c r="F101" s="139"/>
      <c r="G101" s="139"/>
      <c r="H101" s="139"/>
    </row>
    <row r="102" spans="3:9">
      <c r="C102" s="136"/>
      <c r="D102" s="136"/>
      <c r="E102" s="137"/>
      <c r="F102" s="139"/>
      <c r="G102" s="139"/>
      <c r="H102" s="139"/>
      <c r="I102" s="10"/>
    </row>
    <row r="103" spans="3:9">
      <c r="C103" s="136"/>
      <c r="D103" s="136"/>
      <c r="E103" s="137"/>
      <c r="F103" s="139"/>
      <c r="G103" s="139"/>
      <c r="H103" s="139"/>
    </row>
    <row r="104" spans="3:9">
      <c r="C104" s="136"/>
      <c r="D104" s="136"/>
      <c r="E104" s="137"/>
      <c r="F104" s="139"/>
      <c r="G104" s="139"/>
      <c r="H104" s="139"/>
    </row>
    <row r="105" spans="3:9">
      <c r="C105" s="136"/>
      <c r="D105" s="136"/>
      <c r="E105" s="137"/>
      <c r="F105" s="139"/>
      <c r="G105" s="139"/>
      <c r="H105" s="139"/>
    </row>
    <row r="106" spans="3:9">
      <c r="C106" s="136"/>
      <c r="D106" s="136"/>
      <c r="E106" s="137"/>
      <c r="F106" s="139"/>
      <c r="G106" s="139"/>
      <c r="H106" s="139"/>
    </row>
    <row r="107" spans="3:9">
      <c r="C107" s="136"/>
      <c r="D107" s="136"/>
      <c r="E107" s="137"/>
      <c r="F107" s="139"/>
      <c r="G107" s="139"/>
      <c r="H107" s="139"/>
    </row>
    <row r="108" spans="3:9">
      <c r="C108" s="136"/>
      <c r="D108" s="136"/>
      <c r="E108" s="137"/>
      <c r="F108" s="139"/>
      <c r="G108" s="139"/>
      <c r="H108" s="139"/>
    </row>
    <row r="109" spans="3:9">
      <c r="C109" s="136"/>
      <c r="D109" s="136"/>
      <c r="E109" s="137"/>
      <c r="F109" s="139"/>
      <c r="G109" s="139"/>
      <c r="H109" s="139"/>
    </row>
    <row r="110" spans="3:9">
      <c r="C110" s="136"/>
      <c r="D110" s="136"/>
      <c r="E110" s="137"/>
      <c r="F110" s="139"/>
      <c r="G110" s="139"/>
      <c r="H110" s="139"/>
    </row>
    <row r="111" spans="3:9">
      <c r="C111" s="136"/>
      <c r="D111" s="136"/>
      <c r="E111" s="137"/>
      <c r="F111" s="139"/>
      <c r="G111" s="139"/>
      <c r="H111" s="139"/>
    </row>
    <row r="112" spans="3:9">
      <c r="C112" s="136"/>
      <c r="D112" s="136"/>
      <c r="E112" s="137"/>
      <c r="F112" s="139"/>
      <c r="G112" s="139"/>
      <c r="H112" s="139"/>
    </row>
    <row r="113" spans="3:8">
      <c r="C113" s="136"/>
      <c r="D113" s="136"/>
      <c r="E113" s="137"/>
      <c r="F113" s="139"/>
      <c r="G113" s="139"/>
      <c r="H113" s="139"/>
    </row>
    <row r="114" spans="3:8">
      <c r="C114" s="136"/>
      <c r="D114" s="136"/>
      <c r="E114" s="137"/>
      <c r="F114" s="139"/>
      <c r="G114" s="139"/>
      <c r="H114" s="139"/>
    </row>
    <row r="115" spans="3:8">
      <c r="C115" s="136"/>
      <c r="D115" s="136"/>
      <c r="E115" s="137"/>
      <c r="F115" s="139"/>
      <c r="G115" s="139"/>
      <c r="H115" s="139"/>
    </row>
    <row r="116" spans="3:8">
      <c r="C116" s="136"/>
      <c r="D116" s="136"/>
      <c r="E116" s="137"/>
      <c r="F116" s="139"/>
      <c r="G116" s="139"/>
      <c r="H116" s="139"/>
    </row>
    <row r="117" spans="3:8">
      <c r="C117" s="136"/>
      <c r="D117" s="136"/>
      <c r="E117" s="137"/>
      <c r="F117" s="139"/>
      <c r="G117" s="139"/>
      <c r="H117" s="139"/>
    </row>
    <row r="118" spans="3:8">
      <c r="C118" s="136"/>
      <c r="D118" s="136"/>
      <c r="E118" s="137"/>
      <c r="F118" s="139"/>
      <c r="G118" s="139"/>
      <c r="H118" s="139"/>
    </row>
    <row r="119" spans="3:8">
      <c r="C119" s="136"/>
      <c r="D119" s="136"/>
      <c r="E119" s="137"/>
      <c r="F119" s="139"/>
      <c r="G119" s="139"/>
      <c r="H119" s="139"/>
    </row>
    <row r="120" spans="3:8">
      <c r="C120" s="136"/>
      <c r="D120" s="136"/>
      <c r="E120" s="137"/>
      <c r="F120" s="139"/>
      <c r="G120" s="139"/>
      <c r="H120" s="139"/>
    </row>
    <row r="121" spans="3:8">
      <c r="C121" s="136"/>
      <c r="D121" s="136"/>
      <c r="E121" s="137"/>
      <c r="F121" s="139"/>
      <c r="G121" s="139"/>
      <c r="H121" s="139"/>
    </row>
    <row r="122" spans="3:8">
      <c r="C122" s="136"/>
      <c r="D122" s="136"/>
      <c r="E122" s="137"/>
      <c r="F122" s="139"/>
      <c r="G122" s="139"/>
      <c r="H122" s="139"/>
    </row>
    <row r="123" spans="3:8">
      <c r="C123" s="136"/>
      <c r="D123" s="136"/>
      <c r="E123" s="137"/>
      <c r="F123" s="139"/>
      <c r="G123" s="139"/>
      <c r="H123" s="139"/>
    </row>
    <row r="124" spans="3:8">
      <c r="C124" s="136"/>
      <c r="D124" s="136"/>
      <c r="E124" s="137"/>
      <c r="F124" s="139"/>
      <c r="G124" s="139"/>
      <c r="H124" s="139"/>
    </row>
    <row r="125" spans="3:8">
      <c r="C125" s="136"/>
      <c r="D125" s="136"/>
      <c r="E125" s="137"/>
      <c r="F125" s="139"/>
      <c r="G125" s="139"/>
      <c r="H125" s="139"/>
    </row>
    <row r="126" spans="3:8">
      <c r="C126" s="136"/>
      <c r="D126" s="136"/>
      <c r="E126" s="137"/>
      <c r="F126" s="139"/>
      <c r="G126" s="139"/>
      <c r="H126" s="139"/>
    </row>
    <row r="127" spans="3:8">
      <c r="C127" s="136"/>
      <c r="D127" s="136"/>
      <c r="E127" s="137"/>
      <c r="F127" s="139"/>
      <c r="G127" s="139"/>
      <c r="H127" s="139"/>
    </row>
    <row r="128" spans="3:8">
      <c r="C128" s="136"/>
      <c r="D128" s="136"/>
      <c r="E128" s="137"/>
      <c r="F128" s="139"/>
      <c r="G128" s="139"/>
      <c r="H128" s="139"/>
    </row>
    <row r="129" spans="3:8">
      <c r="C129" s="136"/>
      <c r="D129" s="136"/>
      <c r="E129" s="137"/>
      <c r="F129" s="139"/>
      <c r="G129" s="139"/>
      <c r="H129" s="139"/>
    </row>
    <row r="130" spans="3:8">
      <c r="C130" s="136"/>
      <c r="D130" s="136"/>
      <c r="E130" s="137"/>
      <c r="F130" s="139"/>
      <c r="G130" s="139"/>
      <c r="H130" s="139"/>
    </row>
    <row r="131" spans="3:8">
      <c r="C131" s="136"/>
      <c r="D131" s="136"/>
      <c r="E131" s="137"/>
      <c r="F131" s="139"/>
      <c r="G131" s="139"/>
      <c r="H131" s="139"/>
    </row>
    <row r="132" spans="3:8">
      <c r="C132" s="136"/>
      <c r="D132" s="136"/>
      <c r="E132" s="137"/>
      <c r="F132" s="139"/>
      <c r="G132" s="139"/>
      <c r="H132" s="139"/>
    </row>
    <row r="133" spans="3:8">
      <c r="C133" s="136"/>
      <c r="D133" s="136"/>
      <c r="E133" s="137"/>
      <c r="F133" s="139"/>
      <c r="G133" s="139"/>
      <c r="H133" s="139"/>
    </row>
    <row r="134" spans="3:8">
      <c r="C134" s="136"/>
      <c r="D134" s="136"/>
      <c r="E134" s="137"/>
      <c r="F134" s="139"/>
      <c r="G134" s="139"/>
      <c r="H134" s="139"/>
    </row>
    <row r="135" spans="3:8">
      <c r="C135" s="136"/>
      <c r="D135" s="136"/>
      <c r="E135" s="137"/>
      <c r="F135" s="139"/>
      <c r="G135" s="139"/>
      <c r="H135" s="139"/>
    </row>
    <row r="136" spans="3:8">
      <c r="C136" s="136"/>
      <c r="D136" s="136"/>
      <c r="E136" s="137"/>
      <c r="F136" s="139"/>
      <c r="G136" s="139"/>
      <c r="H136" s="139"/>
    </row>
    <row r="137" spans="3:8">
      <c r="C137" s="136"/>
      <c r="D137" s="136"/>
      <c r="E137" s="137"/>
      <c r="F137" s="139"/>
      <c r="G137" s="139"/>
      <c r="H137" s="139"/>
    </row>
    <row r="138" spans="3:8">
      <c r="C138" s="136"/>
      <c r="D138" s="136"/>
      <c r="E138" s="137"/>
      <c r="F138" s="139"/>
      <c r="G138" s="139"/>
      <c r="H138" s="139"/>
    </row>
    <row r="139" spans="3:8">
      <c r="C139" s="136"/>
      <c r="D139" s="136"/>
      <c r="E139" s="137"/>
      <c r="F139" s="139"/>
      <c r="G139" s="139"/>
      <c r="H139" s="139"/>
    </row>
    <row r="140" spans="3:8">
      <c r="C140" s="136"/>
      <c r="D140" s="136"/>
      <c r="E140" s="137"/>
      <c r="F140" s="139"/>
      <c r="G140" s="139"/>
      <c r="H140" s="139"/>
    </row>
    <row r="141" spans="3:8">
      <c r="C141" s="136"/>
      <c r="D141" s="136"/>
      <c r="E141" s="137"/>
      <c r="F141" s="139"/>
      <c r="G141" s="139"/>
      <c r="H141" s="139"/>
    </row>
    <row r="142" spans="3:8">
      <c r="C142" s="136"/>
      <c r="D142" s="136"/>
      <c r="E142" s="137"/>
      <c r="F142" s="139"/>
      <c r="G142" s="139"/>
      <c r="H142" s="139"/>
    </row>
    <row r="143" spans="3:8">
      <c r="C143" s="136"/>
      <c r="D143" s="136"/>
      <c r="E143" s="137"/>
      <c r="F143" s="139"/>
      <c r="G143" s="139"/>
      <c r="H143" s="139"/>
    </row>
    <row r="144" spans="3:8">
      <c r="C144" s="13"/>
      <c r="D144" s="13"/>
      <c r="E144" s="13"/>
      <c r="F144" s="13"/>
      <c r="G144" s="13"/>
      <c r="H144" s="13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0" zoomScaleNormal="80" workbookViewId="0">
      <pane ySplit="2" topLeftCell="A9" activePane="bottomLeft" state="frozen"/>
      <selection activeCell="W1" sqref="W1"/>
      <selection pane="bottomLeft" activeCell="O1" sqref="O1:Y1048576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8" width="12" style="4" customWidth="1"/>
    <col min="9" max="9" width="33.140625" style="4" customWidth="1"/>
    <col min="10" max="10" width="28.42578125" style="4" customWidth="1"/>
    <col min="11" max="11" width="28.28515625" style="4" customWidth="1"/>
    <col min="12" max="12" width="20.28515625" style="4" customWidth="1"/>
    <col min="13" max="14" width="32.42578125" style="4" customWidth="1"/>
    <col min="15" max="16384" width="9.140625" style="4"/>
  </cols>
  <sheetData>
    <row r="1" spans="1:15" ht="15.75" thickBot="1">
      <c r="A1" s="4" t="s">
        <v>1</v>
      </c>
      <c r="C1" s="186" t="s">
        <v>281</v>
      </c>
      <c r="D1" s="186"/>
      <c r="E1" s="187"/>
      <c r="F1" s="188" t="s">
        <v>280</v>
      </c>
      <c r="G1" s="186"/>
      <c r="H1" s="187"/>
    </row>
    <row r="2" spans="1:15" ht="30">
      <c r="A2" s="94" t="s">
        <v>1</v>
      </c>
      <c r="B2" s="93" t="s">
        <v>90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91" t="s">
        <v>324</v>
      </c>
      <c r="J2" s="91" t="s">
        <v>302</v>
      </c>
      <c r="K2" s="91" t="s">
        <v>303</v>
      </c>
      <c r="L2" s="91" t="s">
        <v>304</v>
      </c>
      <c r="M2" s="95" t="s">
        <v>305</v>
      </c>
      <c r="N2" s="159" t="s">
        <v>306</v>
      </c>
    </row>
    <row r="3" spans="1:15">
      <c r="A3" s="37">
        <v>1</v>
      </c>
      <c r="B3" s="98" t="s">
        <v>2</v>
      </c>
      <c r="C3" s="97">
        <v>34658</v>
      </c>
      <c r="D3" s="97">
        <v>33446</v>
      </c>
      <c r="E3" s="97">
        <v>34734</v>
      </c>
      <c r="F3" s="97"/>
      <c r="G3" s="97"/>
      <c r="H3" s="97"/>
      <c r="I3" s="99">
        <f t="shared" ref="I3:I66" si="0">E3/$E$92</f>
        <v>8.0778209465194942E-3</v>
      </c>
      <c r="J3" s="99">
        <f t="shared" ref="J3:J66" si="1">(E3-C3)/C3</f>
        <v>2.1928559062842634E-3</v>
      </c>
      <c r="K3" s="96">
        <f t="shared" ref="K3:K66" si="2">E3-C3</f>
        <v>76</v>
      </c>
      <c r="L3" s="100">
        <f>K3/$K$92</f>
        <v>-5.4079824667515816E-4</v>
      </c>
      <c r="M3" s="97">
        <f t="shared" ref="M3:M66" si="3">E3-D3</f>
        <v>1288</v>
      </c>
      <c r="N3" s="97">
        <f>H3-G3</f>
        <v>0</v>
      </c>
      <c r="O3" s="7"/>
    </row>
    <row r="4" spans="1:15">
      <c r="A4" s="37">
        <v>2</v>
      </c>
      <c r="B4" s="98" t="s">
        <v>3</v>
      </c>
      <c r="C4" s="97">
        <v>8915</v>
      </c>
      <c r="D4" s="97">
        <v>3458</v>
      </c>
      <c r="E4" s="97">
        <v>3728</v>
      </c>
      <c r="F4" s="97"/>
      <c r="G4" s="97"/>
      <c r="H4" s="97"/>
      <c r="I4" s="99">
        <f t="shared" si="0"/>
        <v>8.6699247102621859E-4</v>
      </c>
      <c r="J4" s="99">
        <f t="shared" si="1"/>
        <v>-0.58182837913628715</v>
      </c>
      <c r="K4" s="96">
        <f t="shared" si="2"/>
        <v>-5187</v>
      </c>
      <c r="L4" s="100">
        <f t="shared" ref="L4:L67" si="4">K4/$K$92</f>
        <v>3.6909480335579545E-2</v>
      </c>
      <c r="M4" s="97">
        <f t="shared" si="3"/>
        <v>270</v>
      </c>
      <c r="N4" s="97">
        <f t="shared" ref="N4:N67" si="5">H4-G4</f>
        <v>0</v>
      </c>
      <c r="O4" s="7"/>
    </row>
    <row r="5" spans="1:15">
      <c r="A5" s="37">
        <v>3</v>
      </c>
      <c r="B5" s="98" t="s">
        <v>4</v>
      </c>
      <c r="C5" s="97">
        <v>1339</v>
      </c>
      <c r="D5" s="97">
        <v>1357</v>
      </c>
      <c r="E5" s="97">
        <v>1373</v>
      </c>
      <c r="F5" s="97"/>
      <c r="G5" s="97"/>
      <c r="H5" s="97"/>
      <c r="I5" s="99">
        <f t="shared" si="0"/>
        <v>3.1930811768213468E-4</v>
      </c>
      <c r="J5" s="99">
        <f t="shared" si="1"/>
        <v>2.5392083644510829E-2</v>
      </c>
      <c r="K5" s="96">
        <f t="shared" si="2"/>
        <v>34</v>
      </c>
      <c r="L5" s="100">
        <f t="shared" si="4"/>
        <v>-2.4193605772309708E-4</v>
      </c>
      <c r="M5" s="97">
        <f t="shared" si="3"/>
        <v>16</v>
      </c>
      <c r="N5" s="97">
        <f t="shared" si="5"/>
        <v>0</v>
      </c>
      <c r="O5" s="7"/>
    </row>
    <row r="6" spans="1:15">
      <c r="A6" s="37">
        <v>5</v>
      </c>
      <c r="B6" s="98" t="s">
        <v>5</v>
      </c>
      <c r="C6" s="97">
        <v>574</v>
      </c>
      <c r="D6" s="97">
        <v>551</v>
      </c>
      <c r="E6" s="97">
        <v>559</v>
      </c>
      <c r="F6" s="97"/>
      <c r="G6" s="97"/>
      <c r="H6" s="97"/>
      <c r="I6" s="99">
        <f t="shared" si="0"/>
        <v>1.3000235818231122E-4</v>
      </c>
      <c r="J6" s="99">
        <f t="shared" si="1"/>
        <v>-2.6132404181184669E-2</v>
      </c>
      <c r="K6" s="96">
        <f t="shared" si="2"/>
        <v>-15</v>
      </c>
      <c r="L6" s="100">
        <f t="shared" si="4"/>
        <v>1.0673649605430752E-4</v>
      </c>
      <c r="M6" s="97">
        <f t="shared" si="3"/>
        <v>8</v>
      </c>
      <c r="N6" s="97">
        <f t="shared" si="5"/>
        <v>0</v>
      </c>
      <c r="O6" s="7"/>
    </row>
    <row r="7" spans="1:15">
      <c r="A7" s="37">
        <v>6</v>
      </c>
      <c r="B7" s="98" t="s">
        <v>6</v>
      </c>
      <c r="C7" s="97">
        <v>106</v>
      </c>
      <c r="D7" s="97">
        <v>93</v>
      </c>
      <c r="E7" s="97">
        <v>94</v>
      </c>
      <c r="F7" s="97"/>
      <c r="G7" s="97"/>
      <c r="H7" s="97"/>
      <c r="I7" s="99">
        <f t="shared" si="0"/>
        <v>2.1860861662141778E-5</v>
      </c>
      <c r="J7" s="99">
        <f t="shared" si="1"/>
        <v>-0.11320754716981132</v>
      </c>
      <c r="K7" s="96">
        <f t="shared" si="2"/>
        <v>-12</v>
      </c>
      <c r="L7" s="100">
        <f t="shared" si="4"/>
        <v>8.5389196843446022E-5</v>
      </c>
      <c r="M7" s="97">
        <f t="shared" si="3"/>
        <v>1</v>
      </c>
      <c r="N7" s="97">
        <f t="shared" si="5"/>
        <v>0</v>
      </c>
      <c r="O7" s="7"/>
    </row>
    <row r="8" spans="1:15">
      <c r="A8" s="37">
        <v>7</v>
      </c>
      <c r="B8" s="98" t="s">
        <v>7</v>
      </c>
      <c r="C8" s="97">
        <v>1369</v>
      </c>
      <c r="D8" s="97">
        <v>1258</v>
      </c>
      <c r="E8" s="97">
        <v>1276</v>
      </c>
      <c r="F8" s="97"/>
      <c r="G8" s="97"/>
      <c r="H8" s="97"/>
      <c r="I8" s="99">
        <f t="shared" si="0"/>
        <v>2.9674956894566924E-4</v>
      </c>
      <c r="J8" s="99">
        <f t="shared" si="1"/>
        <v>-6.7932797662527397E-2</v>
      </c>
      <c r="K8" s="96">
        <f t="shared" si="2"/>
        <v>-93</v>
      </c>
      <c r="L8" s="100">
        <f t="shared" si="4"/>
        <v>6.6176627553670667E-4</v>
      </c>
      <c r="M8" s="97">
        <f t="shared" si="3"/>
        <v>18</v>
      </c>
      <c r="N8" s="97">
        <f t="shared" si="5"/>
        <v>0</v>
      </c>
      <c r="O8" s="7"/>
    </row>
    <row r="9" spans="1:15">
      <c r="A9" s="37">
        <v>8</v>
      </c>
      <c r="B9" s="98" t="s">
        <v>325</v>
      </c>
      <c r="C9" s="97">
        <v>3878</v>
      </c>
      <c r="D9" s="97">
        <v>3728</v>
      </c>
      <c r="E9" s="97">
        <v>3817</v>
      </c>
      <c r="F9" s="97"/>
      <c r="G9" s="97"/>
      <c r="H9" s="97"/>
      <c r="I9" s="99">
        <f t="shared" si="0"/>
        <v>8.8769052089782098E-4</v>
      </c>
      <c r="J9" s="99">
        <f t="shared" si="1"/>
        <v>-1.5729757607013926E-2</v>
      </c>
      <c r="K9" s="96">
        <f t="shared" si="2"/>
        <v>-61</v>
      </c>
      <c r="L9" s="100">
        <f t="shared" si="4"/>
        <v>4.3406175062085059E-4</v>
      </c>
      <c r="M9" s="97">
        <f t="shared" si="3"/>
        <v>89</v>
      </c>
      <c r="N9" s="97">
        <f t="shared" si="5"/>
        <v>0</v>
      </c>
      <c r="O9" s="7"/>
    </row>
    <row r="10" spans="1:15">
      <c r="A10" s="37">
        <v>9</v>
      </c>
      <c r="B10" s="98" t="s">
        <v>8</v>
      </c>
      <c r="C10" s="97">
        <v>554</v>
      </c>
      <c r="D10" s="97">
        <v>546</v>
      </c>
      <c r="E10" s="97">
        <v>548</v>
      </c>
      <c r="F10" s="97"/>
      <c r="G10" s="97"/>
      <c r="H10" s="97"/>
      <c r="I10" s="99">
        <f t="shared" si="0"/>
        <v>1.2744417224312441E-4</v>
      </c>
      <c r="J10" s="99">
        <f t="shared" si="1"/>
        <v>-1.0830324909747292E-2</v>
      </c>
      <c r="K10" s="96">
        <f t="shared" si="2"/>
        <v>-6</v>
      </c>
      <c r="L10" s="100">
        <f t="shared" si="4"/>
        <v>4.2694598421723011E-5</v>
      </c>
      <c r="M10" s="97">
        <f t="shared" si="3"/>
        <v>2</v>
      </c>
      <c r="N10" s="97">
        <f t="shared" si="5"/>
        <v>0</v>
      </c>
      <c r="O10" s="7"/>
    </row>
    <row r="11" spans="1:15">
      <c r="A11" s="101">
        <v>10</v>
      </c>
      <c r="B11" s="98" t="s">
        <v>9</v>
      </c>
      <c r="C11" s="96">
        <v>141320</v>
      </c>
      <c r="D11" s="96">
        <v>144395</v>
      </c>
      <c r="E11" s="96">
        <v>146326</v>
      </c>
      <c r="F11" s="96"/>
      <c r="G11" s="96"/>
      <c r="H11" s="96"/>
      <c r="I11" s="99">
        <f t="shared" si="0"/>
        <v>3.4029919612495296E-2</v>
      </c>
      <c r="J11" s="99">
        <f t="shared" si="1"/>
        <v>3.5423153127653553E-2</v>
      </c>
      <c r="K11" s="96">
        <f t="shared" si="2"/>
        <v>5006</v>
      </c>
      <c r="L11" s="100">
        <f t="shared" si="4"/>
        <v>-3.5621526616524235E-2</v>
      </c>
      <c r="M11" s="97">
        <f t="shared" si="3"/>
        <v>1931</v>
      </c>
      <c r="N11" s="97">
        <f t="shared" si="5"/>
        <v>0</v>
      </c>
      <c r="O11" s="7"/>
    </row>
    <row r="12" spans="1:15">
      <c r="A12" s="101">
        <v>11</v>
      </c>
      <c r="B12" s="98" t="s">
        <v>10</v>
      </c>
      <c r="C12" s="96">
        <v>2655</v>
      </c>
      <c r="D12" s="96">
        <v>2797</v>
      </c>
      <c r="E12" s="96">
        <v>2848</v>
      </c>
      <c r="F12" s="96"/>
      <c r="G12" s="96"/>
      <c r="H12" s="96"/>
      <c r="I12" s="99">
        <f t="shared" si="0"/>
        <v>6.623375958912743E-4</v>
      </c>
      <c r="J12" s="99">
        <f t="shared" si="1"/>
        <v>7.2693032015065911E-2</v>
      </c>
      <c r="K12" s="96">
        <f t="shared" si="2"/>
        <v>193</v>
      </c>
      <c r="L12" s="100">
        <f t="shared" si="4"/>
        <v>-1.3733429158987568E-3</v>
      </c>
      <c r="M12" s="97">
        <f t="shared" si="3"/>
        <v>51</v>
      </c>
      <c r="N12" s="97">
        <f t="shared" si="5"/>
        <v>0</v>
      </c>
      <c r="O12" s="7"/>
    </row>
    <row r="13" spans="1:15">
      <c r="A13" s="101">
        <v>12</v>
      </c>
      <c r="B13" s="98" t="s">
        <v>11</v>
      </c>
      <c r="C13" s="96">
        <v>1762</v>
      </c>
      <c r="D13" s="96">
        <v>1830</v>
      </c>
      <c r="E13" s="96">
        <v>1888</v>
      </c>
      <c r="F13" s="96"/>
      <c r="G13" s="96"/>
      <c r="H13" s="96"/>
      <c r="I13" s="99">
        <f t="shared" si="0"/>
        <v>4.3907773210769869E-4</v>
      </c>
      <c r="J13" s="99">
        <f t="shared" si="1"/>
        <v>7.1509648127128261E-2</v>
      </c>
      <c r="K13" s="96">
        <f t="shared" si="2"/>
        <v>126</v>
      </c>
      <c r="L13" s="100">
        <f t="shared" si="4"/>
        <v>-8.9658656685618319E-4</v>
      </c>
      <c r="M13" s="97">
        <f t="shared" si="3"/>
        <v>58</v>
      </c>
      <c r="N13" s="97">
        <f t="shared" si="5"/>
        <v>0</v>
      </c>
    </row>
    <row r="14" spans="1:15">
      <c r="A14" s="101">
        <v>13</v>
      </c>
      <c r="B14" s="98" t="s">
        <v>12</v>
      </c>
      <c r="C14" s="96">
        <v>114801</v>
      </c>
      <c r="D14" s="96">
        <v>114263</v>
      </c>
      <c r="E14" s="96">
        <v>113975</v>
      </c>
      <c r="F14" s="96"/>
      <c r="G14" s="96"/>
      <c r="H14" s="96"/>
      <c r="I14" s="99">
        <f t="shared" si="0"/>
        <v>2.6506294765346907E-2</v>
      </c>
      <c r="J14" s="99">
        <f t="shared" si="1"/>
        <v>-7.1950592764871389E-3</v>
      </c>
      <c r="K14" s="96">
        <f t="shared" si="2"/>
        <v>-826</v>
      </c>
      <c r="L14" s="100">
        <f t="shared" si="4"/>
        <v>5.8776230493905344E-3</v>
      </c>
      <c r="M14" s="97">
        <f t="shared" si="3"/>
        <v>-288</v>
      </c>
      <c r="N14" s="97">
        <f t="shared" si="5"/>
        <v>0</v>
      </c>
    </row>
    <row r="15" spans="1:15">
      <c r="A15" s="101">
        <v>14</v>
      </c>
      <c r="B15" s="98" t="s">
        <v>13</v>
      </c>
      <c r="C15" s="96">
        <v>278167</v>
      </c>
      <c r="D15" s="96">
        <v>291306</v>
      </c>
      <c r="E15" s="96">
        <v>289677</v>
      </c>
      <c r="F15" s="96"/>
      <c r="G15" s="96"/>
      <c r="H15" s="96"/>
      <c r="I15" s="99">
        <f t="shared" si="0"/>
        <v>6.7367966209619615E-2</v>
      </c>
      <c r="J15" s="99">
        <f t="shared" si="1"/>
        <v>4.1378021116811124E-2</v>
      </c>
      <c r="K15" s="96">
        <f t="shared" si="2"/>
        <v>11510</v>
      </c>
      <c r="L15" s="100">
        <f t="shared" si="4"/>
        <v>-8.1902471305671978E-2</v>
      </c>
      <c r="M15" s="97">
        <f t="shared" si="3"/>
        <v>-1629</v>
      </c>
      <c r="N15" s="97">
        <f t="shared" si="5"/>
        <v>0</v>
      </c>
    </row>
    <row r="16" spans="1:15">
      <c r="A16" s="101">
        <v>15</v>
      </c>
      <c r="B16" s="98" t="s">
        <v>14</v>
      </c>
      <c r="C16" s="96">
        <v>14440</v>
      </c>
      <c r="D16" s="96">
        <v>15122</v>
      </c>
      <c r="E16" s="96">
        <v>15100</v>
      </c>
      <c r="F16" s="96"/>
      <c r="G16" s="96"/>
      <c r="H16" s="96"/>
      <c r="I16" s="99">
        <f t="shared" si="0"/>
        <v>3.5116916074291581E-3</v>
      </c>
      <c r="J16" s="99">
        <f t="shared" si="1"/>
        <v>4.5706371191135735E-2</v>
      </c>
      <c r="K16" s="96">
        <f t="shared" si="2"/>
        <v>660</v>
      </c>
      <c r="L16" s="100">
        <f t="shared" si="4"/>
        <v>-4.6964058263895313E-3</v>
      </c>
      <c r="M16" s="97">
        <f t="shared" si="3"/>
        <v>-22</v>
      </c>
      <c r="N16" s="97">
        <f t="shared" si="5"/>
        <v>0</v>
      </c>
    </row>
    <row r="17" spans="1:14">
      <c r="A17" s="101">
        <v>16</v>
      </c>
      <c r="B17" s="98" t="s">
        <v>15</v>
      </c>
      <c r="C17" s="96">
        <v>7913</v>
      </c>
      <c r="D17" s="96">
        <v>8036</v>
      </c>
      <c r="E17" s="96">
        <v>8050</v>
      </c>
      <c r="F17" s="96"/>
      <c r="G17" s="96"/>
      <c r="H17" s="96"/>
      <c r="I17" s="99">
        <f t="shared" si="0"/>
        <v>1.8721269827685245E-3</v>
      </c>
      <c r="J17" s="99">
        <f t="shared" si="1"/>
        <v>1.7313281941109565E-2</v>
      </c>
      <c r="K17" s="96">
        <f t="shared" si="2"/>
        <v>137</v>
      </c>
      <c r="L17" s="100">
        <f t="shared" si="4"/>
        <v>-9.7485999729600881E-4</v>
      </c>
      <c r="M17" s="97">
        <f t="shared" si="3"/>
        <v>14</v>
      </c>
      <c r="N17" s="97">
        <f t="shared" si="5"/>
        <v>0</v>
      </c>
    </row>
    <row r="18" spans="1:14">
      <c r="A18" s="101">
        <v>17</v>
      </c>
      <c r="B18" s="98" t="s">
        <v>16</v>
      </c>
      <c r="C18" s="96">
        <v>10789</v>
      </c>
      <c r="D18" s="96">
        <v>11320</v>
      </c>
      <c r="E18" s="96">
        <v>11315</v>
      </c>
      <c r="F18" s="96"/>
      <c r="G18" s="96"/>
      <c r="H18" s="96"/>
      <c r="I18" s="99">
        <f t="shared" si="0"/>
        <v>2.6314430819907894E-3</v>
      </c>
      <c r="J18" s="99">
        <f t="shared" si="1"/>
        <v>4.8753359903605527E-2</v>
      </c>
      <c r="K18" s="96">
        <f t="shared" si="2"/>
        <v>526</v>
      </c>
      <c r="L18" s="100">
        <f t="shared" si="4"/>
        <v>-3.7428931283043842E-3</v>
      </c>
      <c r="M18" s="97">
        <f t="shared" si="3"/>
        <v>-5</v>
      </c>
      <c r="N18" s="97">
        <f t="shared" si="5"/>
        <v>0</v>
      </c>
    </row>
    <row r="19" spans="1:14">
      <c r="A19" s="101">
        <v>18</v>
      </c>
      <c r="B19" s="98" t="s">
        <v>17</v>
      </c>
      <c r="C19" s="96">
        <v>11508</v>
      </c>
      <c r="D19" s="96">
        <v>10983</v>
      </c>
      <c r="E19" s="96">
        <v>10989</v>
      </c>
      <c r="F19" s="96"/>
      <c r="G19" s="96"/>
      <c r="H19" s="96"/>
      <c r="I19" s="99">
        <f t="shared" si="0"/>
        <v>2.555627753247617E-3</v>
      </c>
      <c r="J19" s="99">
        <f t="shared" si="1"/>
        <v>-4.5099061522419187E-2</v>
      </c>
      <c r="K19" s="96">
        <f t="shared" si="2"/>
        <v>-519</v>
      </c>
      <c r="L19" s="100">
        <f t="shared" si="4"/>
        <v>3.6930827634790407E-3</v>
      </c>
      <c r="M19" s="97">
        <f t="shared" si="3"/>
        <v>6</v>
      </c>
      <c r="N19" s="97">
        <f t="shared" si="5"/>
        <v>0</v>
      </c>
    </row>
    <row r="20" spans="1:14">
      <c r="A20" s="101">
        <v>19</v>
      </c>
      <c r="B20" s="98" t="s">
        <v>18</v>
      </c>
      <c r="C20" s="96">
        <v>1050</v>
      </c>
      <c r="D20" s="96">
        <v>1118</v>
      </c>
      <c r="E20" s="96">
        <v>1135</v>
      </c>
      <c r="F20" s="96"/>
      <c r="G20" s="96"/>
      <c r="H20" s="96"/>
      <c r="I20" s="99">
        <f t="shared" si="0"/>
        <v>2.6395827645245659E-4</v>
      </c>
      <c r="J20" s="99">
        <f t="shared" si="1"/>
        <v>8.0952380952380956E-2</v>
      </c>
      <c r="K20" s="96">
        <f t="shared" si="2"/>
        <v>85</v>
      </c>
      <c r="L20" s="100">
        <f t="shared" si="4"/>
        <v>-6.0484014430774267E-4</v>
      </c>
      <c r="M20" s="97">
        <f t="shared" si="3"/>
        <v>17</v>
      </c>
      <c r="N20" s="97">
        <f t="shared" si="5"/>
        <v>0</v>
      </c>
    </row>
    <row r="21" spans="1:14">
      <c r="A21" s="101">
        <v>20</v>
      </c>
      <c r="B21" s="98" t="s">
        <v>19</v>
      </c>
      <c r="C21" s="96">
        <v>19470</v>
      </c>
      <c r="D21" s="96">
        <v>21148</v>
      </c>
      <c r="E21" s="96">
        <v>21224</v>
      </c>
      <c r="F21" s="96"/>
      <c r="G21" s="96"/>
      <c r="H21" s="96"/>
      <c r="I21" s="99">
        <f t="shared" si="0"/>
        <v>4.9359034884818844E-3</v>
      </c>
      <c r="J21" s="99">
        <f t="shared" si="1"/>
        <v>9.0087313816127376E-2</v>
      </c>
      <c r="K21" s="96">
        <f t="shared" si="2"/>
        <v>1754</v>
      </c>
      <c r="L21" s="100">
        <f t="shared" si="4"/>
        <v>-1.248105427195036E-2</v>
      </c>
      <c r="M21" s="97">
        <f t="shared" si="3"/>
        <v>76</v>
      </c>
      <c r="N21" s="97">
        <f t="shared" si="5"/>
        <v>0</v>
      </c>
    </row>
    <row r="22" spans="1:14">
      <c r="A22" s="101">
        <v>21</v>
      </c>
      <c r="B22" s="98" t="s">
        <v>20</v>
      </c>
      <c r="C22" s="96">
        <v>9795</v>
      </c>
      <c r="D22" s="96">
        <v>11014</v>
      </c>
      <c r="E22" s="96">
        <v>11023</v>
      </c>
      <c r="F22" s="96"/>
      <c r="G22" s="96"/>
      <c r="H22" s="96"/>
      <c r="I22" s="99">
        <f t="shared" si="0"/>
        <v>2.5635348734232852E-3</v>
      </c>
      <c r="J22" s="99">
        <f t="shared" si="1"/>
        <v>0.12537008677896885</v>
      </c>
      <c r="K22" s="96">
        <f t="shared" si="2"/>
        <v>1228</v>
      </c>
      <c r="L22" s="100">
        <f t="shared" si="4"/>
        <v>-8.7381611436459766E-3</v>
      </c>
      <c r="M22" s="97">
        <f t="shared" si="3"/>
        <v>9</v>
      </c>
      <c r="N22" s="97">
        <f t="shared" si="5"/>
        <v>0</v>
      </c>
    </row>
    <row r="23" spans="1:14">
      <c r="A23" s="101">
        <v>22</v>
      </c>
      <c r="B23" s="98" t="s">
        <v>21</v>
      </c>
      <c r="C23" s="96">
        <v>43313</v>
      </c>
      <c r="D23" s="96">
        <v>43119</v>
      </c>
      <c r="E23" s="96">
        <v>43229</v>
      </c>
      <c r="F23" s="96"/>
      <c r="G23" s="96"/>
      <c r="H23" s="96"/>
      <c r="I23" s="99">
        <f t="shared" si="0"/>
        <v>1.0053438178646032E-2</v>
      </c>
      <c r="J23" s="99">
        <f t="shared" si="1"/>
        <v>-1.9393715512663634E-3</v>
      </c>
      <c r="K23" s="96">
        <f t="shared" si="2"/>
        <v>-84</v>
      </c>
      <c r="L23" s="100">
        <f t="shared" si="4"/>
        <v>5.9772437790412216E-4</v>
      </c>
      <c r="M23" s="97">
        <f t="shared" si="3"/>
        <v>110</v>
      </c>
      <c r="N23" s="97">
        <f t="shared" si="5"/>
        <v>0</v>
      </c>
    </row>
    <row r="24" spans="1:14">
      <c r="A24" s="101">
        <v>23</v>
      </c>
      <c r="B24" s="98" t="s">
        <v>22</v>
      </c>
      <c r="C24" s="96">
        <v>28049</v>
      </c>
      <c r="D24" s="96">
        <v>27193</v>
      </c>
      <c r="E24" s="96">
        <v>27264</v>
      </c>
      <c r="F24" s="96"/>
      <c r="G24" s="96"/>
      <c r="H24" s="96"/>
      <c r="I24" s="99">
        <f t="shared" si="0"/>
        <v>6.340580131453547E-3</v>
      </c>
      <c r="J24" s="99">
        <f t="shared" si="1"/>
        <v>-2.7986737495097863E-2</v>
      </c>
      <c r="K24" s="96">
        <f t="shared" si="2"/>
        <v>-785</v>
      </c>
      <c r="L24" s="100">
        <f t="shared" si="4"/>
        <v>5.5858766268420939E-3</v>
      </c>
      <c r="M24" s="97">
        <f t="shared" si="3"/>
        <v>71</v>
      </c>
      <c r="N24" s="97">
        <f t="shared" si="5"/>
        <v>0</v>
      </c>
    </row>
    <row r="25" spans="1:14">
      <c r="A25" s="101">
        <v>24</v>
      </c>
      <c r="B25" s="98" t="s">
        <v>23</v>
      </c>
      <c r="C25" s="96">
        <v>11750</v>
      </c>
      <c r="D25" s="96">
        <v>12133</v>
      </c>
      <c r="E25" s="96">
        <v>12140</v>
      </c>
      <c r="F25" s="96"/>
      <c r="G25" s="96"/>
      <c r="H25" s="96"/>
      <c r="I25" s="99">
        <f t="shared" si="0"/>
        <v>2.8233070274297999E-3</v>
      </c>
      <c r="J25" s="99">
        <f t="shared" si="1"/>
        <v>3.3191489361702124E-2</v>
      </c>
      <c r="K25" s="96">
        <f t="shared" si="2"/>
        <v>390</v>
      </c>
      <c r="L25" s="100">
        <f t="shared" si="4"/>
        <v>-2.7751488974119957E-3</v>
      </c>
      <c r="M25" s="97">
        <f t="shared" si="3"/>
        <v>7</v>
      </c>
      <c r="N25" s="97">
        <f t="shared" si="5"/>
        <v>0</v>
      </c>
    </row>
    <row r="26" spans="1:14">
      <c r="A26" s="101">
        <v>25</v>
      </c>
      <c r="B26" s="98" t="s">
        <v>24</v>
      </c>
      <c r="C26" s="96">
        <v>54628</v>
      </c>
      <c r="D26" s="96">
        <v>54342</v>
      </c>
      <c r="E26" s="96">
        <v>54393</v>
      </c>
      <c r="F26" s="96"/>
      <c r="G26" s="96"/>
      <c r="H26" s="96"/>
      <c r="I26" s="99">
        <f t="shared" si="0"/>
        <v>1.2649764344562529E-2</v>
      </c>
      <c r="J26" s="99">
        <f t="shared" si="1"/>
        <v>-4.3018232408288792E-3</v>
      </c>
      <c r="K26" s="96">
        <f t="shared" si="2"/>
        <v>-235</v>
      </c>
      <c r="L26" s="100">
        <f t="shared" si="4"/>
        <v>1.6722051048508179E-3</v>
      </c>
      <c r="M26" s="97">
        <f t="shared" si="3"/>
        <v>51</v>
      </c>
      <c r="N26" s="97">
        <f t="shared" si="5"/>
        <v>0</v>
      </c>
    </row>
    <row r="27" spans="1:14">
      <c r="A27" s="101">
        <v>26</v>
      </c>
      <c r="B27" s="98" t="s">
        <v>25</v>
      </c>
      <c r="C27" s="96">
        <v>11598</v>
      </c>
      <c r="D27" s="96">
        <v>12442</v>
      </c>
      <c r="E27" s="96">
        <v>12432</v>
      </c>
      <c r="F27" s="96"/>
      <c r="G27" s="96"/>
      <c r="H27" s="96"/>
      <c r="I27" s="99">
        <f t="shared" si="0"/>
        <v>2.8912152359973041E-3</v>
      </c>
      <c r="J27" s="99">
        <f t="shared" si="1"/>
        <v>7.1908949818934295E-2</v>
      </c>
      <c r="K27" s="96">
        <f t="shared" si="2"/>
        <v>834</v>
      </c>
      <c r="L27" s="100">
        <f t="shared" si="4"/>
        <v>-5.9345491806194984E-3</v>
      </c>
      <c r="M27" s="97">
        <f t="shared" si="3"/>
        <v>-10</v>
      </c>
      <c r="N27" s="97">
        <f t="shared" si="5"/>
        <v>0</v>
      </c>
    </row>
    <row r="28" spans="1:14">
      <c r="A28" s="101">
        <v>27</v>
      </c>
      <c r="B28" s="98" t="s">
        <v>26</v>
      </c>
      <c r="C28" s="96">
        <v>32356</v>
      </c>
      <c r="D28" s="96">
        <v>33553</v>
      </c>
      <c r="E28" s="96">
        <v>33416</v>
      </c>
      <c r="F28" s="96"/>
      <c r="G28" s="96"/>
      <c r="H28" s="96"/>
      <c r="I28" s="99">
        <f t="shared" si="0"/>
        <v>7.7713037585332946E-3</v>
      </c>
      <c r="J28" s="99">
        <f t="shared" si="1"/>
        <v>3.2760539003585117E-2</v>
      </c>
      <c r="K28" s="96">
        <f t="shared" si="2"/>
        <v>1060</v>
      </c>
      <c r="L28" s="100">
        <f t="shared" si="4"/>
        <v>-7.5427123878377324E-3</v>
      </c>
      <c r="M28" s="97">
        <f t="shared" si="3"/>
        <v>-137</v>
      </c>
      <c r="N28" s="97">
        <f t="shared" si="5"/>
        <v>0</v>
      </c>
    </row>
    <row r="29" spans="1:14">
      <c r="A29" s="101">
        <v>28</v>
      </c>
      <c r="B29" s="98" t="s">
        <v>27</v>
      </c>
      <c r="C29" s="96">
        <v>21635</v>
      </c>
      <c r="D29" s="96">
        <v>22517</v>
      </c>
      <c r="E29" s="96">
        <v>22538</v>
      </c>
      <c r="F29" s="96"/>
      <c r="G29" s="96"/>
      <c r="H29" s="96"/>
      <c r="I29" s="99">
        <f t="shared" si="0"/>
        <v>5.2414904270356531E-3</v>
      </c>
      <c r="J29" s="99">
        <f t="shared" si="1"/>
        <v>4.1737924659117173E-2</v>
      </c>
      <c r="K29" s="96">
        <f t="shared" si="2"/>
        <v>903</v>
      </c>
      <c r="L29" s="100">
        <f t="shared" si="4"/>
        <v>-6.425537062469313E-3</v>
      </c>
      <c r="M29" s="97">
        <f t="shared" si="3"/>
        <v>21</v>
      </c>
      <c r="N29" s="97">
        <f t="shared" si="5"/>
        <v>0</v>
      </c>
    </row>
    <row r="30" spans="1:14">
      <c r="A30" s="101">
        <v>29</v>
      </c>
      <c r="B30" s="98" t="s">
        <v>28</v>
      </c>
      <c r="C30" s="96">
        <v>33995</v>
      </c>
      <c r="D30" s="96">
        <v>34588</v>
      </c>
      <c r="E30" s="96">
        <v>34867</v>
      </c>
      <c r="F30" s="96"/>
      <c r="G30" s="96"/>
      <c r="H30" s="96"/>
      <c r="I30" s="99">
        <f t="shared" si="0"/>
        <v>8.1087517401478449E-3</v>
      </c>
      <c r="J30" s="99">
        <f t="shared" si="1"/>
        <v>2.5650831004559494E-2</v>
      </c>
      <c r="K30" s="96">
        <f t="shared" si="2"/>
        <v>872</v>
      </c>
      <c r="L30" s="100">
        <f t="shared" si="4"/>
        <v>-6.2049483039570775E-3</v>
      </c>
      <c r="M30" s="97">
        <f t="shared" si="3"/>
        <v>279</v>
      </c>
      <c r="N30" s="97">
        <f t="shared" si="5"/>
        <v>0</v>
      </c>
    </row>
    <row r="31" spans="1:14">
      <c r="A31" s="101">
        <v>30</v>
      </c>
      <c r="B31" s="98" t="s">
        <v>29</v>
      </c>
      <c r="C31" s="96">
        <v>4495</v>
      </c>
      <c r="D31" s="96">
        <v>4998</v>
      </c>
      <c r="E31" s="96">
        <v>5020</v>
      </c>
      <c r="F31" s="96"/>
      <c r="G31" s="96"/>
      <c r="H31" s="96"/>
      <c r="I31" s="99">
        <f t="shared" si="0"/>
        <v>1.1674630377016141E-3</v>
      </c>
      <c r="J31" s="99">
        <f t="shared" si="1"/>
        <v>0.1167964404894327</v>
      </c>
      <c r="K31" s="96">
        <f t="shared" si="2"/>
        <v>525</v>
      </c>
      <c r="L31" s="100">
        <f t="shared" si="4"/>
        <v>-3.7357773619007637E-3</v>
      </c>
      <c r="M31" s="97">
        <f t="shared" si="3"/>
        <v>22</v>
      </c>
      <c r="N31" s="97">
        <f t="shared" si="5"/>
        <v>0</v>
      </c>
    </row>
    <row r="32" spans="1:14">
      <c r="A32" s="101">
        <v>31</v>
      </c>
      <c r="B32" s="98" t="s">
        <v>30</v>
      </c>
      <c r="C32" s="96">
        <v>21434</v>
      </c>
      <c r="D32" s="96">
        <v>22509</v>
      </c>
      <c r="E32" s="96">
        <v>22612</v>
      </c>
      <c r="F32" s="96"/>
      <c r="G32" s="96"/>
      <c r="H32" s="96"/>
      <c r="I32" s="99">
        <f t="shared" si="0"/>
        <v>5.2587000415356367E-3</v>
      </c>
      <c r="J32" s="99">
        <f t="shared" si="1"/>
        <v>5.4959410282728376E-2</v>
      </c>
      <c r="K32" s="96">
        <f t="shared" si="2"/>
        <v>1178</v>
      </c>
      <c r="L32" s="100">
        <f t="shared" si="4"/>
        <v>-8.3823728234649515E-3</v>
      </c>
      <c r="M32" s="97">
        <f t="shared" si="3"/>
        <v>103</v>
      </c>
      <c r="N32" s="97">
        <f t="shared" si="5"/>
        <v>0</v>
      </c>
    </row>
    <row r="33" spans="1:14">
      <c r="A33" s="101">
        <v>32</v>
      </c>
      <c r="B33" s="98" t="s">
        <v>31</v>
      </c>
      <c r="C33" s="96">
        <v>18955</v>
      </c>
      <c r="D33" s="96">
        <v>20835</v>
      </c>
      <c r="E33" s="96">
        <v>21110</v>
      </c>
      <c r="F33" s="96"/>
      <c r="G33" s="96"/>
      <c r="H33" s="96"/>
      <c r="I33" s="99">
        <f t="shared" si="0"/>
        <v>4.9093913796575848E-3</v>
      </c>
      <c r="J33" s="99">
        <f t="shared" si="1"/>
        <v>0.11369031917699815</v>
      </c>
      <c r="K33" s="96">
        <f t="shared" si="2"/>
        <v>2155</v>
      </c>
      <c r="L33" s="100">
        <f t="shared" si="4"/>
        <v>-1.5334476599802182E-2</v>
      </c>
      <c r="M33" s="97">
        <f t="shared" si="3"/>
        <v>275</v>
      </c>
      <c r="N33" s="97">
        <f t="shared" si="5"/>
        <v>0</v>
      </c>
    </row>
    <row r="34" spans="1:14">
      <c r="A34" s="101">
        <v>33</v>
      </c>
      <c r="B34" s="98" t="s">
        <v>32</v>
      </c>
      <c r="C34" s="96">
        <v>17775</v>
      </c>
      <c r="D34" s="96">
        <v>18049</v>
      </c>
      <c r="E34" s="96">
        <v>18106</v>
      </c>
      <c r="F34" s="96"/>
      <c r="G34" s="96"/>
      <c r="H34" s="96"/>
      <c r="I34" s="99">
        <f t="shared" si="0"/>
        <v>4.2107740559014792E-3</v>
      </c>
      <c r="J34" s="99">
        <f t="shared" si="1"/>
        <v>1.8621659634317861E-2</v>
      </c>
      <c r="K34" s="96">
        <f t="shared" si="2"/>
        <v>331</v>
      </c>
      <c r="L34" s="100">
        <f t="shared" si="4"/>
        <v>-2.3553186795983862E-3</v>
      </c>
      <c r="M34" s="97">
        <f t="shared" si="3"/>
        <v>57</v>
      </c>
      <c r="N34" s="97">
        <f t="shared" si="5"/>
        <v>0</v>
      </c>
    </row>
    <row r="35" spans="1:14">
      <c r="A35" s="101">
        <v>35</v>
      </c>
      <c r="B35" s="98" t="s">
        <v>33</v>
      </c>
      <c r="C35" s="96">
        <v>9000</v>
      </c>
      <c r="D35" s="96">
        <v>9182</v>
      </c>
      <c r="E35" s="96">
        <v>9251</v>
      </c>
      <c r="F35" s="96"/>
      <c r="G35" s="96"/>
      <c r="H35" s="96"/>
      <c r="I35" s="99">
        <f t="shared" si="0"/>
        <v>2.1514343748561021E-3</v>
      </c>
      <c r="J35" s="99">
        <f t="shared" si="1"/>
        <v>2.788888888888889E-2</v>
      </c>
      <c r="K35" s="96">
        <f t="shared" si="2"/>
        <v>251</v>
      </c>
      <c r="L35" s="100">
        <f t="shared" si="4"/>
        <v>-1.7860573673087459E-3</v>
      </c>
      <c r="M35" s="97">
        <f t="shared" si="3"/>
        <v>69</v>
      </c>
      <c r="N35" s="97">
        <f t="shared" si="5"/>
        <v>0</v>
      </c>
    </row>
    <row r="36" spans="1:14">
      <c r="A36" s="101">
        <v>36</v>
      </c>
      <c r="B36" s="98" t="s">
        <v>34</v>
      </c>
      <c r="C36" s="96">
        <v>1340</v>
      </c>
      <c r="D36" s="96">
        <v>1154</v>
      </c>
      <c r="E36" s="96">
        <v>1102</v>
      </c>
      <c r="F36" s="96"/>
      <c r="G36" s="96"/>
      <c r="H36" s="96"/>
      <c r="I36" s="99">
        <f t="shared" si="0"/>
        <v>2.5628371863489616E-4</v>
      </c>
      <c r="J36" s="99">
        <f t="shared" si="1"/>
        <v>-0.17761194029850746</v>
      </c>
      <c r="K36" s="96">
        <f t="shared" si="2"/>
        <v>-238</v>
      </c>
      <c r="L36" s="100">
        <f t="shared" si="4"/>
        <v>1.6935524040616794E-3</v>
      </c>
      <c r="M36" s="97">
        <f t="shared" si="3"/>
        <v>-52</v>
      </c>
      <c r="N36" s="97">
        <f t="shared" si="5"/>
        <v>0</v>
      </c>
    </row>
    <row r="37" spans="1:14">
      <c r="A37" s="101">
        <v>37</v>
      </c>
      <c r="B37" s="98" t="s">
        <v>35</v>
      </c>
      <c r="C37" s="96">
        <v>891</v>
      </c>
      <c r="D37" s="96">
        <v>958</v>
      </c>
      <c r="E37" s="96">
        <v>982</v>
      </c>
      <c r="F37" s="96"/>
      <c r="G37" s="96"/>
      <c r="H37" s="96"/>
      <c r="I37" s="99">
        <f t="shared" si="0"/>
        <v>2.2837623566194921E-4</v>
      </c>
      <c r="J37" s="99">
        <f t="shared" si="1"/>
        <v>0.10213243546576879</v>
      </c>
      <c r="K37" s="96">
        <f t="shared" si="2"/>
        <v>91</v>
      </c>
      <c r="L37" s="100">
        <f t="shared" si="4"/>
        <v>-6.4753474272946567E-4</v>
      </c>
      <c r="M37" s="97">
        <f t="shared" si="3"/>
        <v>24</v>
      </c>
      <c r="N37" s="97">
        <f t="shared" si="5"/>
        <v>0</v>
      </c>
    </row>
    <row r="38" spans="1:14">
      <c r="A38" s="101">
        <v>38</v>
      </c>
      <c r="B38" s="98" t="s">
        <v>36</v>
      </c>
      <c r="C38" s="96">
        <v>8313</v>
      </c>
      <c r="D38" s="96">
        <v>7500</v>
      </c>
      <c r="E38" s="96">
        <v>7529</v>
      </c>
      <c r="F38" s="96"/>
      <c r="G38" s="96"/>
      <c r="H38" s="96"/>
      <c r="I38" s="99">
        <f t="shared" si="0"/>
        <v>1.7509619941943133E-3</v>
      </c>
      <c r="J38" s="99">
        <f t="shared" si="1"/>
        <v>-9.431011668471069E-2</v>
      </c>
      <c r="K38" s="96">
        <f t="shared" si="2"/>
        <v>-784</v>
      </c>
      <c r="L38" s="100">
        <f t="shared" si="4"/>
        <v>5.5787608604384734E-3</v>
      </c>
      <c r="M38" s="97">
        <f t="shared" si="3"/>
        <v>29</v>
      </c>
      <c r="N38" s="97">
        <f t="shared" si="5"/>
        <v>0</v>
      </c>
    </row>
    <row r="39" spans="1:14">
      <c r="A39" s="101">
        <v>39</v>
      </c>
      <c r="B39" s="98" t="s">
        <v>37</v>
      </c>
      <c r="C39" s="96">
        <v>226</v>
      </c>
      <c r="D39" s="96">
        <v>157</v>
      </c>
      <c r="E39" s="96">
        <v>161</v>
      </c>
      <c r="F39" s="96"/>
      <c r="G39" s="96"/>
      <c r="H39" s="96"/>
      <c r="I39" s="99">
        <f t="shared" si="0"/>
        <v>3.7442539655370492E-5</v>
      </c>
      <c r="J39" s="99">
        <f t="shared" si="1"/>
        <v>-0.28761061946902655</v>
      </c>
      <c r="K39" s="96">
        <f t="shared" si="2"/>
        <v>-65</v>
      </c>
      <c r="L39" s="100">
        <f t="shared" si="4"/>
        <v>4.6252481623533265E-4</v>
      </c>
      <c r="M39" s="97">
        <f t="shared" si="3"/>
        <v>4</v>
      </c>
      <c r="N39" s="97">
        <f t="shared" si="5"/>
        <v>0</v>
      </c>
    </row>
    <row r="40" spans="1:14">
      <c r="A40" s="101">
        <v>41</v>
      </c>
      <c r="B40" s="98" t="s">
        <v>38</v>
      </c>
      <c r="C40" s="96">
        <v>43477</v>
      </c>
      <c r="D40" s="96">
        <v>40621</v>
      </c>
      <c r="E40" s="96">
        <v>40992</v>
      </c>
      <c r="F40" s="96"/>
      <c r="G40" s="96"/>
      <c r="H40" s="96"/>
      <c r="I40" s="99">
        <f t="shared" si="0"/>
        <v>9.5331961835586777E-3</v>
      </c>
      <c r="J40" s="99">
        <f t="shared" si="1"/>
        <v>-5.7156657543068749E-2</v>
      </c>
      <c r="K40" s="96">
        <f t="shared" si="2"/>
        <v>-2485</v>
      </c>
      <c r="L40" s="100">
        <f t="shared" si="4"/>
        <v>1.7682679512996947E-2</v>
      </c>
      <c r="M40" s="97">
        <f t="shared" si="3"/>
        <v>371</v>
      </c>
      <c r="N40" s="97">
        <f t="shared" si="5"/>
        <v>0</v>
      </c>
    </row>
    <row r="41" spans="1:14">
      <c r="A41" s="101">
        <v>42</v>
      </c>
      <c r="B41" s="98" t="s">
        <v>39</v>
      </c>
      <c r="C41" s="96">
        <v>22203</v>
      </c>
      <c r="D41" s="96">
        <v>15620</v>
      </c>
      <c r="E41" s="96">
        <v>15814</v>
      </c>
      <c r="F41" s="96"/>
      <c r="G41" s="96"/>
      <c r="H41" s="96"/>
      <c r="I41" s="99">
        <f t="shared" si="0"/>
        <v>3.6777411311181923E-3</v>
      </c>
      <c r="J41" s="99">
        <f t="shared" si="1"/>
        <v>-0.28775390712966714</v>
      </c>
      <c r="K41" s="96">
        <f t="shared" si="2"/>
        <v>-6389</v>
      </c>
      <c r="L41" s="100">
        <f t="shared" si="4"/>
        <v>4.5462631552731385E-2</v>
      </c>
      <c r="M41" s="97">
        <f t="shared" si="3"/>
        <v>194</v>
      </c>
      <c r="N41" s="97">
        <f t="shared" si="5"/>
        <v>0</v>
      </c>
    </row>
    <row r="42" spans="1:14">
      <c r="A42" s="101">
        <v>43</v>
      </c>
      <c r="B42" s="98" t="s">
        <v>40</v>
      </c>
      <c r="C42" s="96">
        <v>34955</v>
      </c>
      <c r="D42" s="96">
        <v>31957</v>
      </c>
      <c r="E42" s="96">
        <v>32153</v>
      </c>
      <c r="F42" s="96"/>
      <c r="G42" s="96"/>
      <c r="H42" s="96"/>
      <c r="I42" s="99">
        <f t="shared" si="0"/>
        <v>7.4775775002430276E-3</v>
      </c>
      <c r="J42" s="99">
        <f t="shared" si="1"/>
        <v>-8.0160205979116009E-2</v>
      </c>
      <c r="K42" s="96">
        <f t="shared" si="2"/>
        <v>-2802</v>
      </c>
      <c r="L42" s="100">
        <f t="shared" si="4"/>
        <v>1.9938377462944648E-2</v>
      </c>
      <c r="M42" s="97">
        <f t="shared" si="3"/>
        <v>196</v>
      </c>
      <c r="N42" s="97">
        <f t="shared" si="5"/>
        <v>0</v>
      </c>
    </row>
    <row r="43" spans="1:14">
      <c r="A43" s="101">
        <v>45</v>
      </c>
      <c r="B43" s="98" t="s">
        <v>41</v>
      </c>
      <c r="C43" s="96">
        <v>36318</v>
      </c>
      <c r="D43" s="96">
        <v>37837</v>
      </c>
      <c r="E43" s="96">
        <v>38002</v>
      </c>
      <c r="F43" s="96"/>
      <c r="G43" s="96"/>
      <c r="H43" s="96"/>
      <c r="I43" s="99">
        <f t="shared" si="0"/>
        <v>8.8378347328160831E-3</v>
      </c>
      <c r="J43" s="99">
        <f t="shared" si="1"/>
        <v>4.6368192081061729E-2</v>
      </c>
      <c r="K43" s="96">
        <f t="shared" si="2"/>
        <v>1684</v>
      </c>
      <c r="L43" s="100">
        <f t="shared" si="4"/>
        <v>-1.1982950623696925E-2</v>
      </c>
      <c r="M43" s="97">
        <f t="shared" si="3"/>
        <v>165</v>
      </c>
      <c r="N43" s="97">
        <f t="shared" si="5"/>
        <v>0</v>
      </c>
    </row>
    <row r="44" spans="1:14">
      <c r="A44" s="101">
        <v>46</v>
      </c>
      <c r="B44" s="98" t="s">
        <v>42</v>
      </c>
      <c r="C44" s="96">
        <v>206078</v>
      </c>
      <c r="D44" s="96">
        <v>206148</v>
      </c>
      <c r="E44" s="96">
        <v>206357</v>
      </c>
      <c r="F44" s="96"/>
      <c r="G44" s="96"/>
      <c r="H44" s="96"/>
      <c r="I44" s="99">
        <f t="shared" si="0"/>
        <v>4.7990870532070115E-2</v>
      </c>
      <c r="J44" s="99">
        <f t="shared" si="1"/>
        <v>1.353856306835276E-3</v>
      </c>
      <c r="K44" s="96">
        <f t="shared" si="2"/>
        <v>279</v>
      </c>
      <c r="L44" s="100">
        <f t="shared" si="4"/>
        <v>-1.9852988266101201E-3</v>
      </c>
      <c r="M44" s="97">
        <f t="shared" si="3"/>
        <v>209</v>
      </c>
      <c r="N44" s="97">
        <f t="shared" si="5"/>
        <v>0</v>
      </c>
    </row>
    <row r="45" spans="1:14">
      <c r="A45" s="101">
        <v>47</v>
      </c>
      <c r="B45" s="98" t="s">
        <v>43</v>
      </c>
      <c r="C45" s="96">
        <v>522558</v>
      </c>
      <c r="D45" s="96">
        <v>518030</v>
      </c>
      <c r="E45" s="96">
        <v>519920</v>
      </c>
      <c r="F45" s="96"/>
      <c r="G45" s="96"/>
      <c r="H45" s="96"/>
      <c r="I45" s="99">
        <f t="shared" si="0"/>
        <v>0.12091382122745482</v>
      </c>
      <c r="J45" s="99">
        <f t="shared" si="1"/>
        <v>-5.0482434485741292E-3</v>
      </c>
      <c r="K45" s="96">
        <f t="shared" si="2"/>
        <v>-2638</v>
      </c>
      <c r="L45" s="100">
        <f t="shared" si="4"/>
        <v>1.8771391772750882E-2</v>
      </c>
      <c r="M45" s="97">
        <f t="shared" si="3"/>
        <v>1890</v>
      </c>
      <c r="N45" s="97">
        <f t="shared" si="5"/>
        <v>0</v>
      </c>
    </row>
    <row r="46" spans="1:14">
      <c r="A46" s="101">
        <v>49</v>
      </c>
      <c r="B46" s="98" t="s">
        <v>44</v>
      </c>
      <c r="C46" s="96">
        <v>56139</v>
      </c>
      <c r="D46" s="96">
        <v>55172</v>
      </c>
      <c r="E46" s="96">
        <v>54678</v>
      </c>
      <c r="F46" s="96"/>
      <c r="G46" s="96"/>
      <c r="H46" s="96"/>
      <c r="I46" s="99">
        <f t="shared" si="0"/>
        <v>1.2716044616623278E-2</v>
      </c>
      <c r="J46" s="99">
        <f t="shared" si="1"/>
        <v>-2.6024688719072302E-2</v>
      </c>
      <c r="K46" s="96">
        <f t="shared" si="2"/>
        <v>-1461</v>
      </c>
      <c r="L46" s="100">
        <f t="shared" si="4"/>
        <v>1.0396134715689554E-2</v>
      </c>
      <c r="M46" s="97">
        <f t="shared" si="3"/>
        <v>-494</v>
      </c>
      <c r="N46" s="97">
        <f t="shared" si="5"/>
        <v>0</v>
      </c>
    </row>
    <row r="47" spans="1:14">
      <c r="A47" s="101">
        <v>50</v>
      </c>
      <c r="B47" s="98" t="s">
        <v>45</v>
      </c>
      <c r="C47" s="96">
        <v>1483</v>
      </c>
      <c r="D47" s="96">
        <v>1293</v>
      </c>
      <c r="E47" s="96">
        <v>1365</v>
      </c>
      <c r="F47" s="96"/>
      <c r="G47" s="96"/>
      <c r="H47" s="96"/>
      <c r="I47" s="99">
        <f t="shared" si="0"/>
        <v>3.1744761881727157E-4</v>
      </c>
      <c r="J47" s="99">
        <f t="shared" si="1"/>
        <v>-7.9568442346594742E-2</v>
      </c>
      <c r="K47" s="96">
        <f t="shared" si="2"/>
        <v>-118</v>
      </c>
      <c r="L47" s="100">
        <f t="shared" si="4"/>
        <v>8.3966043562721919E-4</v>
      </c>
      <c r="M47" s="97">
        <f t="shared" si="3"/>
        <v>72</v>
      </c>
      <c r="N47" s="97">
        <f t="shared" si="5"/>
        <v>0</v>
      </c>
    </row>
    <row r="48" spans="1:14">
      <c r="A48" s="101">
        <v>51</v>
      </c>
      <c r="B48" s="98" t="s">
        <v>46</v>
      </c>
      <c r="C48" s="96">
        <v>13294</v>
      </c>
      <c r="D48" s="96">
        <v>12863</v>
      </c>
      <c r="E48" s="96">
        <v>12874</v>
      </c>
      <c r="F48" s="96"/>
      <c r="G48" s="96"/>
      <c r="H48" s="96"/>
      <c r="I48" s="99">
        <f t="shared" si="0"/>
        <v>2.994007798280992E-3</v>
      </c>
      <c r="J48" s="99">
        <f t="shared" si="1"/>
        <v>-3.1593199939822479E-2</v>
      </c>
      <c r="K48" s="96">
        <f t="shared" si="2"/>
        <v>-420</v>
      </c>
      <c r="L48" s="100">
        <f t="shared" si="4"/>
        <v>2.9886218895206107E-3</v>
      </c>
      <c r="M48" s="97">
        <f t="shared" si="3"/>
        <v>11</v>
      </c>
      <c r="N48" s="97">
        <f t="shared" si="5"/>
        <v>0</v>
      </c>
    </row>
    <row r="49" spans="1:14">
      <c r="A49" s="101">
        <v>52</v>
      </c>
      <c r="B49" s="98" t="s">
        <v>47</v>
      </c>
      <c r="C49" s="96">
        <v>49353</v>
      </c>
      <c r="D49" s="96">
        <v>50598</v>
      </c>
      <c r="E49" s="96">
        <v>50941</v>
      </c>
      <c r="F49" s="96"/>
      <c r="G49" s="96"/>
      <c r="H49" s="96"/>
      <c r="I49" s="99">
        <f t="shared" si="0"/>
        <v>1.1846959084374088E-2</v>
      </c>
      <c r="J49" s="99">
        <f t="shared" si="1"/>
        <v>3.2176362125909269E-2</v>
      </c>
      <c r="K49" s="96">
        <f t="shared" si="2"/>
        <v>1588</v>
      </c>
      <c r="L49" s="100">
        <f t="shared" si="4"/>
        <v>-1.1299837048949357E-2</v>
      </c>
      <c r="M49" s="97">
        <f t="shared" si="3"/>
        <v>343</v>
      </c>
      <c r="N49" s="97">
        <f t="shared" si="5"/>
        <v>0</v>
      </c>
    </row>
    <row r="50" spans="1:14">
      <c r="A50" s="101">
        <v>53</v>
      </c>
      <c r="B50" s="98" t="s">
        <v>48</v>
      </c>
      <c r="C50" s="96">
        <v>10910</v>
      </c>
      <c r="D50" s="96">
        <v>11510</v>
      </c>
      <c r="E50" s="96">
        <v>11700</v>
      </c>
      <c r="F50" s="96"/>
      <c r="G50" s="96"/>
      <c r="H50" s="96"/>
      <c r="I50" s="99">
        <f t="shared" si="0"/>
        <v>2.7209795898623279E-3</v>
      </c>
      <c r="J50" s="99">
        <f t="shared" si="1"/>
        <v>7.2410632447296064E-2</v>
      </c>
      <c r="K50" s="96">
        <f t="shared" si="2"/>
        <v>790</v>
      </c>
      <c r="L50" s="100">
        <f t="shared" si="4"/>
        <v>-5.6214554588601964E-3</v>
      </c>
      <c r="M50" s="97">
        <f t="shared" si="3"/>
        <v>190</v>
      </c>
      <c r="N50" s="97">
        <f t="shared" si="5"/>
        <v>0</v>
      </c>
    </row>
    <row r="51" spans="1:14">
      <c r="A51" s="101">
        <v>55</v>
      </c>
      <c r="B51" s="98" t="s">
        <v>49</v>
      </c>
      <c r="C51" s="96">
        <v>133108</v>
      </c>
      <c r="D51" s="96">
        <v>80073</v>
      </c>
      <c r="E51" s="96">
        <v>83116</v>
      </c>
      <c r="F51" s="96"/>
      <c r="G51" s="96"/>
      <c r="H51" s="96"/>
      <c r="I51" s="99">
        <f t="shared" si="0"/>
        <v>1.932965295649549E-2</v>
      </c>
      <c r="J51" s="99">
        <f t="shared" si="1"/>
        <v>-0.37557472127896147</v>
      </c>
      <c r="K51" s="96">
        <f t="shared" si="2"/>
        <v>-49992</v>
      </c>
      <c r="L51" s="100">
        <f t="shared" si="4"/>
        <v>0.35573139404979615</v>
      </c>
      <c r="M51" s="97">
        <f t="shared" si="3"/>
        <v>3043</v>
      </c>
      <c r="N51" s="97">
        <f t="shared" si="5"/>
        <v>0</v>
      </c>
    </row>
    <row r="52" spans="1:14">
      <c r="A52" s="101">
        <v>56</v>
      </c>
      <c r="B52" s="98" t="s">
        <v>50</v>
      </c>
      <c r="C52" s="96">
        <v>212072</v>
      </c>
      <c r="D52" s="96">
        <v>195814</v>
      </c>
      <c r="E52" s="96">
        <v>193860</v>
      </c>
      <c r="F52" s="96"/>
      <c r="G52" s="96"/>
      <c r="H52" s="96"/>
      <c r="I52" s="99">
        <f t="shared" si="0"/>
        <v>4.5084538742795797E-2</v>
      </c>
      <c r="J52" s="99">
        <f t="shared" si="1"/>
        <v>-8.5876494775359316E-2</v>
      </c>
      <c r="K52" s="96">
        <f t="shared" si="2"/>
        <v>-18212</v>
      </c>
      <c r="L52" s="100">
        <f t="shared" si="4"/>
        <v>0.12959233774273657</v>
      </c>
      <c r="M52" s="97">
        <f t="shared" si="3"/>
        <v>-1954</v>
      </c>
      <c r="N52" s="97">
        <f t="shared" si="5"/>
        <v>0</v>
      </c>
    </row>
    <row r="53" spans="1:14">
      <c r="A53" s="101">
        <v>58</v>
      </c>
      <c r="B53" s="98" t="s">
        <v>51</v>
      </c>
      <c r="C53" s="96">
        <v>8688</v>
      </c>
      <c r="D53" s="96">
        <v>8346</v>
      </c>
      <c r="E53" s="96">
        <v>8269</v>
      </c>
      <c r="F53" s="96"/>
      <c r="G53" s="96"/>
      <c r="H53" s="96"/>
      <c r="I53" s="99">
        <f t="shared" si="0"/>
        <v>1.9230581391941528E-3</v>
      </c>
      <c r="J53" s="99">
        <f t="shared" si="1"/>
        <v>-4.8227440147329652E-2</v>
      </c>
      <c r="K53" s="96">
        <f t="shared" si="2"/>
        <v>-419</v>
      </c>
      <c r="L53" s="100">
        <f t="shared" si="4"/>
        <v>2.9815061231169902E-3</v>
      </c>
      <c r="M53" s="97">
        <f t="shared" si="3"/>
        <v>-77</v>
      </c>
      <c r="N53" s="97">
        <f t="shared" si="5"/>
        <v>0</v>
      </c>
    </row>
    <row r="54" spans="1:14">
      <c r="A54" s="101">
        <v>59</v>
      </c>
      <c r="B54" s="98" t="s">
        <v>52</v>
      </c>
      <c r="C54" s="96">
        <v>6330</v>
      </c>
      <c r="D54" s="96">
        <v>6262</v>
      </c>
      <c r="E54" s="96">
        <v>6202</v>
      </c>
      <c r="F54" s="96"/>
      <c r="G54" s="96"/>
      <c r="H54" s="96"/>
      <c r="I54" s="99">
        <f t="shared" si="0"/>
        <v>1.4423517449851416E-3</v>
      </c>
      <c r="J54" s="99">
        <f t="shared" si="1"/>
        <v>-2.0221169036334911E-2</v>
      </c>
      <c r="K54" s="96">
        <f t="shared" si="2"/>
        <v>-128</v>
      </c>
      <c r="L54" s="100">
        <f t="shared" si="4"/>
        <v>9.108180996634243E-4</v>
      </c>
      <c r="M54" s="97">
        <f t="shared" si="3"/>
        <v>-60</v>
      </c>
      <c r="N54" s="97">
        <f t="shared" si="5"/>
        <v>0</v>
      </c>
    </row>
    <row r="55" spans="1:14">
      <c r="A55" s="101">
        <v>60</v>
      </c>
      <c r="B55" s="98" t="s">
        <v>53</v>
      </c>
      <c r="C55" s="96">
        <v>3012</v>
      </c>
      <c r="D55" s="96">
        <v>2915</v>
      </c>
      <c r="E55" s="96">
        <v>2918</v>
      </c>
      <c r="F55" s="96"/>
      <c r="G55" s="96"/>
      <c r="H55" s="96"/>
      <c r="I55" s="99">
        <f t="shared" si="0"/>
        <v>6.7861696095882667E-4</v>
      </c>
      <c r="J55" s="99">
        <f t="shared" si="1"/>
        <v>-3.1208499335989376E-2</v>
      </c>
      <c r="K55" s="96">
        <f t="shared" si="2"/>
        <v>-94</v>
      </c>
      <c r="L55" s="100">
        <f t="shared" si="4"/>
        <v>6.6888204194032717E-4</v>
      </c>
      <c r="M55" s="97">
        <f t="shared" si="3"/>
        <v>3</v>
      </c>
      <c r="N55" s="97">
        <f t="shared" si="5"/>
        <v>0</v>
      </c>
    </row>
    <row r="56" spans="1:14">
      <c r="A56" s="101">
        <v>61</v>
      </c>
      <c r="B56" s="98" t="s">
        <v>54</v>
      </c>
      <c r="C56" s="96">
        <v>8125</v>
      </c>
      <c r="D56" s="96">
        <v>8246</v>
      </c>
      <c r="E56" s="96">
        <v>8247</v>
      </c>
      <c r="F56" s="96"/>
      <c r="G56" s="96"/>
      <c r="H56" s="96"/>
      <c r="I56" s="99">
        <f t="shared" si="0"/>
        <v>1.9179417673157793E-3</v>
      </c>
      <c r="J56" s="99">
        <f t="shared" si="1"/>
        <v>1.5015384615384616E-2</v>
      </c>
      <c r="K56" s="96">
        <f t="shared" si="2"/>
        <v>122</v>
      </c>
      <c r="L56" s="100">
        <f t="shared" si="4"/>
        <v>-8.6812350124170119E-4</v>
      </c>
      <c r="M56" s="97">
        <f t="shared" si="3"/>
        <v>1</v>
      </c>
      <c r="N56" s="97">
        <f t="shared" si="5"/>
        <v>0</v>
      </c>
    </row>
    <row r="57" spans="1:14">
      <c r="A57" s="101">
        <v>62</v>
      </c>
      <c r="B57" s="98" t="s">
        <v>55</v>
      </c>
      <c r="C57" s="96">
        <v>29143</v>
      </c>
      <c r="D57" s="96">
        <v>33600</v>
      </c>
      <c r="E57" s="96">
        <v>33728</v>
      </c>
      <c r="F57" s="96"/>
      <c r="G57" s="96"/>
      <c r="H57" s="96"/>
      <c r="I57" s="99">
        <f t="shared" si="0"/>
        <v>7.8438632142629559E-3</v>
      </c>
      <c r="J57" s="99">
        <f t="shared" si="1"/>
        <v>0.15732766015852864</v>
      </c>
      <c r="K57" s="96">
        <f t="shared" si="2"/>
        <v>4585</v>
      </c>
      <c r="L57" s="100">
        <f t="shared" si="4"/>
        <v>-3.2625788960599998E-2</v>
      </c>
      <c r="M57" s="97">
        <f t="shared" si="3"/>
        <v>128</v>
      </c>
      <c r="N57" s="97">
        <f t="shared" si="5"/>
        <v>0</v>
      </c>
    </row>
    <row r="58" spans="1:14">
      <c r="A58" s="101">
        <v>63</v>
      </c>
      <c r="B58" s="98" t="s">
        <v>56</v>
      </c>
      <c r="C58" s="96">
        <v>24058</v>
      </c>
      <c r="D58" s="96">
        <v>24018</v>
      </c>
      <c r="E58" s="96">
        <v>23979</v>
      </c>
      <c r="F58" s="96"/>
      <c r="G58" s="96"/>
      <c r="H58" s="96"/>
      <c r="I58" s="99">
        <f t="shared" si="0"/>
        <v>5.5766127850691242E-3</v>
      </c>
      <c r="J58" s="99">
        <f t="shared" si="1"/>
        <v>-3.2837309834566463E-3</v>
      </c>
      <c r="K58" s="96">
        <f t="shared" si="2"/>
        <v>-79</v>
      </c>
      <c r="L58" s="100">
        <f t="shared" si="4"/>
        <v>5.6214554588601966E-4</v>
      </c>
      <c r="M58" s="97">
        <f t="shared" si="3"/>
        <v>-39</v>
      </c>
      <c r="N58" s="97">
        <f t="shared" si="5"/>
        <v>0</v>
      </c>
    </row>
    <row r="59" spans="1:14">
      <c r="A59" s="101">
        <v>64</v>
      </c>
      <c r="B59" s="98" t="s">
        <v>57</v>
      </c>
      <c r="C59" s="96">
        <v>37979</v>
      </c>
      <c r="D59" s="96">
        <v>37651</v>
      </c>
      <c r="E59" s="96">
        <v>37553</v>
      </c>
      <c r="F59" s="96"/>
      <c r="G59" s="96"/>
      <c r="H59" s="96"/>
      <c r="I59" s="99">
        <f t="shared" si="0"/>
        <v>8.733414234025641E-3</v>
      </c>
      <c r="J59" s="99">
        <f t="shared" si="1"/>
        <v>-1.1216725032254666E-2</v>
      </c>
      <c r="K59" s="96">
        <f t="shared" si="2"/>
        <v>-426</v>
      </c>
      <c r="L59" s="100">
        <f t="shared" si="4"/>
        <v>3.0313164879423337E-3</v>
      </c>
      <c r="M59" s="97">
        <f t="shared" si="3"/>
        <v>-98</v>
      </c>
      <c r="N59" s="97">
        <f t="shared" si="5"/>
        <v>0</v>
      </c>
    </row>
    <row r="60" spans="1:14">
      <c r="A60" s="101">
        <v>65</v>
      </c>
      <c r="B60" s="98" t="s">
        <v>58</v>
      </c>
      <c r="C60" s="96">
        <v>12503</v>
      </c>
      <c r="D60" s="96">
        <v>12454</v>
      </c>
      <c r="E60" s="96">
        <v>12431</v>
      </c>
      <c r="F60" s="96"/>
      <c r="G60" s="96"/>
      <c r="H60" s="96"/>
      <c r="I60" s="99">
        <f t="shared" si="0"/>
        <v>2.8909826736391963E-3</v>
      </c>
      <c r="J60" s="99">
        <f t="shared" si="1"/>
        <v>-5.7586179316963925E-3</v>
      </c>
      <c r="K60" s="96">
        <f t="shared" si="2"/>
        <v>-72</v>
      </c>
      <c r="L60" s="100">
        <f t="shared" si="4"/>
        <v>5.1233518106067616E-4</v>
      </c>
      <c r="M60" s="97">
        <f t="shared" si="3"/>
        <v>-23</v>
      </c>
      <c r="N60" s="97">
        <f t="shared" si="5"/>
        <v>0</v>
      </c>
    </row>
    <row r="61" spans="1:14">
      <c r="A61" s="101">
        <v>66</v>
      </c>
      <c r="B61" s="98" t="s">
        <v>59</v>
      </c>
      <c r="C61" s="96">
        <v>25345</v>
      </c>
      <c r="D61" s="96">
        <v>25232</v>
      </c>
      <c r="E61" s="96">
        <v>25158</v>
      </c>
      <c r="F61" s="96"/>
      <c r="G61" s="96"/>
      <c r="H61" s="96"/>
      <c r="I61" s="99">
        <f t="shared" si="0"/>
        <v>5.8508038052783283E-3</v>
      </c>
      <c r="J61" s="99">
        <f t="shared" si="1"/>
        <v>-7.378181100808838E-3</v>
      </c>
      <c r="K61" s="96">
        <f t="shared" si="2"/>
        <v>-187</v>
      </c>
      <c r="L61" s="100">
        <f t="shared" si="4"/>
        <v>1.3306483174770338E-3</v>
      </c>
      <c r="M61" s="97">
        <f t="shared" si="3"/>
        <v>-74</v>
      </c>
      <c r="N61" s="97">
        <f t="shared" si="5"/>
        <v>0</v>
      </c>
    </row>
    <row r="62" spans="1:14">
      <c r="A62" s="101">
        <v>68</v>
      </c>
      <c r="B62" s="98" t="s">
        <v>60</v>
      </c>
      <c r="C62" s="96">
        <v>34543</v>
      </c>
      <c r="D62" s="96">
        <v>36612</v>
      </c>
      <c r="E62" s="96">
        <v>36603</v>
      </c>
      <c r="F62" s="96"/>
      <c r="G62" s="96"/>
      <c r="H62" s="96"/>
      <c r="I62" s="99">
        <f t="shared" si="0"/>
        <v>8.5124799938231435E-3</v>
      </c>
      <c r="J62" s="99">
        <f t="shared" si="1"/>
        <v>5.9635816229047851E-2</v>
      </c>
      <c r="K62" s="96">
        <f t="shared" si="2"/>
        <v>2060</v>
      </c>
      <c r="L62" s="100">
        <f t="shared" si="4"/>
        <v>-1.4658478791458235E-2</v>
      </c>
      <c r="M62" s="97">
        <f t="shared" si="3"/>
        <v>-9</v>
      </c>
      <c r="N62" s="97">
        <f t="shared" si="5"/>
        <v>0</v>
      </c>
    </row>
    <row r="63" spans="1:14">
      <c r="A63" s="101">
        <v>69</v>
      </c>
      <c r="B63" s="98" t="s">
        <v>61</v>
      </c>
      <c r="C63" s="96">
        <v>85059</v>
      </c>
      <c r="D63" s="96">
        <v>84937</v>
      </c>
      <c r="E63" s="96">
        <v>85249</v>
      </c>
      <c r="F63" s="96"/>
      <c r="G63" s="96"/>
      <c r="H63" s="96"/>
      <c r="I63" s="99">
        <f t="shared" si="0"/>
        <v>1.9825708466339621E-2</v>
      </c>
      <c r="J63" s="99">
        <f t="shared" si="1"/>
        <v>2.2337436367697717E-3</v>
      </c>
      <c r="K63" s="96">
        <f t="shared" si="2"/>
        <v>190</v>
      </c>
      <c r="L63" s="100">
        <f t="shared" si="4"/>
        <v>-1.3519956166878953E-3</v>
      </c>
      <c r="M63" s="97">
        <f t="shared" si="3"/>
        <v>312</v>
      </c>
      <c r="N63" s="97">
        <f t="shared" si="5"/>
        <v>0</v>
      </c>
    </row>
    <row r="64" spans="1:14">
      <c r="A64" s="101">
        <v>70</v>
      </c>
      <c r="B64" s="98" t="s">
        <v>62</v>
      </c>
      <c r="C64" s="96">
        <v>97384</v>
      </c>
      <c r="D64" s="96">
        <v>81247</v>
      </c>
      <c r="E64" s="96">
        <v>84280</v>
      </c>
      <c r="F64" s="96"/>
      <c r="G64" s="96"/>
      <c r="H64" s="96"/>
      <c r="I64" s="99">
        <f t="shared" si="0"/>
        <v>1.9600355541333075E-2</v>
      </c>
      <c r="J64" s="99">
        <f t="shared" si="1"/>
        <v>-0.13456009200690053</v>
      </c>
      <c r="K64" s="96">
        <f t="shared" si="2"/>
        <v>-13104</v>
      </c>
      <c r="L64" s="100">
        <f t="shared" si="4"/>
        <v>9.3245002953043055E-2</v>
      </c>
      <c r="M64" s="97">
        <f t="shared" si="3"/>
        <v>3033</v>
      </c>
      <c r="N64" s="97">
        <f t="shared" si="5"/>
        <v>0</v>
      </c>
    </row>
    <row r="65" spans="1:14">
      <c r="A65" s="101">
        <v>71</v>
      </c>
      <c r="B65" s="98" t="s">
        <v>63</v>
      </c>
      <c r="C65" s="96">
        <v>47329</v>
      </c>
      <c r="D65" s="96">
        <v>43946</v>
      </c>
      <c r="E65" s="96">
        <v>44170</v>
      </c>
      <c r="F65" s="96"/>
      <c r="G65" s="96"/>
      <c r="H65" s="96"/>
      <c r="I65" s="99">
        <f t="shared" si="0"/>
        <v>1.0272279357625556E-2</v>
      </c>
      <c r="J65" s="99">
        <f t="shared" si="1"/>
        <v>-6.6745547127553928E-2</v>
      </c>
      <c r="K65" s="96">
        <f t="shared" si="2"/>
        <v>-3159</v>
      </c>
      <c r="L65" s="100">
        <f t="shared" si="4"/>
        <v>2.2478706069037166E-2</v>
      </c>
      <c r="M65" s="97">
        <f t="shared" si="3"/>
        <v>224</v>
      </c>
      <c r="N65" s="97">
        <f t="shared" si="5"/>
        <v>0</v>
      </c>
    </row>
    <row r="66" spans="1:14">
      <c r="A66" s="101">
        <v>72</v>
      </c>
      <c r="B66" s="98" t="s">
        <v>64</v>
      </c>
      <c r="C66" s="96">
        <v>4635</v>
      </c>
      <c r="D66" s="96">
        <v>4846</v>
      </c>
      <c r="E66" s="96">
        <v>4876</v>
      </c>
      <c r="F66" s="96"/>
      <c r="G66" s="96"/>
      <c r="H66" s="96"/>
      <c r="I66" s="99">
        <f t="shared" si="0"/>
        <v>1.1339740581340777E-3</v>
      </c>
      <c r="J66" s="99">
        <f t="shared" si="1"/>
        <v>5.1995685005393741E-2</v>
      </c>
      <c r="K66" s="96">
        <f t="shared" si="2"/>
        <v>241</v>
      </c>
      <c r="L66" s="100">
        <f t="shared" si="4"/>
        <v>-1.7148997032725409E-3</v>
      </c>
      <c r="M66" s="97">
        <f t="shared" si="3"/>
        <v>30</v>
      </c>
      <c r="N66" s="97">
        <f t="shared" si="5"/>
        <v>0</v>
      </c>
    </row>
    <row r="67" spans="1:14">
      <c r="A67" s="101">
        <v>73</v>
      </c>
      <c r="B67" s="98" t="s">
        <v>65</v>
      </c>
      <c r="C67" s="96">
        <v>24932</v>
      </c>
      <c r="D67" s="96">
        <v>21322</v>
      </c>
      <c r="E67" s="96">
        <v>22703</v>
      </c>
      <c r="F67" s="96"/>
      <c r="G67" s="96"/>
      <c r="H67" s="96"/>
      <c r="I67" s="99">
        <f t="shared" ref="I67:I92" si="6">E67/$E$92</f>
        <v>5.2798632161234552E-3</v>
      </c>
      <c r="J67" s="99">
        <f t="shared" ref="J67:J92" si="7">(E67-C67)/C67</f>
        <v>-8.9403176640462059E-2</v>
      </c>
      <c r="K67" s="96">
        <f t="shared" ref="K67:K92" si="8">E67-C67</f>
        <v>-2229</v>
      </c>
      <c r="L67" s="100">
        <f t="shared" si="4"/>
        <v>1.5861043313670099E-2</v>
      </c>
      <c r="M67" s="97">
        <f t="shared" ref="M67:M92" si="9">E67-D67</f>
        <v>1381</v>
      </c>
      <c r="N67" s="97">
        <f t="shared" si="5"/>
        <v>0</v>
      </c>
    </row>
    <row r="68" spans="1:14">
      <c r="A68" s="101">
        <v>74</v>
      </c>
      <c r="B68" s="98" t="s">
        <v>66</v>
      </c>
      <c r="C68" s="96">
        <v>16534</v>
      </c>
      <c r="D68" s="96">
        <v>16040</v>
      </c>
      <c r="E68" s="96">
        <v>15956</v>
      </c>
      <c r="F68" s="96"/>
      <c r="G68" s="96"/>
      <c r="H68" s="96"/>
      <c r="I68" s="99">
        <f t="shared" si="6"/>
        <v>3.7107649859695131E-3</v>
      </c>
      <c r="J68" s="99">
        <f t="shared" si="7"/>
        <v>-3.4958267811781782E-2</v>
      </c>
      <c r="K68" s="96">
        <f t="shared" si="8"/>
        <v>-578</v>
      </c>
      <c r="L68" s="100">
        <f t="shared" ref="L68:L92" si="10">K68/$K$92</f>
        <v>4.1129129812926503E-3</v>
      </c>
      <c r="M68" s="97">
        <f t="shared" si="9"/>
        <v>-84</v>
      </c>
      <c r="N68" s="97">
        <f t="shared" ref="N68:N92" si="11">H68-G68</f>
        <v>0</v>
      </c>
    </row>
    <row r="69" spans="1:14">
      <c r="A69" s="101">
        <v>75</v>
      </c>
      <c r="B69" s="98" t="s">
        <v>67</v>
      </c>
      <c r="C69" s="96">
        <v>3246</v>
      </c>
      <c r="D69" s="96">
        <v>3501</v>
      </c>
      <c r="E69" s="96">
        <v>3570</v>
      </c>
      <c r="F69" s="96"/>
      <c r="G69" s="96"/>
      <c r="H69" s="96"/>
      <c r="I69" s="99">
        <f t="shared" si="6"/>
        <v>8.302476184451718E-4</v>
      </c>
      <c r="J69" s="99">
        <f t="shared" si="7"/>
        <v>9.9815157116451017E-2</v>
      </c>
      <c r="K69" s="96">
        <f t="shared" si="8"/>
        <v>324</v>
      </c>
      <c r="L69" s="100">
        <f t="shared" si="10"/>
        <v>-2.3055083147730427E-3</v>
      </c>
      <c r="M69" s="97">
        <f t="shared" si="9"/>
        <v>69</v>
      </c>
      <c r="N69" s="97">
        <f t="shared" si="11"/>
        <v>0</v>
      </c>
    </row>
    <row r="70" spans="1:14">
      <c r="A70" s="101">
        <v>77</v>
      </c>
      <c r="B70" s="98" t="s">
        <v>68</v>
      </c>
      <c r="C70" s="96">
        <v>6103</v>
      </c>
      <c r="D70" s="96">
        <v>6182</v>
      </c>
      <c r="E70" s="96">
        <v>6177</v>
      </c>
      <c r="F70" s="96"/>
      <c r="G70" s="96"/>
      <c r="H70" s="96"/>
      <c r="I70" s="99">
        <f t="shared" si="6"/>
        <v>1.4365376860324443E-3</v>
      </c>
      <c r="J70" s="99">
        <f t="shared" si="7"/>
        <v>1.2125184335572669E-2</v>
      </c>
      <c r="K70" s="96">
        <f t="shared" si="8"/>
        <v>74</v>
      </c>
      <c r="L70" s="100">
        <f t="shared" si="10"/>
        <v>-5.2656671386791716E-4</v>
      </c>
      <c r="M70" s="97">
        <f t="shared" si="9"/>
        <v>-5</v>
      </c>
      <c r="N70" s="97">
        <f t="shared" si="11"/>
        <v>0</v>
      </c>
    </row>
    <row r="71" spans="1:14">
      <c r="A71" s="101">
        <v>78</v>
      </c>
      <c r="B71" s="98" t="s">
        <v>69</v>
      </c>
      <c r="C71" s="96">
        <v>20860</v>
      </c>
      <c r="D71" s="96">
        <v>20973</v>
      </c>
      <c r="E71" s="96">
        <v>21999</v>
      </c>
      <c r="F71" s="96"/>
      <c r="G71" s="96"/>
      <c r="H71" s="96"/>
      <c r="I71" s="99">
        <f t="shared" si="6"/>
        <v>5.1161393160154998E-3</v>
      </c>
      <c r="J71" s="99">
        <f t="shared" si="7"/>
        <v>5.4602109300095875E-2</v>
      </c>
      <c r="K71" s="96">
        <f t="shared" si="8"/>
        <v>1139</v>
      </c>
      <c r="L71" s="100">
        <f t="shared" si="10"/>
        <v>-8.1048579337237511E-3</v>
      </c>
      <c r="M71" s="97">
        <f t="shared" si="9"/>
        <v>1026</v>
      </c>
      <c r="N71" s="97">
        <f t="shared" si="11"/>
        <v>0</v>
      </c>
    </row>
    <row r="72" spans="1:14">
      <c r="A72" s="101">
        <v>79</v>
      </c>
      <c r="B72" s="98" t="s">
        <v>70</v>
      </c>
      <c r="C72" s="96">
        <v>22058</v>
      </c>
      <c r="D72" s="96">
        <v>17465</v>
      </c>
      <c r="E72" s="96">
        <v>17312</v>
      </c>
      <c r="F72" s="96"/>
      <c r="G72" s="96"/>
      <c r="H72" s="96"/>
      <c r="I72" s="99">
        <f t="shared" si="6"/>
        <v>4.0261195435638136E-3</v>
      </c>
      <c r="J72" s="99">
        <f t="shared" si="7"/>
        <v>-0.21516003264121861</v>
      </c>
      <c r="K72" s="96">
        <f t="shared" si="8"/>
        <v>-4746</v>
      </c>
      <c r="L72" s="100">
        <f t="shared" si="10"/>
        <v>3.3771427351582901E-2</v>
      </c>
      <c r="M72" s="97">
        <f t="shared" si="9"/>
        <v>-153</v>
      </c>
      <c r="N72" s="97">
        <f t="shared" si="11"/>
        <v>0</v>
      </c>
    </row>
    <row r="73" spans="1:14">
      <c r="A73" s="101">
        <v>80</v>
      </c>
      <c r="B73" s="98" t="s">
        <v>71</v>
      </c>
      <c r="C73" s="96">
        <v>44245</v>
      </c>
      <c r="D73" s="96">
        <v>38912</v>
      </c>
      <c r="E73" s="96">
        <v>38356</v>
      </c>
      <c r="F73" s="96"/>
      <c r="G73" s="96"/>
      <c r="H73" s="96"/>
      <c r="I73" s="99">
        <f t="shared" si="6"/>
        <v>8.9201618075862767E-3</v>
      </c>
      <c r="J73" s="99">
        <f t="shared" si="7"/>
        <v>-0.13309978528647304</v>
      </c>
      <c r="K73" s="96">
        <f t="shared" si="8"/>
        <v>-5889</v>
      </c>
      <c r="L73" s="100">
        <f t="shared" si="10"/>
        <v>4.1904748350921138E-2</v>
      </c>
      <c r="M73" s="97">
        <f t="shared" si="9"/>
        <v>-556</v>
      </c>
      <c r="N73" s="97">
        <f t="shared" si="11"/>
        <v>0</v>
      </c>
    </row>
    <row r="74" spans="1:14">
      <c r="A74" s="101">
        <v>81</v>
      </c>
      <c r="B74" s="98" t="s">
        <v>72</v>
      </c>
      <c r="C74" s="96">
        <v>312565</v>
      </c>
      <c r="D74" s="96">
        <v>230839</v>
      </c>
      <c r="E74" s="96">
        <v>230399</v>
      </c>
      <c r="F74" s="96"/>
      <c r="G74" s="96"/>
      <c r="H74" s="96"/>
      <c r="I74" s="99">
        <f t="shared" si="6"/>
        <v>5.358213474570004E-2</v>
      </c>
      <c r="J74" s="99">
        <f t="shared" si="7"/>
        <v>-0.26287652168348985</v>
      </c>
      <c r="K74" s="96">
        <f t="shared" si="8"/>
        <v>-82166</v>
      </c>
      <c r="L74" s="100">
        <f t="shared" si="10"/>
        <v>0.58467406231988217</v>
      </c>
      <c r="M74" s="97">
        <f t="shared" si="9"/>
        <v>-440</v>
      </c>
      <c r="N74" s="97">
        <f t="shared" si="11"/>
        <v>0</v>
      </c>
    </row>
    <row r="75" spans="1:14">
      <c r="A75" s="101">
        <v>82</v>
      </c>
      <c r="B75" s="98" t="s">
        <v>73</v>
      </c>
      <c r="C75" s="96">
        <v>200215</v>
      </c>
      <c r="D75" s="96">
        <v>191769</v>
      </c>
      <c r="E75" s="96">
        <v>192768</v>
      </c>
      <c r="F75" s="96"/>
      <c r="G75" s="96"/>
      <c r="H75" s="96"/>
      <c r="I75" s="99">
        <f t="shared" si="6"/>
        <v>4.483058064774198E-2</v>
      </c>
      <c r="J75" s="99">
        <f t="shared" si="7"/>
        <v>-3.7195015358489625E-2</v>
      </c>
      <c r="K75" s="96">
        <f t="shared" si="8"/>
        <v>-7447</v>
      </c>
      <c r="L75" s="100">
        <f t="shared" si="10"/>
        <v>5.299111240776188E-2</v>
      </c>
      <c r="M75" s="97">
        <f t="shared" si="9"/>
        <v>999</v>
      </c>
      <c r="N75" s="97">
        <f t="shared" si="11"/>
        <v>0</v>
      </c>
    </row>
    <row r="76" spans="1:14">
      <c r="A76" s="101">
        <v>84</v>
      </c>
      <c r="B76" s="98" t="s">
        <v>74</v>
      </c>
      <c r="C76" s="96">
        <v>51854</v>
      </c>
      <c r="D76" s="96">
        <v>52288</v>
      </c>
      <c r="E76" s="96">
        <v>52497</v>
      </c>
      <c r="F76" s="96"/>
      <c r="G76" s="96"/>
      <c r="H76" s="96"/>
      <c r="I76" s="99">
        <f t="shared" si="6"/>
        <v>1.2208826113589968E-2</v>
      </c>
      <c r="J76" s="99">
        <f t="shared" si="7"/>
        <v>1.2400200563119529E-2</v>
      </c>
      <c r="K76" s="96">
        <f t="shared" si="8"/>
        <v>643</v>
      </c>
      <c r="L76" s="100">
        <f t="shared" si="10"/>
        <v>-4.5754377975279828E-3</v>
      </c>
      <c r="M76" s="97">
        <f t="shared" si="9"/>
        <v>209</v>
      </c>
      <c r="N76" s="97">
        <f t="shared" si="11"/>
        <v>0</v>
      </c>
    </row>
    <row r="77" spans="1:14">
      <c r="A77" s="101">
        <v>85</v>
      </c>
      <c r="B77" s="98" t="s">
        <v>75</v>
      </c>
      <c r="C77" s="96">
        <v>406989</v>
      </c>
      <c r="D77" s="96">
        <v>402998</v>
      </c>
      <c r="E77" s="96">
        <v>389210</v>
      </c>
      <c r="F77" s="96"/>
      <c r="G77" s="96"/>
      <c r="H77" s="96"/>
      <c r="I77" s="99">
        <f t="shared" si="6"/>
        <v>9.0515595399172352E-2</v>
      </c>
      <c r="J77" s="99">
        <f t="shared" si="7"/>
        <v>-4.3684227337839596E-2</v>
      </c>
      <c r="K77" s="96">
        <f t="shared" si="8"/>
        <v>-17779</v>
      </c>
      <c r="L77" s="100">
        <f t="shared" si="10"/>
        <v>0.12651121088996892</v>
      </c>
      <c r="M77" s="97">
        <f t="shared" si="9"/>
        <v>-13788</v>
      </c>
      <c r="N77" s="97">
        <f t="shared" si="11"/>
        <v>0</v>
      </c>
    </row>
    <row r="78" spans="1:14">
      <c r="A78" s="101">
        <v>86</v>
      </c>
      <c r="B78" s="98" t="s">
        <v>76</v>
      </c>
      <c r="C78" s="96">
        <v>336197</v>
      </c>
      <c r="D78" s="96">
        <v>386794</v>
      </c>
      <c r="E78" s="96">
        <v>390288</v>
      </c>
      <c r="F78" s="96"/>
      <c r="G78" s="96"/>
      <c r="H78" s="96"/>
      <c r="I78" s="99">
        <f t="shared" si="6"/>
        <v>9.076629762121266E-2</v>
      </c>
      <c r="J78" s="99">
        <f t="shared" si="7"/>
        <v>0.16089078724676306</v>
      </c>
      <c r="K78" s="96">
        <f t="shared" si="8"/>
        <v>54091</v>
      </c>
      <c r="L78" s="100">
        <f t="shared" si="10"/>
        <v>-0.38489892053823654</v>
      </c>
      <c r="M78" s="97">
        <f t="shared" si="9"/>
        <v>3494</v>
      </c>
      <c r="N78" s="97">
        <f t="shared" si="11"/>
        <v>0</v>
      </c>
    </row>
    <row r="79" spans="1:14">
      <c r="A79" s="101">
        <v>87</v>
      </c>
      <c r="B79" s="98" t="s">
        <v>77</v>
      </c>
      <c r="C79" s="97">
        <v>23432</v>
      </c>
      <c r="D79" s="97">
        <v>24301</v>
      </c>
      <c r="E79" s="97">
        <v>24346</v>
      </c>
      <c r="F79" s="97"/>
      <c r="G79" s="97"/>
      <c r="H79" s="97"/>
      <c r="I79" s="99">
        <f t="shared" si="6"/>
        <v>5.6619631704947207E-3</v>
      </c>
      <c r="J79" s="99">
        <f t="shared" si="7"/>
        <v>3.9006486855582112E-2</v>
      </c>
      <c r="K79" s="96">
        <f t="shared" si="8"/>
        <v>914</v>
      </c>
      <c r="L79" s="100">
        <f t="shared" si="10"/>
        <v>-6.5038104929091385E-3</v>
      </c>
      <c r="M79" s="97">
        <f t="shared" si="9"/>
        <v>45</v>
      </c>
      <c r="N79" s="97">
        <f t="shared" si="11"/>
        <v>0</v>
      </c>
    </row>
    <row r="80" spans="1:14">
      <c r="A80" s="101">
        <v>88</v>
      </c>
      <c r="B80" s="98" t="s">
        <v>78</v>
      </c>
      <c r="C80" s="97">
        <v>40202</v>
      </c>
      <c r="D80" s="97">
        <v>42130</v>
      </c>
      <c r="E80" s="97">
        <v>41865</v>
      </c>
      <c r="F80" s="97"/>
      <c r="G80" s="97"/>
      <c r="H80" s="97"/>
      <c r="I80" s="99">
        <f t="shared" si="6"/>
        <v>9.736223122186867E-3</v>
      </c>
      <c r="J80" s="99">
        <f t="shared" si="7"/>
        <v>4.1366101188995572E-2</v>
      </c>
      <c r="K80" s="96">
        <f t="shared" si="8"/>
        <v>1663</v>
      </c>
      <c r="L80" s="100">
        <f t="shared" si="10"/>
        <v>-1.1833519529220895E-2</v>
      </c>
      <c r="M80" s="97">
        <f t="shared" si="9"/>
        <v>-265</v>
      </c>
      <c r="N80" s="97">
        <f t="shared" si="11"/>
        <v>0</v>
      </c>
    </row>
    <row r="81" spans="1:15">
      <c r="A81" s="101">
        <v>90</v>
      </c>
      <c r="B81" s="98" t="s">
        <v>79</v>
      </c>
      <c r="C81" s="97">
        <v>5509</v>
      </c>
      <c r="D81" s="97">
        <v>4625</v>
      </c>
      <c r="E81" s="97">
        <v>5007</v>
      </c>
      <c r="F81" s="97"/>
      <c r="G81" s="97"/>
      <c r="H81" s="97"/>
      <c r="I81" s="99">
        <f t="shared" si="6"/>
        <v>1.1644397270462116E-3</v>
      </c>
      <c r="J81" s="99">
        <f t="shared" si="7"/>
        <v>-9.1123615901252494E-2</v>
      </c>
      <c r="K81" s="96">
        <f t="shared" si="8"/>
        <v>-502</v>
      </c>
      <c r="L81" s="100">
        <f t="shared" si="10"/>
        <v>3.5721147346174918E-3</v>
      </c>
      <c r="M81" s="97">
        <f t="shared" si="9"/>
        <v>382</v>
      </c>
      <c r="N81" s="97">
        <f t="shared" si="11"/>
        <v>0</v>
      </c>
      <c r="O81" s="8"/>
    </row>
    <row r="82" spans="1:15">
      <c r="A82" s="101">
        <v>91</v>
      </c>
      <c r="B82" s="98" t="s">
        <v>80</v>
      </c>
      <c r="C82" s="97">
        <v>1717</v>
      </c>
      <c r="D82" s="97">
        <v>1413</v>
      </c>
      <c r="E82" s="97">
        <v>1349</v>
      </c>
      <c r="F82" s="97"/>
      <c r="G82" s="97"/>
      <c r="H82" s="97"/>
      <c r="I82" s="99">
        <f t="shared" si="6"/>
        <v>3.1372662108754528E-4</v>
      </c>
      <c r="J82" s="99">
        <f t="shared" si="7"/>
        <v>-0.21432731508444963</v>
      </c>
      <c r="K82" s="96">
        <f t="shared" si="8"/>
        <v>-368</v>
      </c>
      <c r="L82" s="100">
        <f t="shared" si="10"/>
        <v>2.6186020365323447E-3</v>
      </c>
      <c r="M82" s="97">
        <f t="shared" si="9"/>
        <v>-64</v>
      </c>
      <c r="N82" s="97">
        <f t="shared" si="11"/>
        <v>0</v>
      </c>
      <c r="O82" s="6"/>
    </row>
    <row r="83" spans="1:15">
      <c r="A83" s="101">
        <v>92</v>
      </c>
      <c r="B83" s="98" t="s">
        <v>81</v>
      </c>
      <c r="C83" s="97">
        <v>1791</v>
      </c>
      <c r="D83" s="97">
        <v>1418</v>
      </c>
      <c r="E83" s="97">
        <v>1413</v>
      </c>
      <c r="F83" s="97"/>
      <c r="G83" s="97"/>
      <c r="H83" s="97"/>
      <c r="I83" s="99">
        <f t="shared" si="6"/>
        <v>3.2861061200645036E-4</v>
      </c>
      <c r="J83" s="99">
        <f t="shared" si="7"/>
        <v>-0.21105527638190955</v>
      </c>
      <c r="K83" s="96">
        <f t="shared" si="8"/>
        <v>-378</v>
      </c>
      <c r="L83" s="100">
        <f t="shared" si="10"/>
        <v>2.6897597005685497E-3</v>
      </c>
      <c r="M83" s="97">
        <f t="shared" si="9"/>
        <v>-5</v>
      </c>
      <c r="N83" s="97">
        <f t="shared" si="11"/>
        <v>0</v>
      </c>
    </row>
    <row r="84" spans="1:15">
      <c r="A84" s="101">
        <v>93</v>
      </c>
      <c r="B84" s="98" t="s">
        <v>82</v>
      </c>
      <c r="C84" s="97">
        <v>17812</v>
      </c>
      <c r="D84" s="97">
        <v>16483</v>
      </c>
      <c r="E84" s="97">
        <v>16366</v>
      </c>
      <c r="F84" s="97"/>
      <c r="G84" s="97"/>
      <c r="H84" s="97"/>
      <c r="I84" s="99">
        <f t="shared" si="6"/>
        <v>3.8061155527937484E-3</v>
      </c>
      <c r="J84" s="99">
        <f t="shared" si="7"/>
        <v>-8.1181226139681109E-2</v>
      </c>
      <c r="K84" s="96">
        <f t="shared" si="8"/>
        <v>-1446</v>
      </c>
      <c r="L84" s="100">
        <f t="shared" si="10"/>
        <v>1.0289398219635246E-2</v>
      </c>
      <c r="M84" s="97">
        <f t="shared" si="9"/>
        <v>-117</v>
      </c>
      <c r="N84" s="97">
        <f t="shared" si="11"/>
        <v>0</v>
      </c>
    </row>
    <row r="85" spans="1:15">
      <c r="A85" s="101">
        <v>94</v>
      </c>
      <c r="B85" s="98" t="s">
        <v>83</v>
      </c>
      <c r="C85" s="97">
        <v>26675</v>
      </c>
      <c r="D85" s="97">
        <v>23887</v>
      </c>
      <c r="E85" s="97">
        <v>23568</v>
      </c>
      <c r="F85" s="97"/>
      <c r="G85" s="97"/>
      <c r="H85" s="97"/>
      <c r="I85" s="99">
        <f t="shared" si="6"/>
        <v>5.4810296558867816E-3</v>
      </c>
      <c r="J85" s="99">
        <f t="shared" si="7"/>
        <v>-0.11647610121836927</v>
      </c>
      <c r="K85" s="96">
        <f t="shared" si="8"/>
        <v>-3107</v>
      </c>
      <c r="L85" s="100">
        <f t="shared" si="10"/>
        <v>2.21086862160489E-2</v>
      </c>
      <c r="M85" s="97">
        <f t="shared" si="9"/>
        <v>-319</v>
      </c>
      <c r="N85" s="97">
        <f t="shared" si="11"/>
        <v>0</v>
      </c>
    </row>
    <row r="86" spans="1:15">
      <c r="A86" s="101">
        <v>95</v>
      </c>
      <c r="B86" s="98" t="s">
        <v>84</v>
      </c>
      <c r="C86" s="97">
        <v>12096</v>
      </c>
      <c r="D86" s="97">
        <v>11736</v>
      </c>
      <c r="E86" s="97">
        <v>11785</v>
      </c>
      <c r="F86" s="97"/>
      <c r="G86" s="97"/>
      <c r="H86" s="97"/>
      <c r="I86" s="99">
        <f t="shared" si="6"/>
        <v>2.7407473903014986E-3</v>
      </c>
      <c r="J86" s="99">
        <f t="shared" si="7"/>
        <v>-2.5710978835978837E-2</v>
      </c>
      <c r="K86" s="96">
        <f t="shared" si="8"/>
        <v>-311</v>
      </c>
      <c r="L86" s="100">
        <f t="shared" si="10"/>
        <v>2.2130033515259761E-3</v>
      </c>
      <c r="M86" s="97">
        <f t="shared" si="9"/>
        <v>49</v>
      </c>
      <c r="N86" s="97">
        <f t="shared" si="11"/>
        <v>0</v>
      </c>
    </row>
    <row r="87" spans="1:15">
      <c r="A87" s="101">
        <v>96</v>
      </c>
      <c r="B87" s="98" t="s">
        <v>85</v>
      </c>
      <c r="C87" s="97">
        <v>54660</v>
      </c>
      <c r="D87" s="97">
        <v>50975</v>
      </c>
      <c r="E87" s="97">
        <v>52489</v>
      </c>
      <c r="F87" s="97"/>
      <c r="G87" s="97"/>
      <c r="H87" s="97"/>
      <c r="I87" s="99">
        <f t="shared" si="6"/>
        <v>1.2206965614725104E-2</v>
      </c>
      <c r="J87" s="99">
        <f t="shared" si="7"/>
        <v>-3.9718258324185879E-2</v>
      </c>
      <c r="K87" s="96">
        <f t="shared" si="8"/>
        <v>-2171</v>
      </c>
      <c r="L87" s="100">
        <f t="shared" si="10"/>
        <v>1.544832886226011E-2</v>
      </c>
      <c r="M87" s="97">
        <f t="shared" si="9"/>
        <v>1514</v>
      </c>
      <c r="N87" s="97">
        <f t="shared" si="11"/>
        <v>0</v>
      </c>
    </row>
    <row r="88" spans="1:15">
      <c r="A88" s="101">
        <v>97</v>
      </c>
      <c r="B88" s="98" t="s">
        <v>86</v>
      </c>
      <c r="C88" s="97">
        <v>10827</v>
      </c>
      <c r="D88" s="97">
        <v>6620</v>
      </c>
      <c r="E88" s="97">
        <v>6558</v>
      </c>
      <c r="F88" s="97"/>
      <c r="G88" s="97"/>
      <c r="H88" s="97"/>
      <c r="I88" s="99">
        <f t="shared" si="6"/>
        <v>1.525143944471551E-3</v>
      </c>
      <c r="J88" s="99">
        <f t="shared" si="7"/>
        <v>-0.39429204765863118</v>
      </c>
      <c r="K88" s="96">
        <f t="shared" si="8"/>
        <v>-4269</v>
      </c>
      <c r="L88" s="100">
        <f t="shared" si="10"/>
        <v>3.0377206777055923E-2</v>
      </c>
      <c r="M88" s="97">
        <f t="shared" si="9"/>
        <v>-62</v>
      </c>
      <c r="N88" s="97">
        <f t="shared" si="11"/>
        <v>0</v>
      </c>
    </row>
    <row r="89" spans="1:15">
      <c r="A89" s="101">
        <v>98</v>
      </c>
      <c r="B89" s="98" t="s">
        <v>87</v>
      </c>
      <c r="C89" s="97">
        <v>714</v>
      </c>
      <c r="D89" s="97">
        <v>191</v>
      </c>
      <c r="E89" s="97">
        <v>198</v>
      </c>
      <c r="F89" s="97"/>
      <c r="G89" s="97"/>
      <c r="H89" s="97"/>
      <c r="I89" s="99">
        <f t="shared" si="6"/>
        <v>4.604734690536247E-5</v>
      </c>
      <c r="J89" s="99">
        <f t="shared" si="7"/>
        <v>-0.72268907563025209</v>
      </c>
      <c r="K89" s="96">
        <f t="shared" si="8"/>
        <v>-516</v>
      </c>
      <c r="L89" s="100">
        <f t="shared" si="10"/>
        <v>3.6717354642681792E-3</v>
      </c>
      <c r="M89" s="97">
        <f t="shared" si="9"/>
        <v>7</v>
      </c>
      <c r="N89" s="97">
        <f t="shared" si="11"/>
        <v>0</v>
      </c>
    </row>
    <row r="90" spans="1:15">
      <c r="A90" s="101">
        <v>99</v>
      </c>
      <c r="B90" s="98" t="s">
        <v>88</v>
      </c>
      <c r="C90" s="97">
        <v>1922</v>
      </c>
      <c r="D90" s="97">
        <v>1936</v>
      </c>
      <c r="E90" s="97">
        <v>1932</v>
      </c>
      <c r="F90" s="97"/>
      <c r="G90" s="97"/>
      <c r="H90" s="97"/>
      <c r="I90" s="99">
        <f t="shared" si="6"/>
        <v>4.493104758644459E-4</v>
      </c>
      <c r="J90" s="99">
        <f t="shared" si="7"/>
        <v>5.2029136316337149E-3</v>
      </c>
      <c r="K90" s="96">
        <f t="shared" si="8"/>
        <v>10</v>
      </c>
      <c r="L90" s="100">
        <f t="shared" si="10"/>
        <v>-7.115766403620502E-5</v>
      </c>
      <c r="M90" s="97">
        <f t="shared" si="9"/>
        <v>-4</v>
      </c>
      <c r="N90" s="97">
        <f t="shared" si="11"/>
        <v>0</v>
      </c>
    </row>
    <row r="91" spans="1:15">
      <c r="A91" s="101"/>
      <c r="B91" s="98" t="s">
        <v>285</v>
      </c>
      <c r="C91" s="97">
        <v>46403</v>
      </c>
      <c r="D91" s="97">
        <v>51259</v>
      </c>
      <c r="E91" s="97">
        <v>50545</v>
      </c>
      <c r="F91" s="97"/>
      <c r="G91" s="97"/>
      <c r="H91" s="97"/>
      <c r="I91" s="99">
        <f>E91/$E$92</f>
        <v>1.1754864390563363E-2</v>
      </c>
      <c r="J91" s="99">
        <f>(E91-C91)/C91</f>
        <v>8.9261470163567017E-2</v>
      </c>
      <c r="K91" s="96">
        <f>E91-C91</f>
        <v>4142</v>
      </c>
      <c r="L91" s="100">
        <f>K91/$K$92</f>
        <v>-2.9473504443796119E-2</v>
      </c>
      <c r="M91" s="97">
        <f>E91-D91</f>
        <v>-714</v>
      </c>
      <c r="N91" s="97">
        <f>H91-G91</f>
        <v>0</v>
      </c>
    </row>
    <row r="92" spans="1:15" s="108" customFormat="1">
      <c r="A92" s="185" t="s">
        <v>89</v>
      </c>
      <c r="B92" s="185"/>
      <c r="C92" s="63">
        <v>4440455</v>
      </c>
      <c r="D92" s="63">
        <v>4296903</v>
      </c>
      <c r="E92" s="63">
        <v>4299922</v>
      </c>
      <c r="F92" s="63"/>
      <c r="G92" s="63"/>
      <c r="H92" s="63"/>
      <c r="I92" s="99">
        <f t="shared" si="6"/>
        <v>1</v>
      </c>
      <c r="J92" s="99">
        <f t="shared" si="7"/>
        <v>-3.164833333521002E-2</v>
      </c>
      <c r="K92" s="96">
        <f t="shared" si="8"/>
        <v>-140533</v>
      </c>
      <c r="L92" s="100">
        <f t="shared" si="10"/>
        <v>1</v>
      </c>
      <c r="M92" s="96">
        <f t="shared" si="9"/>
        <v>3019</v>
      </c>
      <c r="N92" s="97">
        <f t="shared" si="11"/>
        <v>0</v>
      </c>
      <c r="O92" s="17"/>
    </row>
    <row r="93" spans="1:15" s="6" customFormat="1">
      <c r="C93" s="138"/>
      <c r="D93" s="137"/>
      <c r="E93" s="139"/>
      <c r="F93" s="165"/>
      <c r="G93" s="165"/>
      <c r="H93" s="165"/>
      <c r="K93" s="14"/>
      <c r="L93" s="14"/>
      <c r="O93" s="4"/>
    </row>
    <row r="94" spans="1:15">
      <c r="C94" s="138"/>
      <c r="D94" s="137"/>
      <c r="E94" s="139"/>
      <c r="F94" s="139"/>
      <c r="G94" s="139"/>
      <c r="H94" s="139"/>
      <c r="I94" s="10"/>
    </row>
    <row r="95" spans="1:15">
      <c r="E95" s="139"/>
      <c r="F95" s="139"/>
      <c r="H95" s="139"/>
    </row>
    <row r="97" spans="5:8">
      <c r="E97" s="139"/>
      <c r="G97" s="157"/>
      <c r="H97" s="15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M1" zoomScale="80" zoomScaleNormal="80" workbookViewId="0">
      <pane ySplit="2" topLeftCell="A3" activePane="bottomLeft" state="frozen"/>
      <selection pane="bottomLeft" activeCell="P1" sqref="P1:Z1048576"/>
    </sheetView>
  </sheetViews>
  <sheetFormatPr defaultColWidth="8.85546875" defaultRowHeight="15"/>
  <cols>
    <col min="1" max="1" width="13.7109375" style="4" bestFit="1" customWidth="1"/>
    <col min="2" max="2" width="34.42578125" style="4" bestFit="1" customWidth="1"/>
    <col min="3" max="5" width="12" style="4" bestFit="1" customWidth="1"/>
    <col min="6" max="8" width="12" style="4" customWidth="1"/>
    <col min="9" max="9" width="22.5703125" style="4" customWidth="1"/>
    <col min="10" max="10" width="28.42578125" style="4" customWidth="1"/>
    <col min="11" max="11" width="26.7109375" style="4" customWidth="1"/>
    <col min="12" max="12" width="20.28515625" style="4" customWidth="1"/>
    <col min="13" max="14" width="29" style="4" customWidth="1"/>
    <col min="15" max="16384" width="8.85546875" style="4"/>
  </cols>
  <sheetData>
    <row r="1" spans="1:16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6" ht="45">
      <c r="A2" s="94" t="s">
        <v>1</v>
      </c>
      <c r="B2" s="93" t="s">
        <v>90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91" t="s">
        <v>324</v>
      </c>
      <c r="J2" s="91" t="s">
        <v>302</v>
      </c>
      <c r="K2" s="91" t="s">
        <v>303</v>
      </c>
      <c r="L2" s="91" t="s">
        <v>304</v>
      </c>
      <c r="M2" s="95" t="s">
        <v>305</v>
      </c>
      <c r="N2" s="159" t="s">
        <v>318</v>
      </c>
    </row>
    <row r="3" spans="1:16">
      <c r="A3" s="101">
        <v>10</v>
      </c>
      <c r="B3" s="98" t="s">
        <v>9</v>
      </c>
      <c r="C3" s="96">
        <v>141320</v>
      </c>
      <c r="D3" s="96">
        <v>144395</v>
      </c>
      <c r="E3" s="96">
        <v>146326</v>
      </c>
      <c r="F3" s="96"/>
      <c r="G3" s="96"/>
      <c r="H3" s="96"/>
      <c r="I3" s="99">
        <f t="shared" ref="I3:I27" si="0">E3/$E$27</f>
        <v>0.15555392552385144</v>
      </c>
      <c r="J3" s="99">
        <f t="shared" ref="J3:J27" si="1">(E3-C3)/C3</f>
        <v>3.5423153127653553E-2</v>
      </c>
      <c r="K3" s="96">
        <f t="shared" ref="K3:K27" si="2">E3-C3</f>
        <v>5006</v>
      </c>
      <c r="L3" s="100">
        <f t="shared" ref="L3:L27" si="3">K3/$K$27</f>
        <v>0.18524274718768502</v>
      </c>
      <c r="M3" s="97">
        <f t="shared" ref="M3:M27" si="4">E3-D3</f>
        <v>1931</v>
      </c>
      <c r="N3" s="97">
        <f>H3-G3</f>
        <v>0</v>
      </c>
      <c r="P3" s="7"/>
    </row>
    <row r="4" spans="1:16">
      <c r="A4" s="101">
        <v>11</v>
      </c>
      <c r="B4" s="98" t="s">
        <v>10</v>
      </c>
      <c r="C4" s="96">
        <v>2655</v>
      </c>
      <c r="D4" s="96">
        <v>2797</v>
      </c>
      <c r="E4" s="96">
        <v>2848</v>
      </c>
      <c r="F4" s="96"/>
      <c r="G4" s="96"/>
      <c r="H4" s="96"/>
      <c r="I4" s="99">
        <f t="shared" si="0"/>
        <v>3.0276067130375253E-3</v>
      </c>
      <c r="J4" s="99">
        <f t="shared" si="1"/>
        <v>7.2693032015065911E-2</v>
      </c>
      <c r="K4" s="96">
        <f t="shared" si="2"/>
        <v>193</v>
      </c>
      <c r="L4" s="100">
        <f t="shared" si="3"/>
        <v>7.1417998815867375E-3</v>
      </c>
      <c r="M4" s="97">
        <f t="shared" si="4"/>
        <v>51</v>
      </c>
      <c r="N4" s="97">
        <f t="shared" ref="N4:N27" si="5">H4-G4</f>
        <v>0</v>
      </c>
      <c r="P4" s="7"/>
    </row>
    <row r="5" spans="1:16">
      <c r="A5" s="101">
        <v>12</v>
      </c>
      <c r="B5" s="98" t="s">
        <v>11</v>
      </c>
      <c r="C5" s="96">
        <v>1762</v>
      </c>
      <c r="D5" s="96">
        <v>1830</v>
      </c>
      <c r="E5" s="96">
        <v>1888</v>
      </c>
      <c r="F5" s="96"/>
      <c r="G5" s="96"/>
      <c r="H5" s="96"/>
      <c r="I5" s="99">
        <f t="shared" si="0"/>
        <v>2.0070651243731907E-3</v>
      </c>
      <c r="J5" s="99">
        <f t="shared" si="1"/>
        <v>7.1509648127128261E-2</v>
      </c>
      <c r="K5" s="96">
        <f t="shared" si="2"/>
        <v>126</v>
      </c>
      <c r="L5" s="100">
        <f t="shared" si="3"/>
        <v>4.6625222024866781E-3</v>
      </c>
      <c r="M5" s="97">
        <f t="shared" si="4"/>
        <v>58</v>
      </c>
      <c r="N5" s="97">
        <f t="shared" si="5"/>
        <v>0</v>
      </c>
      <c r="P5" s="7"/>
    </row>
    <row r="6" spans="1:16">
      <c r="A6" s="101">
        <v>13</v>
      </c>
      <c r="B6" s="98" t="s">
        <v>12</v>
      </c>
      <c r="C6" s="96">
        <v>114801</v>
      </c>
      <c r="D6" s="96">
        <v>114263</v>
      </c>
      <c r="E6" s="96">
        <v>113975</v>
      </c>
      <c r="F6" s="96"/>
      <c r="G6" s="96"/>
      <c r="H6" s="96"/>
      <c r="I6" s="99">
        <f t="shared" si="0"/>
        <v>0.12116273705001823</v>
      </c>
      <c r="J6" s="99">
        <f t="shared" si="1"/>
        <v>-7.1950592764871389E-3</v>
      </c>
      <c r="K6" s="96">
        <f t="shared" si="2"/>
        <v>-826</v>
      </c>
      <c r="L6" s="100">
        <f t="shared" si="3"/>
        <v>-3.0565423327412671E-2</v>
      </c>
      <c r="M6" s="97">
        <f t="shared" si="4"/>
        <v>-288</v>
      </c>
      <c r="N6" s="97">
        <f t="shared" si="5"/>
        <v>0</v>
      </c>
      <c r="P6" s="7"/>
    </row>
    <row r="7" spans="1:16">
      <c r="A7" s="101">
        <v>14</v>
      </c>
      <c r="B7" s="98" t="s">
        <v>13</v>
      </c>
      <c r="C7" s="96">
        <v>278167</v>
      </c>
      <c r="D7" s="96">
        <v>291306</v>
      </c>
      <c r="E7" s="96">
        <v>289677</v>
      </c>
      <c r="F7" s="96"/>
      <c r="G7" s="96"/>
      <c r="H7" s="96"/>
      <c r="I7" s="99">
        <f t="shared" si="0"/>
        <v>0.30794523518699829</v>
      </c>
      <c r="J7" s="99">
        <f t="shared" si="1"/>
        <v>4.1378021116811124E-2</v>
      </c>
      <c r="K7" s="96">
        <f t="shared" si="2"/>
        <v>11510</v>
      </c>
      <c r="L7" s="100">
        <f t="shared" si="3"/>
        <v>0.42591770278271168</v>
      </c>
      <c r="M7" s="97">
        <f t="shared" si="4"/>
        <v>-1629</v>
      </c>
      <c r="N7" s="97">
        <f t="shared" si="5"/>
        <v>0</v>
      </c>
      <c r="P7" s="7"/>
    </row>
    <row r="8" spans="1:16">
      <c r="A8" s="101">
        <v>15</v>
      </c>
      <c r="B8" s="98" t="s">
        <v>14</v>
      </c>
      <c r="C8" s="96">
        <v>14440</v>
      </c>
      <c r="D8" s="96">
        <v>15122</v>
      </c>
      <c r="E8" s="96">
        <v>15100</v>
      </c>
      <c r="F8" s="96"/>
      <c r="G8" s="96"/>
      <c r="H8" s="96"/>
      <c r="I8" s="99">
        <f t="shared" si="0"/>
        <v>1.6052268738366092E-2</v>
      </c>
      <c r="J8" s="99">
        <f t="shared" si="1"/>
        <v>4.5706371191135735E-2</v>
      </c>
      <c r="K8" s="96">
        <f t="shared" si="2"/>
        <v>660</v>
      </c>
      <c r="L8" s="100">
        <f t="shared" si="3"/>
        <v>2.4422735346358793E-2</v>
      </c>
      <c r="M8" s="97">
        <f t="shared" si="4"/>
        <v>-22</v>
      </c>
      <c r="N8" s="97">
        <f t="shared" si="5"/>
        <v>0</v>
      </c>
      <c r="P8" s="7"/>
    </row>
    <row r="9" spans="1:16">
      <c r="A9" s="101">
        <v>16</v>
      </c>
      <c r="B9" s="98" t="s">
        <v>15</v>
      </c>
      <c r="C9" s="96">
        <v>7913</v>
      </c>
      <c r="D9" s="96">
        <v>8036</v>
      </c>
      <c r="E9" s="96">
        <v>8050</v>
      </c>
      <c r="F9" s="96"/>
      <c r="G9" s="96"/>
      <c r="H9" s="96"/>
      <c r="I9" s="99">
        <f t="shared" si="0"/>
        <v>8.5576664466123862E-3</v>
      </c>
      <c r="J9" s="99">
        <f t="shared" si="1"/>
        <v>1.7313281941109565E-2</v>
      </c>
      <c r="K9" s="96">
        <f t="shared" si="2"/>
        <v>137</v>
      </c>
      <c r="L9" s="100">
        <f t="shared" si="3"/>
        <v>5.0695677915926583E-3</v>
      </c>
      <c r="M9" s="97">
        <f t="shared" si="4"/>
        <v>14</v>
      </c>
      <c r="N9" s="97">
        <f t="shared" si="5"/>
        <v>0</v>
      </c>
      <c r="P9" s="7"/>
    </row>
    <row r="10" spans="1:16">
      <c r="A10" s="101">
        <v>17</v>
      </c>
      <c r="B10" s="98" t="s">
        <v>16</v>
      </c>
      <c r="C10" s="96">
        <v>10789</v>
      </c>
      <c r="D10" s="96">
        <v>11320</v>
      </c>
      <c r="E10" s="96">
        <v>11315</v>
      </c>
      <c r="F10" s="96"/>
      <c r="G10" s="96"/>
      <c r="H10" s="96"/>
      <c r="I10" s="99">
        <f t="shared" si="0"/>
        <v>1.2028570912225981E-2</v>
      </c>
      <c r="J10" s="99">
        <f t="shared" si="1"/>
        <v>4.8753359903605527E-2</v>
      </c>
      <c r="K10" s="96">
        <f t="shared" si="2"/>
        <v>526</v>
      </c>
      <c r="L10" s="100">
        <f t="shared" si="3"/>
        <v>1.9464179988158675E-2</v>
      </c>
      <c r="M10" s="97">
        <f t="shared" si="4"/>
        <v>-5</v>
      </c>
      <c r="N10" s="97">
        <f t="shared" si="5"/>
        <v>0</v>
      </c>
      <c r="P10" s="7"/>
    </row>
    <row r="11" spans="1:16">
      <c r="A11" s="101">
        <v>18</v>
      </c>
      <c r="B11" s="98" t="s">
        <v>17</v>
      </c>
      <c r="C11" s="96">
        <v>11508</v>
      </c>
      <c r="D11" s="96">
        <v>10983</v>
      </c>
      <c r="E11" s="96">
        <v>10989</v>
      </c>
      <c r="F11" s="96"/>
      <c r="G11" s="96"/>
      <c r="H11" s="96"/>
      <c r="I11" s="99">
        <f t="shared" si="0"/>
        <v>1.1682011997742051E-2</v>
      </c>
      <c r="J11" s="99">
        <f t="shared" si="1"/>
        <v>-4.5099061522419187E-2</v>
      </c>
      <c r="K11" s="96">
        <f t="shared" si="2"/>
        <v>-519</v>
      </c>
      <c r="L11" s="100">
        <f t="shared" si="3"/>
        <v>-1.9205150976909415E-2</v>
      </c>
      <c r="M11" s="97">
        <f t="shared" si="4"/>
        <v>6</v>
      </c>
      <c r="N11" s="97">
        <f t="shared" si="5"/>
        <v>0</v>
      </c>
    </row>
    <row r="12" spans="1:16">
      <c r="A12" s="101">
        <v>19</v>
      </c>
      <c r="B12" s="98" t="s">
        <v>18</v>
      </c>
      <c r="C12" s="96">
        <v>1050</v>
      </c>
      <c r="D12" s="96">
        <v>1118</v>
      </c>
      <c r="E12" s="96">
        <v>1135</v>
      </c>
      <c r="F12" s="96"/>
      <c r="G12" s="96"/>
      <c r="H12" s="96"/>
      <c r="I12" s="99">
        <f t="shared" si="0"/>
        <v>1.2065778157646036E-3</v>
      </c>
      <c r="J12" s="99">
        <f t="shared" si="1"/>
        <v>8.0952380952380956E-2</v>
      </c>
      <c r="K12" s="96">
        <f t="shared" si="2"/>
        <v>85</v>
      </c>
      <c r="L12" s="100">
        <f t="shared" si="3"/>
        <v>3.1453522794552989E-3</v>
      </c>
      <c r="M12" s="97">
        <f t="shared" si="4"/>
        <v>17</v>
      </c>
      <c r="N12" s="97">
        <f t="shared" si="5"/>
        <v>0</v>
      </c>
    </row>
    <row r="13" spans="1:16">
      <c r="A13" s="101">
        <v>20</v>
      </c>
      <c r="B13" s="98" t="s">
        <v>19</v>
      </c>
      <c r="C13" s="96">
        <v>19470</v>
      </c>
      <c r="D13" s="96">
        <v>21148</v>
      </c>
      <c r="E13" s="96">
        <v>21224</v>
      </c>
      <c r="F13" s="96"/>
      <c r="G13" s="96"/>
      <c r="H13" s="96"/>
      <c r="I13" s="99">
        <f t="shared" si="0"/>
        <v>2.2562473622720656E-2</v>
      </c>
      <c r="J13" s="99">
        <f t="shared" si="1"/>
        <v>9.0087313816127376E-2</v>
      </c>
      <c r="K13" s="96">
        <f t="shared" si="2"/>
        <v>1754</v>
      </c>
      <c r="L13" s="100">
        <f t="shared" si="3"/>
        <v>6.4905269390171702E-2</v>
      </c>
      <c r="M13" s="97">
        <f t="shared" si="4"/>
        <v>76</v>
      </c>
      <c r="N13" s="97">
        <f t="shared" si="5"/>
        <v>0</v>
      </c>
    </row>
    <row r="14" spans="1:16">
      <c r="A14" s="101">
        <v>21</v>
      </c>
      <c r="B14" s="98" t="s">
        <v>20</v>
      </c>
      <c r="C14" s="96">
        <v>9795</v>
      </c>
      <c r="D14" s="96">
        <v>11014</v>
      </c>
      <c r="E14" s="96">
        <v>11023</v>
      </c>
      <c r="F14" s="96"/>
      <c r="G14" s="96"/>
      <c r="H14" s="96"/>
      <c r="I14" s="99">
        <f t="shared" si="0"/>
        <v>1.1718156179007247E-2</v>
      </c>
      <c r="J14" s="99">
        <f t="shared" si="1"/>
        <v>0.12537008677896885</v>
      </c>
      <c r="K14" s="96">
        <f t="shared" si="2"/>
        <v>1228</v>
      </c>
      <c r="L14" s="100">
        <f t="shared" si="3"/>
        <v>4.5441089402013024E-2</v>
      </c>
      <c r="M14" s="97">
        <f t="shared" si="4"/>
        <v>9</v>
      </c>
      <c r="N14" s="97">
        <f t="shared" si="5"/>
        <v>0</v>
      </c>
    </row>
    <row r="15" spans="1:16">
      <c r="A15" s="101">
        <v>22</v>
      </c>
      <c r="B15" s="98" t="s">
        <v>21</v>
      </c>
      <c r="C15" s="96">
        <v>43313</v>
      </c>
      <c r="D15" s="96">
        <v>43119</v>
      </c>
      <c r="E15" s="96">
        <v>43229</v>
      </c>
      <c r="F15" s="96"/>
      <c r="G15" s="96"/>
      <c r="H15" s="96"/>
      <c r="I15" s="99">
        <f t="shared" si="0"/>
        <v>4.5955200350385944E-2</v>
      </c>
      <c r="J15" s="99">
        <f t="shared" si="1"/>
        <v>-1.9393715512663634E-3</v>
      </c>
      <c r="K15" s="96">
        <f t="shared" si="2"/>
        <v>-84</v>
      </c>
      <c r="L15" s="100">
        <f t="shared" si="3"/>
        <v>-3.1083481349911189E-3</v>
      </c>
      <c r="M15" s="97">
        <f t="shared" si="4"/>
        <v>110</v>
      </c>
      <c r="N15" s="97">
        <f t="shared" si="5"/>
        <v>0</v>
      </c>
      <c r="P15" s="8"/>
    </row>
    <row r="16" spans="1:16">
      <c r="A16" s="101">
        <v>23</v>
      </c>
      <c r="B16" s="98" t="s">
        <v>22</v>
      </c>
      <c r="C16" s="96">
        <v>28049</v>
      </c>
      <c r="D16" s="96">
        <v>27193</v>
      </c>
      <c r="E16" s="96">
        <v>27264</v>
      </c>
      <c r="F16" s="96"/>
      <c r="G16" s="96"/>
      <c r="H16" s="96"/>
      <c r="I16" s="99">
        <f t="shared" si="0"/>
        <v>2.8983381118067093E-2</v>
      </c>
      <c r="J16" s="99">
        <f t="shared" si="1"/>
        <v>-2.7986737495097863E-2</v>
      </c>
      <c r="K16" s="96">
        <f t="shared" si="2"/>
        <v>-785</v>
      </c>
      <c r="L16" s="100">
        <f t="shared" si="3"/>
        <v>-2.9048253404381292E-2</v>
      </c>
      <c r="M16" s="97">
        <f t="shared" si="4"/>
        <v>71</v>
      </c>
      <c r="N16" s="97">
        <f t="shared" si="5"/>
        <v>0</v>
      </c>
    </row>
    <row r="17" spans="1:16">
      <c r="A17" s="101">
        <v>24</v>
      </c>
      <c r="B17" s="98" t="s">
        <v>23</v>
      </c>
      <c r="C17" s="96">
        <v>11750</v>
      </c>
      <c r="D17" s="96">
        <v>12133</v>
      </c>
      <c r="E17" s="96">
        <v>12140</v>
      </c>
      <c r="F17" s="96"/>
      <c r="G17" s="96"/>
      <c r="H17" s="96"/>
      <c r="I17" s="99">
        <f t="shared" si="0"/>
        <v>1.2905598839984394E-2</v>
      </c>
      <c r="J17" s="99">
        <f t="shared" si="1"/>
        <v>3.3191489361702124E-2</v>
      </c>
      <c r="K17" s="96">
        <f t="shared" si="2"/>
        <v>390</v>
      </c>
      <c r="L17" s="100">
        <f t="shared" si="3"/>
        <v>1.4431616341030195E-2</v>
      </c>
      <c r="M17" s="97">
        <f t="shared" si="4"/>
        <v>7</v>
      </c>
      <c r="N17" s="97">
        <f t="shared" si="5"/>
        <v>0</v>
      </c>
    </row>
    <row r="18" spans="1:16">
      <c r="A18" s="101">
        <v>25</v>
      </c>
      <c r="B18" s="98" t="s">
        <v>24</v>
      </c>
      <c r="C18" s="96">
        <v>54628</v>
      </c>
      <c r="D18" s="96">
        <v>54342</v>
      </c>
      <c r="E18" s="96">
        <v>54393</v>
      </c>
      <c r="F18" s="96"/>
      <c r="G18" s="96"/>
      <c r="H18" s="96"/>
      <c r="I18" s="99">
        <f t="shared" si="0"/>
        <v>5.7823248575228268E-2</v>
      </c>
      <c r="J18" s="99">
        <f t="shared" si="1"/>
        <v>-4.3018232408288792E-3</v>
      </c>
      <c r="K18" s="96">
        <f t="shared" si="2"/>
        <v>-235</v>
      </c>
      <c r="L18" s="100">
        <f t="shared" si="3"/>
        <v>-8.6959739490822981E-3</v>
      </c>
      <c r="M18" s="97">
        <f t="shared" si="4"/>
        <v>51</v>
      </c>
      <c r="N18" s="97">
        <f t="shared" si="5"/>
        <v>0</v>
      </c>
    </row>
    <row r="19" spans="1:16">
      <c r="A19" s="101">
        <v>26</v>
      </c>
      <c r="B19" s="98" t="s">
        <v>25</v>
      </c>
      <c r="C19" s="96">
        <v>11598</v>
      </c>
      <c r="D19" s="96">
        <v>12442</v>
      </c>
      <c r="E19" s="96">
        <v>12432</v>
      </c>
      <c r="F19" s="96"/>
      <c r="G19" s="96"/>
      <c r="H19" s="96"/>
      <c r="I19" s="99">
        <f t="shared" si="0"/>
        <v>1.3216013573203129E-2</v>
      </c>
      <c r="J19" s="99">
        <f t="shared" si="1"/>
        <v>7.1908949818934295E-2</v>
      </c>
      <c r="K19" s="96">
        <f t="shared" si="2"/>
        <v>834</v>
      </c>
      <c r="L19" s="100">
        <f t="shared" si="3"/>
        <v>3.0861456483126111E-2</v>
      </c>
      <c r="M19" s="97">
        <f t="shared" si="4"/>
        <v>-10</v>
      </c>
      <c r="N19" s="97">
        <f t="shared" si="5"/>
        <v>0</v>
      </c>
    </row>
    <row r="20" spans="1:16">
      <c r="A20" s="101">
        <v>27</v>
      </c>
      <c r="B20" s="98" t="s">
        <v>26</v>
      </c>
      <c r="C20" s="96">
        <v>32356</v>
      </c>
      <c r="D20" s="96">
        <v>33553</v>
      </c>
      <c r="E20" s="96">
        <v>33416</v>
      </c>
      <c r="F20" s="96"/>
      <c r="G20" s="96"/>
      <c r="H20" s="96"/>
      <c r="I20" s="99">
        <f t="shared" si="0"/>
        <v>3.55233517987577E-2</v>
      </c>
      <c r="J20" s="99">
        <f t="shared" si="1"/>
        <v>3.2760539003585117E-2</v>
      </c>
      <c r="K20" s="96">
        <f t="shared" si="2"/>
        <v>1060</v>
      </c>
      <c r="L20" s="100">
        <f t="shared" si="3"/>
        <v>3.9224393132030785E-2</v>
      </c>
      <c r="M20" s="97">
        <f t="shared" si="4"/>
        <v>-137</v>
      </c>
      <c r="N20" s="97">
        <f t="shared" si="5"/>
        <v>0</v>
      </c>
    </row>
    <row r="21" spans="1:16">
      <c r="A21" s="101">
        <v>28</v>
      </c>
      <c r="B21" s="98" t="s">
        <v>27</v>
      </c>
      <c r="C21" s="96">
        <v>21635</v>
      </c>
      <c r="D21" s="96">
        <v>22517</v>
      </c>
      <c r="E21" s="96">
        <v>22538</v>
      </c>
      <c r="F21" s="96"/>
      <c r="G21" s="96"/>
      <c r="H21" s="96"/>
      <c r="I21" s="99">
        <f t="shared" si="0"/>
        <v>2.3959339922204965E-2</v>
      </c>
      <c r="J21" s="99">
        <f t="shared" si="1"/>
        <v>4.1737924659117173E-2</v>
      </c>
      <c r="K21" s="96">
        <f t="shared" si="2"/>
        <v>903</v>
      </c>
      <c r="L21" s="100">
        <f t="shared" si="3"/>
        <v>3.3414742451154528E-2</v>
      </c>
      <c r="M21" s="97">
        <f t="shared" si="4"/>
        <v>21</v>
      </c>
      <c r="N21" s="97">
        <f t="shared" si="5"/>
        <v>0</v>
      </c>
    </row>
    <row r="22" spans="1:16">
      <c r="A22" s="101">
        <v>29</v>
      </c>
      <c r="B22" s="98" t="s">
        <v>28</v>
      </c>
      <c r="C22" s="96">
        <v>33995</v>
      </c>
      <c r="D22" s="96">
        <v>34588</v>
      </c>
      <c r="E22" s="96">
        <v>34867</v>
      </c>
      <c r="F22" s="96"/>
      <c r="G22" s="96"/>
      <c r="H22" s="96"/>
      <c r="I22" s="99">
        <f t="shared" si="0"/>
        <v>3.706585788745765E-2</v>
      </c>
      <c r="J22" s="99">
        <f t="shared" si="1"/>
        <v>2.5650831004559494E-2</v>
      </c>
      <c r="K22" s="96">
        <f t="shared" si="2"/>
        <v>872</v>
      </c>
      <c r="L22" s="100">
        <f t="shared" si="3"/>
        <v>3.2267613972764952E-2</v>
      </c>
      <c r="M22" s="97">
        <f t="shared" si="4"/>
        <v>279</v>
      </c>
      <c r="N22" s="97">
        <f t="shared" si="5"/>
        <v>0</v>
      </c>
    </row>
    <row r="23" spans="1:16">
      <c r="A23" s="101">
        <v>30</v>
      </c>
      <c r="B23" s="98" t="s">
        <v>29</v>
      </c>
      <c r="C23" s="96">
        <v>4495</v>
      </c>
      <c r="D23" s="96">
        <v>4998</v>
      </c>
      <c r="E23" s="96">
        <v>5020</v>
      </c>
      <c r="F23" s="96"/>
      <c r="G23" s="96"/>
      <c r="H23" s="96"/>
      <c r="I23" s="99">
        <f t="shared" si="0"/>
        <v>5.3365820573905813E-3</v>
      </c>
      <c r="J23" s="99">
        <f t="shared" si="1"/>
        <v>0.1167964404894327</v>
      </c>
      <c r="K23" s="96">
        <f t="shared" si="2"/>
        <v>525</v>
      </c>
      <c r="L23" s="100">
        <f t="shared" si="3"/>
        <v>1.9427175843694494E-2</v>
      </c>
      <c r="M23" s="97">
        <f t="shared" si="4"/>
        <v>22</v>
      </c>
      <c r="N23" s="97">
        <f t="shared" si="5"/>
        <v>0</v>
      </c>
    </row>
    <row r="24" spans="1:16">
      <c r="A24" s="101">
        <v>31</v>
      </c>
      <c r="B24" s="98" t="s">
        <v>30</v>
      </c>
      <c r="C24" s="96">
        <v>21434</v>
      </c>
      <c r="D24" s="96">
        <v>22509</v>
      </c>
      <c r="E24" s="96">
        <v>22612</v>
      </c>
      <c r="F24" s="96"/>
      <c r="G24" s="96"/>
      <c r="H24" s="96"/>
      <c r="I24" s="99">
        <f t="shared" si="0"/>
        <v>2.4038006669664509E-2</v>
      </c>
      <c r="J24" s="99">
        <f t="shared" si="1"/>
        <v>5.4959410282728376E-2</v>
      </c>
      <c r="K24" s="96">
        <f t="shared" si="2"/>
        <v>1178</v>
      </c>
      <c r="L24" s="100">
        <f t="shared" si="3"/>
        <v>4.3590882178804025E-2</v>
      </c>
      <c r="M24" s="97">
        <f t="shared" si="4"/>
        <v>103</v>
      </c>
      <c r="N24" s="97"/>
    </row>
    <row r="25" spans="1:16">
      <c r="A25" s="101">
        <v>32</v>
      </c>
      <c r="B25" s="98" t="s">
        <v>31</v>
      </c>
      <c r="C25" s="96">
        <v>18955</v>
      </c>
      <c r="D25" s="96">
        <v>20835</v>
      </c>
      <c r="E25" s="96">
        <v>21110</v>
      </c>
      <c r="F25" s="96"/>
      <c r="G25" s="96"/>
      <c r="H25" s="96"/>
      <c r="I25" s="99">
        <f t="shared" si="0"/>
        <v>2.2441284309066768E-2</v>
      </c>
      <c r="J25" s="99">
        <f t="shared" si="1"/>
        <v>0.11369031917699815</v>
      </c>
      <c r="K25" s="96">
        <f t="shared" si="2"/>
        <v>2155</v>
      </c>
      <c r="L25" s="100">
        <f t="shared" si="3"/>
        <v>7.9743931320307868E-2</v>
      </c>
      <c r="M25" s="97">
        <f t="shared" si="4"/>
        <v>275</v>
      </c>
      <c r="N25" s="97"/>
    </row>
    <row r="26" spans="1:16">
      <c r="A26" s="101">
        <v>33</v>
      </c>
      <c r="B26" s="98" t="s">
        <v>32</v>
      </c>
      <c r="C26" s="96">
        <v>17775</v>
      </c>
      <c r="D26" s="96">
        <v>18049</v>
      </c>
      <c r="E26" s="96">
        <v>18106</v>
      </c>
      <c r="F26" s="96"/>
      <c r="G26" s="96"/>
      <c r="H26" s="96"/>
      <c r="I26" s="99">
        <f t="shared" si="0"/>
        <v>1.9247839587871289E-2</v>
      </c>
      <c r="J26" s="99">
        <f t="shared" si="1"/>
        <v>1.8621659634317861E-2</v>
      </c>
      <c r="K26" s="96">
        <f t="shared" si="2"/>
        <v>331</v>
      </c>
      <c r="L26" s="100">
        <f t="shared" si="3"/>
        <v>1.2248371817643575E-2</v>
      </c>
      <c r="M26" s="97">
        <f t="shared" si="4"/>
        <v>57</v>
      </c>
      <c r="N26" s="97">
        <f t="shared" si="5"/>
        <v>0</v>
      </c>
    </row>
    <row r="27" spans="1:16" s="108" customFormat="1" ht="14.45" customHeight="1">
      <c r="A27" s="185" t="s">
        <v>89</v>
      </c>
      <c r="B27" s="185"/>
      <c r="C27" s="63">
        <v>913653</v>
      </c>
      <c r="D27" s="63">
        <v>939610</v>
      </c>
      <c r="E27" s="63">
        <v>940677</v>
      </c>
      <c r="F27" s="63"/>
      <c r="G27" s="63"/>
      <c r="H27" s="63"/>
      <c r="I27" s="99">
        <f t="shared" si="0"/>
        <v>1</v>
      </c>
      <c r="J27" s="99">
        <f t="shared" si="1"/>
        <v>2.9577968878775639E-2</v>
      </c>
      <c r="K27" s="96">
        <f t="shared" si="2"/>
        <v>27024</v>
      </c>
      <c r="L27" s="100">
        <f t="shared" si="3"/>
        <v>1</v>
      </c>
      <c r="M27" s="96">
        <f t="shared" si="4"/>
        <v>1067</v>
      </c>
      <c r="N27" s="97">
        <f t="shared" si="5"/>
        <v>0</v>
      </c>
      <c r="P27" s="17"/>
    </row>
    <row r="29" spans="1:16">
      <c r="E29" s="139"/>
      <c r="F29" s="139"/>
    </row>
    <row r="30" spans="1:16">
      <c r="E30" s="139"/>
      <c r="F30" s="139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M1" zoomScale="80" zoomScaleNormal="80" workbookViewId="0">
      <pane xSplit="19965" topLeftCell="N1"/>
      <selection activeCell="Q1" sqref="Q1:Z1048576"/>
      <selection pane="topRight" activeCell="N1" sqref="N1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.5703125" style="4" customWidth="1"/>
    <col min="9" max="9" width="19.28515625" style="4" customWidth="1"/>
    <col min="10" max="10" width="18.140625" style="4" customWidth="1"/>
    <col min="11" max="11" width="30.42578125" style="4" customWidth="1"/>
    <col min="12" max="12" width="27.42578125" style="4" customWidth="1"/>
    <col min="13" max="13" width="22.28515625" style="4" customWidth="1"/>
    <col min="14" max="15" width="30.42578125" style="4" customWidth="1"/>
    <col min="16" max="16384" width="9.140625" style="4"/>
  </cols>
  <sheetData>
    <row r="1" spans="1:15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5" ht="60">
      <c r="A2" s="92" t="s">
        <v>91</v>
      </c>
      <c r="B2" s="92" t="s">
        <v>174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91" t="s">
        <v>326</v>
      </c>
      <c r="J2" s="91" t="s">
        <v>309</v>
      </c>
      <c r="K2" s="91" t="s">
        <v>327</v>
      </c>
      <c r="L2" s="91" t="s">
        <v>328</v>
      </c>
      <c r="M2" s="91" t="s">
        <v>308</v>
      </c>
      <c r="N2" s="95" t="s">
        <v>329</v>
      </c>
      <c r="O2" s="159" t="s">
        <v>318</v>
      </c>
    </row>
    <row r="3" spans="1:15">
      <c r="A3" s="74">
        <v>1</v>
      </c>
      <c r="B3" s="88" t="s">
        <v>92</v>
      </c>
      <c r="C3" s="75">
        <v>84945</v>
      </c>
      <c r="D3" s="75">
        <v>83264</v>
      </c>
      <c r="E3" s="75">
        <v>83129</v>
      </c>
      <c r="F3" s="75"/>
      <c r="G3" s="75"/>
      <c r="H3" s="75"/>
      <c r="I3" s="89"/>
      <c r="J3" s="99">
        <f t="shared" ref="J3:J66" si="0">E3/$E$84</f>
        <v>1.9332676267150892E-2</v>
      </c>
      <c r="K3" s="99">
        <f t="shared" ref="K3:K66" si="1">(E3-C3)/C3</f>
        <v>-2.1378539054682441E-2</v>
      </c>
      <c r="L3" s="96">
        <f t="shared" ref="L3:L66" si="2">E3-C3</f>
        <v>-1816</v>
      </c>
      <c r="M3" s="100">
        <f>L3/$L$84</f>
        <v>1.2922231788974831E-2</v>
      </c>
      <c r="N3" s="97">
        <f t="shared" ref="N3:N66" si="3">E3-D3</f>
        <v>-135</v>
      </c>
      <c r="O3" s="97">
        <f>H3-G3</f>
        <v>0</v>
      </c>
    </row>
    <row r="4" spans="1:15">
      <c r="A4" s="74">
        <v>2</v>
      </c>
      <c r="B4" s="88" t="s">
        <v>93</v>
      </c>
      <c r="C4" s="75">
        <v>14520</v>
      </c>
      <c r="D4" s="75">
        <v>13806</v>
      </c>
      <c r="E4" s="75">
        <v>13865</v>
      </c>
      <c r="F4" s="75"/>
      <c r="G4" s="75"/>
      <c r="H4" s="75"/>
      <c r="I4" s="89"/>
      <c r="J4" s="99">
        <f t="shared" si="0"/>
        <v>3.2244770951659124E-3</v>
      </c>
      <c r="K4" s="99">
        <f t="shared" si="1"/>
        <v>-4.5110192837465563E-2</v>
      </c>
      <c r="L4" s="96">
        <f t="shared" si="2"/>
        <v>-655</v>
      </c>
      <c r="M4" s="100">
        <f t="shared" ref="M4:M67" si="4">L4/$L$84</f>
        <v>4.6608269943714288E-3</v>
      </c>
      <c r="N4" s="97">
        <f t="shared" si="3"/>
        <v>59</v>
      </c>
      <c r="O4" s="97">
        <f t="shared" ref="O4:O67" si="5">H4-G4</f>
        <v>0</v>
      </c>
    </row>
    <row r="5" spans="1:15">
      <c r="A5" s="74">
        <v>3</v>
      </c>
      <c r="B5" s="88" t="s">
        <v>94</v>
      </c>
      <c r="C5" s="75">
        <v>23325</v>
      </c>
      <c r="D5" s="75">
        <v>23271</v>
      </c>
      <c r="E5" s="75">
        <v>23219</v>
      </c>
      <c r="F5" s="75"/>
      <c r="G5" s="75"/>
      <c r="H5" s="75"/>
      <c r="I5" s="89"/>
      <c r="J5" s="99">
        <f t="shared" si="0"/>
        <v>5.3998653929071272E-3</v>
      </c>
      <c r="K5" s="99">
        <f t="shared" si="1"/>
        <v>-4.5444801714898181E-3</v>
      </c>
      <c r="L5" s="96">
        <f t="shared" si="2"/>
        <v>-106</v>
      </c>
      <c r="M5" s="100">
        <f t="shared" si="4"/>
        <v>7.5427123878377318E-4</v>
      </c>
      <c r="N5" s="97">
        <f t="shared" si="3"/>
        <v>-52</v>
      </c>
      <c r="O5" s="97">
        <f t="shared" si="5"/>
        <v>0</v>
      </c>
    </row>
    <row r="6" spans="1:15">
      <c r="A6" s="74">
        <v>4</v>
      </c>
      <c r="B6" s="88" t="s">
        <v>95</v>
      </c>
      <c r="C6" s="75">
        <v>8737</v>
      </c>
      <c r="D6" s="75">
        <v>8286</v>
      </c>
      <c r="E6" s="75">
        <v>8178</v>
      </c>
      <c r="F6" s="75"/>
      <c r="G6" s="75"/>
      <c r="H6" s="75"/>
      <c r="I6" s="89"/>
      <c r="J6" s="99">
        <f t="shared" si="0"/>
        <v>1.9018949646063348E-3</v>
      </c>
      <c r="K6" s="99">
        <f t="shared" si="1"/>
        <v>-6.3980771431841596E-2</v>
      </c>
      <c r="L6" s="96">
        <f t="shared" si="2"/>
        <v>-559</v>
      </c>
      <c r="M6" s="100">
        <f t="shared" si="4"/>
        <v>3.9777134196238607E-3</v>
      </c>
      <c r="N6" s="97">
        <f t="shared" si="3"/>
        <v>-108</v>
      </c>
      <c r="O6" s="97">
        <f t="shared" si="5"/>
        <v>0</v>
      </c>
    </row>
    <row r="7" spans="1:15">
      <c r="A7" s="74">
        <v>5</v>
      </c>
      <c r="B7" s="88" t="s">
        <v>96</v>
      </c>
      <c r="C7" s="75">
        <v>12041</v>
      </c>
      <c r="D7" s="75">
        <v>11232</v>
      </c>
      <c r="E7" s="75">
        <v>11161</v>
      </c>
      <c r="F7" s="75"/>
      <c r="G7" s="75"/>
      <c r="H7" s="75"/>
      <c r="I7" s="89"/>
      <c r="J7" s="99">
        <f t="shared" si="0"/>
        <v>2.5956284788421742E-3</v>
      </c>
      <c r="K7" s="99">
        <f t="shared" si="1"/>
        <v>-7.3083630927663817E-2</v>
      </c>
      <c r="L7" s="96">
        <f t="shared" si="2"/>
        <v>-880</v>
      </c>
      <c r="M7" s="100">
        <f t="shared" si="4"/>
        <v>6.2618744351860415E-3</v>
      </c>
      <c r="N7" s="97">
        <f t="shared" si="3"/>
        <v>-71</v>
      </c>
      <c r="O7" s="97">
        <f t="shared" si="5"/>
        <v>0</v>
      </c>
    </row>
    <row r="8" spans="1:15">
      <c r="A8" s="74">
        <v>6</v>
      </c>
      <c r="B8" s="88" t="s">
        <v>97</v>
      </c>
      <c r="C8" s="75">
        <v>353108</v>
      </c>
      <c r="D8" s="75">
        <v>346705</v>
      </c>
      <c r="E8" s="75">
        <v>348423</v>
      </c>
      <c r="F8" s="75"/>
      <c r="G8" s="75"/>
      <c r="H8" s="75"/>
      <c r="I8" s="89"/>
      <c r="J8" s="99">
        <f t="shared" si="0"/>
        <v>8.10300744990258E-2</v>
      </c>
      <c r="K8" s="99">
        <f t="shared" si="1"/>
        <v>-1.3267895374786185E-2</v>
      </c>
      <c r="L8" s="96">
        <f t="shared" si="2"/>
        <v>-4685</v>
      </c>
      <c r="M8" s="100">
        <f t="shared" si="4"/>
        <v>3.3337365600962052E-2</v>
      </c>
      <c r="N8" s="97">
        <f t="shared" si="3"/>
        <v>1718</v>
      </c>
      <c r="O8" s="97">
        <f t="shared" si="5"/>
        <v>0</v>
      </c>
    </row>
    <row r="9" spans="1:15">
      <c r="A9" s="74">
        <v>7</v>
      </c>
      <c r="B9" s="88" t="s">
        <v>98</v>
      </c>
      <c r="C9" s="75">
        <v>212623</v>
      </c>
      <c r="D9" s="75">
        <v>165751</v>
      </c>
      <c r="E9" s="75">
        <v>167415</v>
      </c>
      <c r="F9" s="75"/>
      <c r="G9" s="75"/>
      <c r="H9" s="75"/>
      <c r="I9" s="89"/>
      <c r="J9" s="99">
        <f t="shared" si="0"/>
        <v>3.8934427182632618E-2</v>
      </c>
      <c r="K9" s="99">
        <f t="shared" si="1"/>
        <v>-0.21262045968686361</v>
      </c>
      <c r="L9" s="96">
        <f t="shared" si="2"/>
        <v>-45208</v>
      </c>
      <c r="M9" s="100">
        <f t="shared" si="4"/>
        <v>0.32168956757487566</v>
      </c>
      <c r="N9" s="97">
        <f t="shared" si="3"/>
        <v>1664</v>
      </c>
      <c r="O9" s="97">
        <f t="shared" si="5"/>
        <v>0</v>
      </c>
    </row>
    <row r="10" spans="1:15">
      <c r="A10" s="74">
        <v>8</v>
      </c>
      <c r="B10" s="88" t="s">
        <v>99</v>
      </c>
      <c r="C10" s="75">
        <v>6788</v>
      </c>
      <c r="D10" s="75">
        <v>5950</v>
      </c>
      <c r="E10" s="75">
        <v>5978</v>
      </c>
      <c r="F10" s="75"/>
      <c r="G10" s="75"/>
      <c r="H10" s="75"/>
      <c r="I10" s="89"/>
      <c r="J10" s="99">
        <f t="shared" si="0"/>
        <v>1.390257776768974E-3</v>
      </c>
      <c r="K10" s="99">
        <f t="shared" si="1"/>
        <v>-0.11932822628167354</v>
      </c>
      <c r="L10" s="96">
        <f t="shared" si="2"/>
        <v>-810</v>
      </c>
      <c r="M10" s="100">
        <f t="shared" si="4"/>
        <v>5.7637707869326064E-3</v>
      </c>
      <c r="N10" s="97">
        <f t="shared" si="3"/>
        <v>28</v>
      </c>
      <c r="O10" s="97">
        <f t="shared" si="5"/>
        <v>0</v>
      </c>
    </row>
    <row r="11" spans="1:15">
      <c r="A11" s="74">
        <v>9</v>
      </c>
      <c r="B11" s="88" t="s">
        <v>100</v>
      </c>
      <c r="C11" s="75">
        <v>53564</v>
      </c>
      <c r="D11" s="75">
        <v>47670</v>
      </c>
      <c r="E11" s="75">
        <v>47632</v>
      </c>
      <c r="F11" s="75"/>
      <c r="G11" s="75"/>
      <c r="H11" s="75"/>
      <c r="I11" s="89"/>
      <c r="J11" s="99">
        <f t="shared" si="0"/>
        <v>1.1077410241395077E-2</v>
      </c>
      <c r="K11" s="99">
        <f t="shared" si="1"/>
        <v>-0.11074602344858488</v>
      </c>
      <c r="L11" s="96">
        <f t="shared" si="2"/>
        <v>-5932</v>
      </c>
      <c r="M11" s="100">
        <f t="shared" si="4"/>
        <v>4.221072630627682E-2</v>
      </c>
      <c r="N11" s="97">
        <f t="shared" si="3"/>
        <v>-38</v>
      </c>
      <c r="O11" s="97">
        <f t="shared" si="5"/>
        <v>0</v>
      </c>
    </row>
    <row r="12" spans="1:15">
      <c r="A12" s="74">
        <v>10</v>
      </c>
      <c r="B12" s="88" t="s">
        <v>101</v>
      </c>
      <c r="C12" s="75">
        <v>55173</v>
      </c>
      <c r="D12" s="75">
        <v>54185</v>
      </c>
      <c r="E12" s="75">
        <v>54513</v>
      </c>
      <c r="F12" s="75"/>
      <c r="G12" s="75"/>
      <c r="H12" s="75"/>
      <c r="I12" s="89"/>
      <c r="J12" s="99">
        <f t="shared" si="0"/>
        <v>1.2677671827535476E-2</v>
      </c>
      <c r="K12" s="99">
        <f t="shared" si="1"/>
        <v>-1.1962372899787939E-2</v>
      </c>
      <c r="L12" s="96">
        <f t="shared" si="2"/>
        <v>-660</v>
      </c>
      <c r="M12" s="100">
        <f t="shared" si="4"/>
        <v>4.6964058263895313E-3</v>
      </c>
      <c r="N12" s="97">
        <f t="shared" si="3"/>
        <v>328</v>
      </c>
      <c r="O12" s="97">
        <f t="shared" si="5"/>
        <v>0</v>
      </c>
    </row>
    <row r="13" spans="1:15">
      <c r="A13" s="74">
        <v>11</v>
      </c>
      <c r="B13" s="88" t="s">
        <v>102</v>
      </c>
      <c r="C13" s="75">
        <v>12260</v>
      </c>
      <c r="D13" s="75">
        <v>11939</v>
      </c>
      <c r="E13" s="75">
        <v>11846</v>
      </c>
      <c r="F13" s="75"/>
      <c r="G13" s="75"/>
      <c r="H13" s="75"/>
      <c r="I13" s="89"/>
      <c r="J13" s="99">
        <f t="shared" si="0"/>
        <v>2.7549336941460798E-3</v>
      </c>
      <c r="K13" s="99">
        <f t="shared" si="1"/>
        <v>-3.3768352365415984E-2</v>
      </c>
      <c r="L13" s="96">
        <f t="shared" si="2"/>
        <v>-414</v>
      </c>
      <c r="M13" s="100">
        <f t="shared" si="4"/>
        <v>2.9459272910988877E-3</v>
      </c>
      <c r="N13" s="97">
        <f t="shared" si="3"/>
        <v>-93</v>
      </c>
      <c r="O13" s="97">
        <f t="shared" si="5"/>
        <v>0</v>
      </c>
    </row>
    <row r="14" spans="1:15">
      <c r="A14" s="74">
        <v>12</v>
      </c>
      <c r="B14" s="88" t="s">
        <v>103</v>
      </c>
      <c r="C14" s="75">
        <v>7189</v>
      </c>
      <c r="D14" s="75">
        <v>6216</v>
      </c>
      <c r="E14" s="75">
        <v>6074</v>
      </c>
      <c r="F14" s="75"/>
      <c r="G14" s="75"/>
      <c r="H14" s="75"/>
      <c r="I14" s="89"/>
      <c r="J14" s="99">
        <f t="shared" si="0"/>
        <v>1.4125837631473316E-3</v>
      </c>
      <c r="K14" s="99">
        <f t="shared" si="1"/>
        <v>-0.15509806649047156</v>
      </c>
      <c r="L14" s="96">
        <f t="shared" si="2"/>
        <v>-1115</v>
      </c>
      <c r="M14" s="100">
        <f t="shared" si="4"/>
        <v>7.9340795400368591E-3</v>
      </c>
      <c r="N14" s="97">
        <f t="shared" si="3"/>
        <v>-142</v>
      </c>
      <c r="O14" s="97">
        <f t="shared" si="5"/>
        <v>0</v>
      </c>
    </row>
    <row r="15" spans="1:15">
      <c r="A15" s="74">
        <v>13</v>
      </c>
      <c r="B15" s="88" t="s">
        <v>104</v>
      </c>
      <c r="C15" s="75">
        <v>7392</v>
      </c>
      <c r="D15" s="75">
        <v>6726</v>
      </c>
      <c r="E15" s="75">
        <v>6632</v>
      </c>
      <c r="F15" s="75"/>
      <c r="G15" s="75"/>
      <c r="H15" s="75"/>
      <c r="I15" s="89"/>
      <c r="J15" s="99">
        <f t="shared" si="0"/>
        <v>1.5423535589715349E-3</v>
      </c>
      <c r="K15" s="99">
        <f t="shared" si="1"/>
        <v>-0.10281385281385282</v>
      </c>
      <c r="L15" s="96">
        <f t="shared" si="2"/>
        <v>-760</v>
      </c>
      <c r="M15" s="100">
        <f t="shared" si="4"/>
        <v>5.4079824667515814E-3</v>
      </c>
      <c r="N15" s="97">
        <f t="shared" si="3"/>
        <v>-94</v>
      </c>
      <c r="O15" s="97">
        <f t="shared" si="5"/>
        <v>0</v>
      </c>
    </row>
    <row r="16" spans="1:15">
      <c r="A16" s="74">
        <v>14</v>
      </c>
      <c r="B16" s="88" t="s">
        <v>105</v>
      </c>
      <c r="C16" s="75">
        <v>19760</v>
      </c>
      <c r="D16" s="75">
        <v>19566</v>
      </c>
      <c r="E16" s="75">
        <v>19407</v>
      </c>
      <c r="F16" s="75"/>
      <c r="G16" s="75"/>
      <c r="H16" s="75"/>
      <c r="I16" s="89"/>
      <c r="J16" s="99">
        <f t="shared" si="0"/>
        <v>4.5133376837998458E-3</v>
      </c>
      <c r="K16" s="99">
        <f t="shared" si="1"/>
        <v>-1.7864372469635629E-2</v>
      </c>
      <c r="L16" s="96">
        <f t="shared" si="2"/>
        <v>-353</v>
      </c>
      <c r="M16" s="100">
        <f t="shared" si="4"/>
        <v>2.5118655404780372E-3</v>
      </c>
      <c r="N16" s="97">
        <f t="shared" si="3"/>
        <v>-159</v>
      </c>
      <c r="O16" s="97">
        <f t="shared" si="5"/>
        <v>0</v>
      </c>
    </row>
    <row r="17" spans="1:15">
      <c r="A17" s="74">
        <v>15</v>
      </c>
      <c r="B17" s="88" t="s">
        <v>106</v>
      </c>
      <c r="C17" s="75">
        <v>9671</v>
      </c>
      <c r="D17" s="75">
        <v>8788</v>
      </c>
      <c r="E17" s="75">
        <v>8812</v>
      </c>
      <c r="F17" s="75"/>
      <c r="G17" s="75"/>
      <c r="H17" s="75"/>
      <c r="I17" s="89"/>
      <c r="J17" s="99">
        <f t="shared" si="0"/>
        <v>2.0493394996467379E-3</v>
      </c>
      <c r="K17" s="99">
        <f t="shared" si="1"/>
        <v>-8.8822252093888943E-2</v>
      </c>
      <c r="L17" s="96">
        <f t="shared" si="2"/>
        <v>-859</v>
      </c>
      <c r="M17" s="100">
        <f t="shared" si="4"/>
        <v>6.1124433407100109E-3</v>
      </c>
      <c r="N17" s="97">
        <f t="shared" si="3"/>
        <v>24</v>
      </c>
      <c r="O17" s="97">
        <f t="shared" si="5"/>
        <v>0</v>
      </c>
    </row>
    <row r="18" spans="1:15">
      <c r="A18" s="74">
        <v>16</v>
      </c>
      <c r="B18" s="88" t="s">
        <v>107</v>
      </c>
      <c r="C18" s="75">
        <v>220407</v>
      </c>
      <c r="D18" s="75">
        <v>217804</v>
      </c>
      <c r="E18" s="75">
        <v>219025</v>
      </c>
      <c r="F18" s="75"/>
      <c r="G18" s="75"/>
      <c r="H18" s="75"/>
      <c r="I18" s="89"/>
      <c r="J18" s="99">
        <f t="shared" si="0"/>
        <v>5.093697048458088E-2</v>
      </c>
      <c r="K18" s="99">
        <f t="shared" si="1"/>
        <v>-6.2702182780038744E-3</v>
      </c>
      <c r="L18" s="96">
        <f t="shared" si="2"/>
        <v>-1382</v>
      </c>
      <c r="M18" s="100">
        <f t="shared" si="4"/>
        <v>9.8339891698035337E-3</v>
      </c>
      <c r="N18" s="97">
        <f t="shared" si="3"/>
        <v>1221</v>
      </c>
      <c r="O18" s="97">
        <f t="shared" si="5"/>
        <v>0</v>
      </c>
    </row>
    <row r="19" spans="1:15">
      <c r="A19" s="74">
        <v>17</v>
      </c>
      <c r="B19" s="88" t="s">
        <v>108</v>
      </c>
      <c r="C19" s="75">
        <v>26098</v>
      </c>
      <c r="D19" s="75">
        <v>24800</v>
      </c>
      <c r="E19" s="75">
        <v>24928</v>
      </c>
      <c r="F19" s="75"/>
      <c r="G19" s="75"/>
      <c r="H19" s="75"/>
      <c r="I19" s="89"/>
      <c r="J19" s="99">
        <f t="shared" si="0"/>
        <v>5.7973144629135135E-3</v>
      </c>
      <c r="K19" s="99">
        <f t="shared" si="1"/>
        <v>-4.4831021534217183E-2</v>
      </c>
      <c r="L19" s="96">
        <f t="shared" si="2"/>
        <v>-1170</v>
      </c>
      <c r="M19" s="100">
        <f t="shared" si="4"/>
        <v>8.3254466922359875E-3</v>
      </c>
      <c r="N19" s="97">
        <f t="shared" si="3"/>
        <v>128</v>
      </c>
      <c r="O19" s="97">
        <f t="shared" si="5"/>
        <v>0</v>
      </c>
    </row>
    <row r="20" spans="1:15">
      <c r="A20" s="74">
        <v>18</v>
      </c>
      <c r="B20" s="88" t="s">
        <v>109</v>
      </c>
      <c r="C20" s="75">
        <v>8081</v>
      </c>
      <c r="D20" s="75">
        <v>7392</v>
      </c>
      <c r="E20" s="75">
        <v>7500</v>
      </c>
      <c r="F20" s="75"/>
      <c r="G20" s="75"/>
      <c r="H20" s="75"/>
      <c r="I20" s="89"/>
      <c r="J20" s="99">
        <f t="shared" si="0"/>
        <v>1.7442176858091843E-3</v>
      </c>
      <c r="K20" s="99">
        <f t="shared" si="1"/>
        <v>-7.1897042445241921E-2</v>
      </c>
      <c r="L20" s="96">
        <f t="shared" si="2"/>
        <v>-581</v>
      </c>
      <c r="M20" s="100">
        <f t="shared" si="4"/>
        <v>4.1342602805035118E-3</v>
      </c>
      <c r="N20" s="97">
        <f t="shared" si="3"/>
        <v>108</v>
      </c>
      <c r="O20" s="97">
        <f t="shared" si="5"/>
        <v>0</v>
      </c>
    </row>
    <row r="21" spans="1:15">
      <c r="A21" s="74">
        <v>19</v>
      </c>
      <c r="B21" s="88" t="s">
        <v>110</v>
      </c>
      <c r="C21" s="75">
        <v>17347</v>
      </c>
      <c r="D21" s="75">
        <v>17169</v>
      </c>
      <c r="E21" s="75">
        <v>17248</v>
      </c>
      <c r="F21" s="75"/>
      <c r="G21" s="75"/>
      <c r="H21" s="75"/>
      <c r="I21" s="89"/>
      <c r="J21" s="99">
        <f t="shared" si="0"/>
        <v>4.0112355526449083E-3</v>
      </c>
      <c r="K21" s="99">
        <f t="shared" si="1"/>
        <v>-5.7070386810399495E-3</v>
      </c>
      <c r="L21" s="96">
        <f t="shared" si="2"/>
        <v>-99</v>
      </c>
      <c r="M21" s="100">
        <f t="shared" si="4"/>
        <v>7.0446087395842967E-4</v>
      </c>
      <c r="N21" s="97">
        <f t="shared" si="3"/>
        <v>79</v>
      </c>
      <c r="O21" s="97">
        <f t="shared" si="5"/>
        <v>0</v>
      </c>
    </row>
    <row r="22" spans="1:15">
      <c r="A22" s="74">
        <v>20</v>
      </c>
      <c r="B22" s="88" t="s">
        <v>111</v>
      </c>
      <c r="C22" s="75">
        <v>68081</v>
      </c>
      <c r="D22" s="75">
        <v>67293</v>
      </c>
      <c r="E22" s="75">
        <v>67238</v>
      </c>
      <c r="F22" s="75"/>
      <c r="G22" s="75"/>
      <c r="H22" s="75"/>
      <c r="I22" s="89"/>
      <c r="J22" s="99">
        <f t="shared" si="0"/>
        <v>1.5637027834458393E-2</v>
      </c>
      <c r="K22" s="99">
        <f t="shared" si="1"/>
        <v>-1.2382309308030141E-2</v>
      </c>
      <c r="L22" s="96">
        <f t="shared" si="2"/>
        <v>-843</v>
      </c>
      <c r="M22" s="100">
        <f t="shared" si="4"/>
        <v>5.9985910782520829E-3</v>
      </c>
      <c r="N22" s="97">
        <f t="shared" si="3"/>
        <v>-55</v>
      </c>
      <c r="O22" s="97">
        <f t="shared" si="5"/>
        <v>0</v>
      </c>
    </row>
    <row r="23" spans="1:15">
      <c r="A23" s="74">
        <v>21</v>
      </c>
      <c r="B23" s="88" t="s">
        <v>112</v>
      </c>
      <c r="C23" s="75">
        <v>36890</v>
      </c>
      <c r="D23" s="75">
        <v>36253</v>
      </c>
      <c r="E23" s="75">
        <v>35663</v>
      </c>
      <c r="F23" s="75"/>
      <c r="G23" s="75"/>
      <c r="H23" s="75"/>
      <c r="I23" s="89"/>
      <c r="J23" s="99">
        <f t="shared" si="0"/>
        <v>8.293871377201726E-3</v>
      </c>
      <c r="K23" s="99">
        <f t="shared" si="1"/>
        <v>-3.3261046354025478E-2</v>
      </c>
      <c r="L23" s="96">
        <f t="shared" si="2"/>
        <v>-1227</v>
      </c>
      <c r="M23" s="100">
        <f t="shared" si="4"/>
        <v>8.7310453772423552E-3</v>
      </c>
      <c r="N23" s="97">
        <f t="shared" si="3"/>
        <v>-590</v>
      </c>
      <c r="O23" s="97">
        <f t="shared" si="5"/>
        <v>0</v>
      </c>
    </row>
    <row r="24" spans="1:15">
      <c r="A24" s="74">
        <v>22</v>
      </c>
      <c r="B24" s="88" t="s">
        <v>113</v>
      </c>
      <c r="C24" s="75">
        <v>24377</v>
      </c>
      <c r="D24" s="75">
        <v>23331</v>
      </c>
      <c r="E24" s="75">
        <v>23244</v>
      </c>
      <c r="F24" s="75"/>
      <c r="G24" s="75"/>
      <c r="H24" s="75"/>
      <c r="I24" s="89"/>
      <c r="J24" s="99">
        <f t="shared" si="0"/>
        <v>5.4056794518598248E-3</v>
      </c>
      <c r="K24" s="99">
        <f t="shared" si="1"/>
        <v>-4.6478237683061904E-2</v>
      </c>
      <c r="L24" s="96">
        <f t="shared" si="2"/>
        <v>-1133</v>
      </c>
      <c r="M24" s="100">
        <f t="shared" si="4"/>
        <v>8.0621633353020281E-3</v>
      </c>
      <c r="N24" s="97">
        <f t="shared" si="3"/>
        <v>-87</v>
      </c>
      <c r="O24" s="97">
        <f t="shared" si="5"/>
        <v>0</v>
      </c>
    </row>
    <row r="25" spans="1:15">
      <c r="A25" s="74">
        <v>23</v>
      </c>
      <c r="B25" s="88" t="s">
        <v>114</v>
      </c>
      <c r="C25" s="75">
        <v>17111</v>
      </c>
      <c r="D25" s="75">
        <v>15822</v>
      </c>
      <c r="E25" s="75">
        <v>15799</v>
      </c>
      <c r="F25" s="75"/>
      <c r="G25" s="75"/>
      <c r="H25" s="75"/>
      <c r="I25" s="89"/>
      <c r="J25" s="99">
        <f t="shared" si="0"/>
        <v>3.6742526957465739E-3</v>
      </c>
      <c r="K25" s="99">
        <f t="shared" si="1"/>
        <v>-7.6675822570276428E-2</v>
      </c>
      <c r="L25" s="96">
        <f t="shared" si="2"/>
        <v>-1312</v>
      </c>
      <c r="M25" s="100">
        <f t="shared" si="4"/>
        <v>9.3358855215500986E-3</v>
      </c>
      <c r="N25" s="97">
        <f t="shared" si="3"/>
        <v>-23</v>
      </c>
      <c r="O25" s="97">
        <f t="shared" si="5"/>
        <v>0</v>
      </c>
    </row>
    <row r="26" spans="1:15">
      <c r="A26" s="74">
        <v>24</v>
      </c>
      <c r="B26" s="88" t="s">
        <v>115</v>
      </c>
      <c r="C26" s="75">
        <v>9036</v>
      </c>
      <c r="D26" s="75">
        <v>7445</v>
      </c>
      <c r="E26" s="75">
        <v>7488</v>
      </c>
      <c r="F26" s="75"/>
      <c r="G26" s="75"/>
      <c r="H26" s="75"/>
      <c r="I26" s="89"/>
      <c r="J26" s="99">
        <f t="shared" si="0"/>
        <v>1.7414269375118896E-3</v>
      </c>
      <c r="K26" s="99">
        <f t="shared" si="1"/>
        <v>-0.17131474103585656</v>
      </c>
      <c r="L26" s="96">
        <f t="shared" si="2"/>
        <v>-1548</v>
      </c>
      <c r="M26" s="100">
        <f t="shared" si="4"/>
        <v>1.1015206392804537E-2</v>
      </c>
      <c r="N26" s="97">
        <f t="shared" si="3"/>
        <v>43</v>
      </c>
      <c r="O26" s="97">
        <f t="shared" si="5"/>
        <v>0</v>
      </c>
    </row>
    <row r="27" spans="1:15">
      <c r="A27" s="74">
        <v>25</v>
      </c>
      <c r="B27" s="88" t="s">
        <v>116</v>
      </c>
      <c r="C27" s="75">
        <v>20579</v>
      </c>
      <c r="D27" s="75">
        <v>19947</v>
      </c>
      <c r="E27" s="75">
        <v>19908</v>
      </c>
      <c r="F27" s="75"/>
      <c r="G27" s="75"/>
      <c r="H27" s="75"/>
      <c r="I27" s="89"/>
      <c r="J27" s="99">
        <f t="shared" si="0"/>
        <v>4.6298514252118995E-3</v>
      </c>
      <c r="K27" s="99">
        <f t="shared" si="1"/>
        <v>-3.2606054715972596E-2</v>
      </c>
      <c r="L27" s="96">
        <f t="shared" si="2"/>
        <v>-671</v>
      </c>
      <c r="M27" s="100">
        <f t="shared" si="4"/>
        <v>4.7746792568293568E-3</v>
      </c>
      <c r="N27" s="97">
        <f t="shared" si="3"/>
        <v>-39</v>
      </c>
      <c r="O27" s="97">
        <f t="shared" si="5"/>
        <v>0</v>
      </c>
    </row>
    <row r="28" spans="1:15">
      <c r="A28" s="74">
        <v>26</v>
      </c>
      <c r="B28" s="88" t="s">
        <v>117</v>
      </c>
      <c r="C28" s="75">
        <v>53914</v>
      </c>
      <c r="D28" s="75">
        <v>51374</v>
      </c>
      <c r="E28" s="75">
        <v>50828</v>
      </c>
      <c r="F28" s="75"/>
      <c r="G28" s="75"/>
      <c r="H28" s="75"/>
      <c r="I28" s="89"/>
      <c r="J28" s="99">
        <f t="shared" si="0"/>
        <v>1.1820679537907898E-2</v>
      </c>
      <c r="K28" s="99">
        <f t="shared" si="1"/>
        <v>-5.7239307044552434E-2</v>
      </c>
      <c r="L28" s="96">
        <f t="shared" si="2"/>
        <v>-3086</v>
      </c>
      <c r="M28" s="100">
        <f t="shared" si="4"/>
        <v>2.195925512157287E-2</v>
      </c>
      <c r="N28" s="97">
        <f t="shared" si="3"/>
        <v>-546</v>
      </c>
      <c r="O28" s="97">
        <f t="shared" si="5"/>
        <v>0</v>
      </c>
    </row>
    <row r="29" spans="1:15">
      <c r="A29" s="74">
        <v>27</v>
      </c>
      <c r="B29" s="88" t="s">
        <v>118</v>
      </c>
      <c r="C29" s="75">
        <v>59450</v>
      </c>
      <c r="D29" s="75">
        <v>61462</v>
      </c>
      <c r="E29" s="75">
        <v>61349</v>
      </c>
      <c r="F29" s="75"/>
      <c r="G29" s="75"/>
      <c r="H29" s="75"/>
      <c r="I29" s="89"/>
      <c r="J29" s="99">
        <f t="shared" si="0"/>
        <v>1.4267468107561021E-2</v>
      </c>
      <c r="K29" s="99">
        <f t="shared" si="1"/>
        <v>3.1942809083263246E-2</v>
      </c>
      <c r="L29" s="96">
        <f t="shared" si="2"/>
        <v>1899</v>
      </c>
      <c r="M29" s="100">
        <f t="shared" si="4"/>
        <v>-1.3512840400475333E-2</v>
      </c>
      <c r="N29" s="97">
        <f t="shared" si="3"/>
        <v>-113</v>
      </c>
      <c r="O29" s="97">
        <f t="shared" si="5"/>
        <v>0</v>
      </c>
    </row>
    <row r="30" spans="1:15">
      <c r="A30" s="74">
        <v>28</v>
      </c>
      <c r="B30" s="88" t="s">
        <v>119</v>
      </c>
      <c r="C30" s="75">
        <v>19474</v>
      </c>
      <c r="D30" s="75">
        <v>18681</v>
      </c>
      <c r="E30" s="75">
        <v>18537</v>
      </c>
      <c r="F30" s="75"/>
      <c r="G30" s="75"/>
      <c r="H30" s="75"/>
      <c r="I30" s="89"/>
      <c r="J30" s="99">
        <f t="shared" si="0"/>
        <v>4.3110084322459802E-3</v>
      </c>
      <c r="K30" s="99">
        <f t="shared" si="1"/>
        <v>-4.8115435965903258E-2</v>
      </c>
      <c r="L30" s="96">
        <f t="shared" si="2"/>
        <v>-937</v>
      </c>
      <c r="M30" s="100">
        <f t="shared" si="4"/>
        <v>6.66747312019241E-3</v>
      </c>
      <c r="N30" s="97">
        <f t="shared" si="3"/>
        <v>-144</v>
      </c>
      <c r="O30" s="97">
        <f t="shared" si="5"/>
        <v>0</v>
      </c>
    </row>
    <row r="31" spans="1:15">
      <c r="A31" s="74">
        <v>29</v>
      </c>
      <c r="B31" s="88" t="s">
        <v>120</v>
      </c>
      <c r="C31" s="75">
        <v>4501</v>
      </c>
      <c r="D31" s="75">
        <v>3864</v>
      </c>
      <c r="E31" s="75">
        <v>3804</v>
      </c>
      <c r="F31" s="75"/>
      <c r="G31" s="75"/>
      <c r="H31" s="75"/>
      <c r="I31" s="89"/>
      <c r="J31" s="99">
        <f t="shared" si="0"/>
        <v>8.8466721024241832E-4</v>
      </c>
      <c r="K31" s="99">
        <f t="shared" si="1"/>
        <v>-0.15485447678293712</v>
      </c>
      <c r="L31" s="96">
        <f t="shared" si="2"/>
        <v>-697</v>
      </c>
      <c r="M31" s="100">
        <f t="shared" si="4"/>
        <v>4.9596891833234898E-3</v>
      </c>
      <c r="N31" s="97">
        <f t="shared" si="3"/>
        <v>-60</v>
      </c>
      <c r="O31" s="97">
        <f t="shared" si="5"/>
        <v>0</v>
      </c>
    </row>
    <row r="32" spans="1:15">
      <c r="A32" s="74">
        <v>30</v>
      </c>
      <c r="B32" s="88" t="s">
        <v>121</v>
      </c>
      <c r="C32" s="75">
        <v>6570</v>
      </c>
      <c r="D32" s="75">
        <v>5175</v>
      </c>
      <c r="E32" s="75">
        <v>4904</v>
      </c>
      <c r="F32" s="75"/>
      <c r="G32" s="75"/>
      <c r="H32" s="75"/>
      <c r="I32" s="89"/>
      <c r="J32" s="99">
        <f t="shared" si="0"/>
        <v>1.1404858041610987E-3</v>
      </c>
      <c r="K32" s="99">
        <f t="shared" si="1"/>
        <v>-0.25357686453576866</v>
      </c>
      <c r="L32" s="96">
        <f t="shared" si="2"/>
        <v>-1666</v>
      </c>
      <c r="M32" s="100">
        <f t="shared" si="4"/>
        <v>1.1854866828431756E-2</v>
      </c>
      <c r="N32" s="97">
        <f t="shared" si="3"/>
        <v>-271</v>
      </c>
      <c r="O32" s="97">
        <f t="shared" si="5"/>
        <v>0</v>
      </c>
    </row>
    <row r="33" spans="1:15">
      <c r="A33" s="74">
        <v>31</v>
      </c>
      <c r="B33" s="88" t="s">
        <v>122</v>
      </c>
      <c r="C33" s="75">
        <v>44860</v>
      </c>
      <c r="D33" s="75">
        <v>44142</v>
      </c>
      <c r="E33" s="75">
        <v>44293</v>
      </c>
      <c r="F33" s="75"/>
      <c r="G33" s="75"/>
      <c r="H33" s="75"/>
      <c r="I33" s="89"/>
      <c r="J33" s="99">
        <f t="shared" si="0"/>
        <v>1.0300884527672827E-2</v>
      </c>
      <c r="K33" s="99">
        <f t="shared" si="1"/>
        <v>-1.2639322336156932E-2</v>
      </c>
      <c r="L33" s="96">
        <f t="shared" si="2"/>
        <v>-567</v>
      </c>
      <c r="M33" s="100">
        <f t="shared" si="4"/>
        <v>4.0346395508528247E-3</v>
      </c>
      <c r="N33" s="97">
        <f t="shared" si="3"/>
        <v>151</v>
      </c>
      <c r="O33" s="97">
        <f t="shared" si="5"/>
        <v>0</v>
      </c>
    </row>
    <row r="34" spans="1:15">
      <c r="A34" s="74">
        <v>32</v>
      </c>
      <c r="B34" s="88" t="s">
        <v>123</v>
      </c>
      <c r="C34" s="75">
        <v>18492</v>
      </c>
      <c r="D34" s="75">
        <v>18022</v>
      </c>
      <c r="E34" s="75">
        <v>17987</v>
      </c>
      <c r="F34" s="75"/>
      <c r="G34" s="75"/>
      <c r="H34" s="75"/>
      <c r="I34" s="89"/>
      <c r="J34" s="99">
        <f t="shared" si="0"/>
        <v>4.1830991352866404E-3</v>
      </c>
      <c r="K34" s="99">
        <f t="shared" si="1"/>
        <v>-2.7309106640709496E-2</v>
      </c>
      <c r="L34" s="96">
        <f t="shared" si="2"/>
        <v>-505</v>
      </c>
      <c r="M34" s="100">
        <f t="shared" si="4"/>
        <v>3.5934620338283533E-3</v>
      </c>
      <c r="N34" s="97">
        <f t="shared" si="3"/>
        <v>-35</v>
      </c>
      <c r="O34" s="97">
        <f t="shared" si="5"/>
        <v>0</v>
      </c>
    </row>
    <row r="35" spans="1:15">
      <c r="A35" s="74">
        <v>33</v>
      </c>
      <c r="B35" s="88" t="s">
        <v>124</v>
      </c>
      <c r="C35" s="75">
        <v>69872</v>
      </c>
      <c r="D35" s="75">
        <v>68925</v>
      </c>
      <c r="E35" s="75">
        <v>68973</v>
      </c>
      <c r="F35" s="75"/>
      <c r="G35" s="75"/>
      <c r="H35" s="75"/>
      <c r="I35" s="89"/>
      <c r="J35" s="99">
        <f t="shared" si="0"/>
        <v>1.6040523525775584E-2</v>
      </c>
      <c r="K35" s="99">
        <f t="shared" si="1"/>
        <v>-1.2866384245477444E-2</v>
      </c>
      <c r="L35" s="96">
        <f t="shared" si="2"/>
        <v>-899</v>
      </c>
      <c r="M35" s="100">
        <f t="shared" si="4"/>
        <v>6.397073996854831E-3</v>
      </c>
      <c r="N35" s="97">
        <f t="shared" si="3"/>
        <v>48</v>
      </c>
      <c r="O35" s="97">
        <f t="shared" si="5"/>
        <v>0</v>
      </c>
    </row>
    <row r="36" spans="1:15">
      <c r="A36" s="74">
        <v>34</v>
      </c>
      <c r="B36" s="88" t="s">
        <v>125</v>
      </c>
      <c r="C36" s="75">
        <v>1370271</v>
      </c>
      <c r="D36" s="75">
        <v>1358668</v>
      </c>
      <c r="E36" s="75">
        <v>1356173</v>
      </c>
      <c r="F36" s="75"/>
      <c r="G36" s="75"/>
      <c r="H36" s="75"/>
      <c r="I36" s="89"/>
      <c r="J36" s="99">
        <f t="shared" si="0"/>
        <v>0.3153947908822532</v>
      </c>
      <c r="K36" s="99">
        <f t="shared" si="1"/>
        <v>-1.0288475783257473E-2</v>
      </c>
      <c r="L36" s="96">
        <f t="shared" si="2"/>
        <v>-14098</v>
      </c>
      <c r="M36" s="100">
        <f t="shared" si="4"/>
        <v>0.10031807475824184</v>
      </c>
      <c r="N36" s="97">
        <f t="shared" si="3"/>
        <v>-2495</v>
      </c>
      <c r="O36" s="97">
        <f t="shared" si="5"/>
        <v>0</v>
      </c>
    </row>
    <row r="37" spans="1:15">
      <c r="A37" s="74">
        <v>35</v>
      </c>
      <c r="B37" s="88" t="s">
        <v>126</v>
      </c>
      <c r="C37" s="75">
        <v>306416</v>
      </c>
      <c r="D37" s="75">
        <v>300745</v>
      </c>
      <c r="E37" s="75">
        <v>302200</v>
      </c>
      <c r="F37" s="75"/>
      <c r="G37" s="75"/>
      <c r="H37" s="75"/>
      <c r="I37" s="89"/>
      <c r="J37" s="99">
        <f t="shared" si="0"/>
        <v>7.0280344620204743E-2</v>
      </c>
      <c r="K37" s="99">
        <f t="shared" si="1"/>
        <v>-1.3759072633282857E-2</v>
      </c>
      <c r="L37" s="96">
        <f t="shared" si="2"/>
        <v>-4216</v>
      </c>
      <c r="M37" s="100">
        <f t="shared" si="4"/>
        <v>3.0000071157664038E-2</v>
      </c>
      <c r="N37" s="97">
        <f t="shared" si="3"/>
        <v>1455</v>
      </c>
      <c r="O37" s="97">
        <f t="shared" si="5"/>
        <v>0</v>
      </c>
    </row>
    <row r="38" spans="1:15">
      <c r="A38" s="74">
        <v>36</v>
      </c>
      <c r="B38" s="88" t="s">
        <v>127</v>
      </c>
      <c r="C38" s="75">
        <v>7710</v>
      </c>
      <c r="D38" s="75">
        <v>7022</v>
      </c>
      <c r="E38" s="75">
        <v>7202</v>
      </c>
      <c r="F38" s="75"/>
      <c r="G38" s="75"/>
      <c r="H38" s="75"/>
      <c r="I38" s="89"/>
      <c r="J38" s="99">
        <f t="shared" si="0"/>
        <v>1.6749141030930328E-3</v>
      </c>
      <c r="K38" s="99">
        <f t="shared" si="1"/>
        <v>-6.5888456549935151E-2</v>
      </c>
      <c r="L38" s="96">
        <f t="shared" si="2"/>
        <v>-508</v>
      </c>
      <c r="M38" s="100">
        <f t="shared" si="4"/>
        <v>3.6148093330392148E-3</v>
      </c>
      <c r="N38" s="97">
        <f t="shared" si="3"/>
        <v>180</v>
      </c>
      <c r="O38" s="97">
        <f t="shared" si="5"/>
        <v>0</v>
      </c>
    </row>
    <row r="39" spans="1:15">
      <c r="A39" s="74">
        <v>37</v>
      </c>
      <c r="B39" s="88" t="s">
        <v>128</v>
      </c>
      <c r="C39" s="75">
        <v>14800</v>
      </c>
      <c r="D39" s="75">
        <v>14367</v>
      </c>
      <c r="E39" s="75">
        <v>14329</v>
      </c>
      <c r="F39" s="75"/>
      <c r="G39" s="75"/>
      <c r="H39" s="75"/>
      <c r="I39" s="89"/>
      <c r="J39" s="99">
        <f t="shared" si="0"/>
        <v>3.3323860293279738E-3</v>
      </c>
      <c r="K39" s="99">
        <f t="shared" si="1"/>
        <v>-3.1824324324324325E-2</v>
      </c>
      <c r="L39" s="96">
        <f t="shared" si="2"/>
        <v>-471</v>
      </c>
      <c r="M39" s="100">
        <f t="shared" si="4"/>
        <v>3.3515259761052562E-3</v>
      </c>
      <c r="N39" s="97">
        <f t="shared" si="3"/>
        <v>-38</v>
      </c>
      <c r="O39" s="97">
        <f t="shared" si="5"/>
        <v>0</v>
      </c>
    </row>
    <row r="40" spans="1:15">
      <c r="A40" s="74">
        <v>38</v>
      </c>
      <c r="B40" s="88" t="s">
        <v>129</v>
      </c>
      <c r="C40" s="75">
        <v>50993</v>
      </c>
      <c r="D40" s="75">
        <v>50736</v>
      </c>
      <c r="E40" s="75">
        <v>50633</v>
      </c>
      <c r="F40" s="75"/>
      <c r="G40" s="75"/>
      <c r="H40" s="75"/>
      <c r="I40" s="89"/>
      <c r="J40" s="99">
        <f t="shared" si="0"/>
        <v>1.1775329878076859E-2</v>
      </c>
      <c r="K40" s="99">
        <f t="shared" si="1"/>
        <v>-7.0597925205420353E-3</v>
      </c>
      <c r="L40" s="96">
        <f t="shared" si="2"/>
        <v>-360</v>
      </c>
      <c r="M40" s="100">
        <f t="shared" si="4"/>
        <v>2.5616759053033807E-3</v>
      </c>
      <c r="N40" s="97">
        <f t="shared" si="3"/>
        <v>-103</v>
      </c>
      <c r="O40" s="97">
        <f t="shared" si="5"/>
        <v>0</v>
      </c>
    </row>
    <row r="41" spans="1:15">
      <c r="A41" s="74">
        <v>39</v>
      </c>
      <c r="B41" s="88" t="s">
        <v>130</v>
      </c>
      <c r="C41" s="75">
        <v>23612</v>
      </c>
      <c r="D41" s="75">
        <v>23474</v>
      </c>
      <c r="E41" s="75">
        <v>23377</v>
      </c>
      <c r="F41" s="75"/>
      <c r="G41" s="75"/>
      <c r="H41" s="75"/>
      <c r="I41" s="89"/>
      <c r="J41" s="99">
        <f t="shared" si="0"/>
        <v>5.4366102454881738E-3</v>
      </c>
      <c r="K41" s="99">
        <f t="shared" si="1"/>
        <v>-9.9525664916144327E-3</v>
      </c>
      <c r="L41" s="96">
        <f t="shared" si="2"/>
        <v>-235</v>
      </c>
      <c r="M41" s="100">
        <f t="shared" si="4"/>
        <v>1.6722051048508179E-3</v>
      </c>
      <c r="N41" s="97">
        <f t="shared" si="3"/>
        <v>-97</v>
      </c>
      <c r="O41" s="97">
        <f t="shared" si="5"/>
        <v>0</v>
      </c>
    </row>
    <row r="42" spans="1:15">
      <c r="A42" s="74">
        <v>40</v>
      </c>
      <c r="B42" s="88" t="s">
        <v>131</v>
      </c>
      <c r="C42" s="75">
        <v>6089</v>
      </c>
      <c r="D42" s="75">
        <v>5612</v>
      </c>
      <c r="E42" s="75">
        <v>5608</v>
      </c>
      <c r="F42" s="75"/>
      <c r="G42" s="75"/>
      <c r="H42" s="75"/>
      <c r="I42" s="89"/>
      <c r="J42" s="99">
        <f t="shared" si="0"/>
        <v>1.3042097042690543E-3</v>
      </c>
      <c r="K42" s="99">
        <f t="shared" si="1"/>
        <v>-7.8994908852028242E-2</v>
      </c>
      <c r="L42" s="96">
        <f t="shared" si="2"/>
        <v>-481</v>
      </c>
      <c r="M42" s="100">
        <f t="shared" si="4"/>
        <v>3.4226836401414613E-3</v>
      </c>
      <c r="N42" s="97">
        <f t="shared" si="3"/>
        <v>-4</v>
      </c>
      <c r="O42" s="97">
        <f t="shared" si="5"/>
        <v>0</v>
      </c>
    </row>
    <row r="43" spans="1:15">
      <c r="A43" s="74">
        <v>41</v>
      </c>
      <c r="B43" s="88" t="s">
        <v>132</v>
      </c>
      <c r="C43" s="75">
        <v>133430</v>
      </c>
      <c r="D43" s="75">
        <v>136266</v>
      </c>
      <c r="E43" s="75">
        <v>136416</v>
      </c>
      <c r="F43" s="75"/>
      <c r="G43" s="75"/>
      <c r="H43" s="75"/>
      <c r="I43" s="89"/>
      <c r="J43" s="99">
        <f t="shared" si="0"/>
        <v>3.1725226643646097E-2</v>
      </c>
      <c r="K43" s="99">
        <f t="shared" si="1"/>
        <v>2.2378775387843813E-2</v>
      </c>
      <c r="L43" s="96">
        <f t="shared" si="2"/>
        <v>2986</v>
      </c>
      <c r="M43" s="100">
        <f t="shared" si="4"/>
        <v>-2.124767848121082E-2</v>
      </c>
      <c r="N43" s="97">
        <f t="shared" si="3"/>
        <v>150</v>
      </c>
      <c r="O43" s="97">
        <f t="shared" si="5"/>
        <v>0</v>
      </c>
    </row>
    <row r="44" spans="1:15">
      <c r="A44" s="74">
        <v>42</v>
      </c>
      <c r="B44" s="88" t="s">
        <v>133</v>
      </c>
      <c r="C44" s="75">
        <v>65540</v>
      </c>
      <c r="D44" s="75">
        <v>65839</v>
      </c>
      <c r="E44" s="75">
        <v>65554</v>
      </c>
      <c r="F44" s="75"/>
      <c r="G44" s="75"/>
      <c r="H44" s="75"/>
      <c r="I44" s="89"/>
      <c r="J44" s="99">
        <f t="shared" si="0"/>
        <v>1.5245392823404704E-2</v>
      </c>
      <c r="K44" s="99">
        <f t="shared" si="1"/>
        <v>2.1361000915471468E-4</v>
      </c>
      <c r="L44" s="96">
        <f t="shared" si="2"/>
        <v>14</v>
      </c>
      <c r="M44" s="100">
        <f t="shared" si="4"/>
        <v>-9.9620729650687023E-5</v>
      </c>
      <c r="N44" s="97">
        <f t="shared" si="3"/>
        <v>-285</v>
      </c>
      <c r="O44" s="97">
        <f t="shared" si="5"/>
        <v>0</v>
      </c>
    </row>
    <row r="45" spans="1:15">
      <c r="A45" s="74">
        <v>43</v>
      </c>
      <c r="B45" s="88" t="s">
        <v>134</v>
      </c>
      <c r="C45" s="75">
        <v>21932</v>
      </c>
      <c r="D45" s="75">
        <v>21520</v>
      </c>
      <c r="E45" s="75">
        <v>21438</v>
      </c>
      <c r="F45" s="75"/>
      <c r="G45" s="75"/>
      <c r="H45" s="75"/>
      <c r="I45" s="89"/>
      <c r="J45" s="99">
        <f t="shared" si="0"/>
        <v>4.9856718331169727E-3</v>
      </c>
      <c r="K45" s="99">
        <f t="shared" si="1"/>
        <v>-2.2524165602772206E-2</v>
      </c>
      <c r="L45" s="96">
        <f t="shared" si="2"/>
        <v>-494</v>
      </c>
      <c r="M45" s="100">
        <f t="shared" si="4"/>
        <v>3.5151886033885278E-3</v>
      </c>
      <c r="N45" s="97">
        <f t="shared" si="3"/>
        <v>-82</v>
      </c>
      <c r="O45" s="97">
        <f t="shared" si="5"/>
        <v>0</v>
      </c>
    </row>
    <row r="46" spans="1:15">
      <c r="A46" s="74">
        <v>44</v>
      </c>
      <c r="B46" s="88" t="s">
        <v>135</v>
      </c>
      <c r="C46" s="75">
        <v>25103</v>
      </c>
      <c r="D46" s="75">
        <v>24778</v>
      </c>
      <c r="E46" s="75">
        <v>24595</v>
      </c>
      <c r="F46" s="75"/>
      <c r="G46" s="75"/>
      <c r="H46" s="75"/>
      <c r="I46" s="89"/>
      <c r="J46" s="99">
        <f t="shared" si="0"/>
        <v>5.7198711976635857E-3</v>
      </c>
      <c r="K46" s="99">
        <f t="shared" si="1"/>
        <v>-2.0236625104569174E-2</v>
      </c>
      <c r="L46" s="96">
        <f t="shared" si="2"/>
        <v>-508</v>
      </c>
      <c r="M46" s="100">
        <f t="shared" si="4"/>
        <v>3.6148093330392148E-3</v>
      </c>
      <c r="N46" s="97">
        <f t="shared" si="3"/>
        <v>-183</v>
      </c>
      <c r="O46" s="97">
        <f t="shared" si="5"/>
        <v>0</v>
      </c>
    </row>
    <row r="47" spans="1:15">
      <c r="A47" s="74">
        <v>45</v>
      </c>
      <c r="B47" s="88" t="s">
        <v>136</v>
      </c>
      <c r="C47" s="75">
        <v>70978</v>
      </c>
      <c r="D47" s="75">
        <v>69468</v>
      </c>
      <c r="E47" s="75">
        <v>70215</v>
      </c>
      <c r="F47" s="75"/>
      <c r="G47" s="75"/>
      <c r="H47" s="75"/>
      <c r="I47" s="89"/>
      <c r="J47" s="99">
        <f t="shared" si="0"/>
        <v>1.6329365974545585E-2</v>
      </c>
      <c r="K47" s="99">
        <f t="shared" si="1"/>
        <v>-1.0749809800219787E-2</v>
      </c>
      <c r="L47" s="96">
        <f t="shared" si="2"/>
        <v>-763</v>
      </c>
      <c r="M47" s="100">
        <f t="shared" si="4"/>
        <v>5.4293297659624429E-3</v>
      </c>
      <c r="N47" s="97">
        <f t="shared" si="3"/>
        <v>747</v>
      </c>
      <c r="O47" s="97">
        <f t="shared" si="5"/>
        <v>0</v>
      </c>
    </row>
    <row r="48" spans="1:15">
      <c r="A48" s="74">
        <v>46</v>
      </c>
      <c r="B48" s="88" t="s">
        <v>137</v>
      </c>
      <c r="C48" s="75">
        <v>28799</v>
      </c>
      <c r="D48" s="75">
        <v>28079</v>
      </c>
      <c r="E48" s="75">
        <v>28089</v>
      </c>
      <c r="F48" s="75"/>
      <c r="G48" s="75"/>
      <c r="H48" s="75"/>
      <c r="I48" s="89"/>
      <c r="J48" s="99">
        <f t="shared" si="0"/>
        <v>6.5324440768925575E-3</v>
      </c>
      <c r="K48" s="99">
        <f t="shared" si="1"/>
        <v>-2.46536338067294E-2</v>
      </c>
      <c r="L48" s="96">
        <f t="shared" si="2"/>
        <v>-710</v>
      </c>
      <c r="M48" s="100">
        <f t="shared" si="4"/>
        <v>5.0521941465705563E-3</v>
      </c>
      <c r="N48" s="97">
        <f t="shared" si="3"/>
        <v>10</v>
      </c>
      <c r="O48" s="97">
        <f t="shared" si="5"/>
        <v>0</v>
      </c>
    </row>
    <row r="49" spans="1:15">
      <c r="A49" s="74">
        <v>47</v>
      </c>
      <c r="B49" s="88" t="s">
        <v>138</v>
      </c>
      <c r="C49" s="75">
        <v>16849</v>
      </c>
      <c r="D49" s="75">
        <v>16343</v>
      </c>
      <c r="E49" s="75">
        <v>16316</v>
      </c>
      <c r="F49" s="75"/>
      <c r="G49" s="75"/>
      <c r="H49" s="75"/>
      <c r="I49" s="89"/>
      <c r="J49" s="99">
        <f t="shared" si="0"/>
        <v>3.7944874348883537E-3</v>
      </c>
      <c r="K49" s="99">
        <f t="shared" si="1"/>
        <v>-3.1633924862009617E-2</v>
      </c>
      <c r="L49" s="96">
        <f t="shared" si="2"/>
        <v>-533</v>
      </c>
      <c r="M49" s="100">
        <f t="shared" si="4"/>
        <v>3.7927034931297277E-3</v>
      </c>
      <c r="N49" s="97">
        <f t="shared" si="3"/>
        <v>-27</v>
      </c>
      <c r="O49" s="97">
        <f t="shared" si="5"/>
        <v>0</v>
      </c>
    </row>
    <row r="50" spans="1:15">
      <c r="A50" s="74">
        <v>48</v>
      </c>
      <c r="B50" s="88" t="s">
        <v>139</v>
      </c>
      <c r="C50" s="75">
        <v>71873</v>
      </c>
      <c r="D50" s="75">
        <v>53400</v>
      </c>
      <c r="E50" s="75">
        <v>54870</v>
      </c>
      <c r="F50" s="75"/>
      <c r="G50" s="75"/>
      <c r="H50" s="75"/>
      <c r="I50" s="89"/>
      <c r="J50" s="99">
        <f t="shared" si="0"/>
        <v>1.2760696589379993E-2</v>
      </c>
      <c r="K50" s="99">
        <f t="shared" si="1"/>
        <v>-0.23657006107996048</v>
      </c>
      <c r="L50" s="96">
        <f t="shared" si="2"/>
        <v>-17003</v>
      </c>
      <c r="M50" s="100">
        <f t="shared" si="4"/>
        <v>0.1209893761607594</v>
      </c>
      <c r="N50" s="97">
        <f t="shared" si="3"/>
        <v>1470</v>
      </c>
      <c r="O50" s="97">
        <f t="shared" si="5"/>
        <v>0</v>
      </c>
    </row>
    <row r="51" spans="1:15">
      <c r="A51" s="74">
        <v>49</v>
      </c>
      <c r="B51" s="88" t="s">
        <v>140</v>
      </c>
      <c r="C51" s="75">
        <v>7870</v>
      </c>
      <c r="D51" s="75">
        <v>7464</v>
      </c>
      <c r="E51" s="75">
        <v>7433</v>
      </c>
      <c r="F51" s="75"/>
      <c r="G51" s="75"/>
      <c r="H51" s="75"/>
      <c r="I51" s="89"/>
      <c r="J51" s="99">
        <f t="shared" si="0"/>
        <v>1.7286360078159558E-3</v>
      </c>
      <c r="K51" s="99">
        <f t="shared" si="1"/>
        <v>-5.5527318932655653E-2</v>
      </c>
      <c r="L51" s="96">
        <f t="shared" si="2"/>
        <v>-437</v>
      </c>
      <c r="M51" s="100">
        <f t="shared" si="4"/>
        <v>3.1095899183821592E-3</v>
      </c>
      <c r="N51" s="97">
        <f t="shared" si="3"/>
        <v>-31</v>
      </c>
      <c r="O51" s="97">
        <f t="shared" si="5"/>
        <v>0</v>
      </c>
    </row>
    <row r="52" spans="1:15">
      <c r="A52" s="74">
        <v>50</v>
      </c>
      <c r="B52" s="88" t="s">
        <v>141</v>
      </c>
      <c r="C52" s="75">
        <v>11789</v>
      </c>
      <c r="D52" s="75">
        <v>11043</v>
      </c>
      <c r="E52" s="75">
        <v>11057</v>
      </c>
      <c r="F52" s="75"/>
      <c r="G52" s="75"/>
      <c r="H52" s="75"/>
      <c r="I52" s="89"/>
      <c r="J52" s="99">
        <f t="shared" si="0"/>
        <v>2.5714419935989538E-3</v>
      </c>
      <c r="K52" s="99">
        <f t="shared" si="1"/>
        <v>-6.2091780473322589E-2</v>
      </c>
      <c r="L52" s="96">
        <f t="shared" si="2"/>
        <v>-732</v>
      </c>
      <c r="M52" s="100">
        <f t="shared" si="4"/>
        <v>5.2087410074502074E-3</v>
      </c>
      <c r="N52" s="97">
        <f t="shared" si="3"/>
        <v>14</v>
      </c>
      <c r="O52" s="97">
        <f t="shared" si="5"/>
        <v>0</v>
      </c>
    </row>
    <row r="53" spans="1:15">
      <c r="A53" s="74">
        <v>51</v>
      </c>
      <c r="B53" s="88" t="s">
        <v>142</v>
      </c>
      <c r="C53" s="75">
        <v>9935</v>
      </c>
      <c r="D53" s="75">
        <v>9044</v>
      </c>
      <c r="E53" s="75">
        <v>9035</v>
      </c>
      <c r="F53" s="75"/>
      <c r="G53" s="75"/>
      <c r="H53" s="75"/>
      <c r="I53" s="89"/>
      <c r="J53" s="99">
        <f t="shared" si="0"/>
        <v>2.1012009055047976E-3</v>
      </c>
      <c r="K53" s="99">
        <f t="shared" si="1"/>
        <v>-9.0588827377956718E-2</v>
      </c>
      <c r="L53" s="96">
        <f t="shared" si="2"/>
        <v>-900</v>
      </c>
      <c r="M53" s="100">
        <f t="shared" si="4"/>
        <v>6.4041897632584515E-3</v>
      </c>
      <c r="N53" s="97">
        <f t="shared" si="3"/>
        <v>-9</v>
      </c>
      <c r="O53" s="97">
        <f t="shared" si="5"/>
        <v>0</v>
      </c>
    </row>
    <row r="54" spans="1:15">
      <c r="A54" s="74">
        <v>52</v>
      </c>
      <c r="B54" s="88" t="s">
        <v>143</v>
      </c>
      <c r="C54" s="75">
        <v>32129</v>
      </c>
      <c r="D54" s="75">
        <v>30966</v>
      </c>
      <c r="E54" s="75">
        <v>30944</v>
      </c>
      <c r="F54" s="75"/>
      <c r="G54" s="75"/>
      <c r="H54" s="75"/>
      <c r="I54" s="89"/>
      <c r="J54" s="99">
        <f t="shared" si="0"/>
        <v>7.1964096092905867E-3</v>
      </c>
      <c r="K54" s="99">
        <f t="shared" si="1"/>
        <v>-3.6882567151171837E-2</v>
      </c>
      <c r="L54" s="96">
        <f t="shared" si="2"/>
        <v>-1185</v>
      </c>
      <c r="M54" s="100">
        <f t="shared" si="4"/>
        <v>8.4321831882902942E-3</v>
      </c>
      <c r="N54" s="97">
        <f t="shared" si="3"/>
        <v>-22</v>
      </c>
      <c r="O54" s="97">
        <f t="shared" si="5"/>
        <v>0</v>
      </c>
    </row>
    <row r="55" spans="1:15">
      <c r="A55" s="74">
        <v>53</v>
      </c>
      <c r="B55" s="88" t="s">
        <v>144</v>
      </c>
      <c r="C55" s="75">
        <v>15227</v>
      </c>
      <c r="D55" s="75">
        <v>13253</v>
      </c>
      <c r="E55" s="75">
        <v>13501</v>
      </c>
      <c r="F55" s="75"/>
      <c r="G55" s="75"/>
      <c r="H55" s="75"/>
      <c r="I55" s="89"/>
      <c r="J55" s="99">
        <f t="shared" si="0"/>
        <v>3.13982439681464E-3</v>
      </c>
      <c r="K55" s="99">
        <f t="shared" si="1"/>
        <v>-0.11335128390359231</v>
      </c>
      <c r="L55" s="96">
        <f t="shared" si="2"/>
        <v>-1726</v>
      </c>
      <c r="M55" s="100">
        <f t="shared" si="4"/>
        <v>1.2281812812648986E-2</v>
      </c>
      <c r="N55" s="97">
        <f t="shared" si="3"/>
        <v>248</v>
      </c>
      <c r="O55" s="97">
        <f t="shared" si="5"/>
        <v>0</v>
      </c>
    </row>
    <row r="56" spans="1:15">
      <c r="A56" s="74">
        <v>54</v>
      </c>
      <c r="B56" s="88" t="s">
        <v>145</v>
      </c>
      <c r="C56" s="75">
        <v>52413</v>
      </c>
      <c r="D56" s="75">
        <v>52329</v>
      </c>
      <c r="E56" s="75">
        <v>52318</v>
      </c>
      <c r="F56" s="75"/>
      <c r="G56" s="75"/>
      <c r="H56" s="75"/>
      <c r="I56" s="89"/>
      <c r="J56" s="99">
        <f t="shared" si="0"/>
        <v>1.2167197451488655E-2</v>
      </c>
      <c r="K56" s="99">
        <f t="shared" si="1"/>
        <v>-1.812527426401847E-3</v>
      </c>
      <c r="L56" s="96">
        <f t="shared" si="2"/>
        <v>-95</v>
      </c>
      <c r="M56" s="100">
        <f t="shared" si="4"/>
        <v>6.7599780834394767E-4</v>
      </c>
      <c r="N56" s="97">
        <f t="shared" si="3"/>
        <v>-11</v>
      </c>
      <c r="O56" s="97">
        <f t="shared" si="5"/>
        <v>0</v>
      </c>
    </row>
    <row r="57" spans="1:15">
      <c r="A57" s="74">
        <v>55</v>
      </c>
      <c r="B57" s="88" t="s">
        <v>146</v>
      </c>
      <c r="C57" s="75">
        <v>55367</v>
      </c>
      <c r="D57" s="75">
        <v>55225</v>
      </c>
      <c r="E57" s="75">
        <v>55112</v>
      </c>
      <c r="F57" s="75"/>
      <c r="G57" s="75"/>
      <c r="H57" s="75"/>
      <c r="I57" s="89"/>
      <c r="J57" s="99">
        <f t="shared" si="0"/>
        <v>1.2816976680042103E-2</v>
      </c>
      <c r="K57" s="99">
        <f t="shared" si="1"/>
        <v>-4.6056315133563312E-3</v>
      </c>
      <c r="L57" s="96">
        <f t="shared" si="2"/>
        <v>-255</v>
      </c>
      <c r="M57" s="100">
        <f t="shared" si="4"/>
        <v>1.8145204329232281E-3</v>
      </c>
      <c r="N57" s="97">
        <f t="shared" si="3"/>
        <v>-113</v>
      </c>
      <c r="O57" s="97">
        <f t="shared" si="5"/>
        <v>0</v>
      </c>
    </row>
    <row r="58" spans="1:15">
      <c r="A58" s="74">
        <v>56</v>
      </c>
      <c r="B58" s="88" t="s">
        <v>147</v>
      </c>
      <c r="C58" s="75">
        <v>6319</v>
      </c>
      <c r="D58" s="75">
        <v>5459</v>
      </c>
      <c r="E58" s="75">
        <v>5431</v>
      </c>
      <c r="F58" s="75"/>
      <c r="G58" s="75"/>
      <c r="H58" s="75"/>
      <c r="I58" s="89"/>
      <c r="J58" s="99">
        <f t="shared" si="0"/>
        <v>1.2630461668839575E-3</v>
      </c>
      <c r="K58" s="99">
        <f t="shared" si="1"/>
        <v>-0.14052856464630478</v>
      </c>
      <c r="L58" s="96">
        <f t="shared" si="2"/>
        <v>-888</v>
      </c>
      <c r="M58" s="100">
        <f t="shared" si="4"/>
        <v>6.3188005664150055E-3</v>
      </c>
      <c r="N58" s="97">
        <f t="shared" si="3"/>
        <v>-28</v>
      </c>
      <c r="O58" s="97">
        <f t="shared" si="5"/>
        <v>0</v>
      </c>
    </row>
    <row r="59" spans="1:15">
      <c r="A59" s="74">
        <v>57</v>
      </c>
      <c r="B59" s="88" t="s">
        <v>148</v>
      </c>
      <c r="C59" s="75">
        <v>8826</v>
      </c>
      <c r="D59" s="75">
        <v>8283</v>
      </c>
      <c r="E59" s="75">
        <v>8227</v>
      </c>
      <c r="F59" s="75"/>
      <c r="G59" s="75"/>
      <c r="H59" s="75"/>
      <c r="I59" s="89"/>
      <c r="J59" s="99">
        <f t="shared" si="0"/>
        <v>1.9132905201536213E-3</v>
      </c>
      <c r="K59" s="99">
        <f t="shared" si="1"/>
        <v>-6.7867663720824839E-2</v>
      </c>
      <c r="L59" s="96">
        <f t="shared" si="2"/>
        <v>-599</v>
      </c>
      <c r="M59" s="100">
        <f t="shared" si="4"/>
        <v>4.2623440757686808E-3</v>
      </c>
      <c r="N59" s="97">
        <f t="shared" si="3"/>
        <v>-56</v>
      </c>
      <c r="O59" s="97">
        <f t="shared" si="5"/>
        <v>0</v>
      </c>
    </row>
    <row r="60" spans="1:15">
      <c r="A60" s="74">
        <v>58</v>
      </c>
      <c r="B60" s="88" t="s">
        <v>149</v>
      </c>
      <c r="C60" s="75">
        <v>18542</v>
      </c>
      <c r="D60" s="75">
        <v>17401</v>
      </c>
      <c r="E60" s="75">
        <v>17362</v>
      </c>
      <c r="F60" s="75"/>
      <c r="G60" s="75"/>
      <c r="H60" s="75"/>
      <c r="I60" s="89"/>
      <c r="J60" s="99">
        <f t="shared" si="0"/>
        <v>4.0377476614692079E-3</v>
      </c>
      <c r="K60" s="99">
        <f t="shared" si="1"/>
        <v>-6.3639305360802506E-2</v>
      </c>
      <c r="L60" s="96">
        <f t="shared" si="2"/>
        <v>-1180</v>
      </c>
      <c r="M60" s="100">
        <f t="shared" si="4"/>
        <v>8.3966043562721925E-3</v>
      </c>
      <c r="N60" s="97">
        <f t="shared" si="3"/>
        <v>-39</v>
      </c>
      <c r="O60" s="97">
        <f t="shared" si="5"/>
        <v>0</v>
      </c>
    </row>
    <row r="61" spans="1:15">
      <c r="A61" s="74">
        <v>59</v>
      </c>
      <c r="B61" s="88" t="s">
        <v>150</v>
      </c>
      <c r="C61" s="75">
        <v>84548</v>
      </c>
      <c r="D61" s="75">
        <v>84396</v>
      </c>
      <c r="E61" s="75">
        <v>84652</v>
      </c>
      <c r="F61" s="75"/>
      <c r="G61" s="75"/>
      <c r="H61" s="75"/>
      <c r="I61" s="89"/>
      <c r="J61" s="99">
        <f t="shared" si="0"/>
        <v>1.9686868738549211E-2</v>
      </c>
      <c r="K61" s="99">
        <f t="shared" si="1"/>
        <v>1.230070492501301E-3</v>
      </c>
      <c r="L61" s="96">
        <f t="shared" si="2"/>
        <v>104</v>
      </c>
      <c r="M61" s="100">
        <f t="shared" si="4"/>
        <v>-7.4003970597653218E-4</v>
      </c>
      <c r="N61" s="97">
        <f t="shared" si="3"/>
        <v>256</v>
      </c>
      <c r="O61" s="97">
        <f t="shared" si="5"/>
        <v>0</v>
      </c>
    </row>
    <row r="62" spans="1:15">
      <c r="A62" s="74">
        <v>60</v>
      </c>
      <c r="B62" s="88" t="s">
        <v>151</v>
      </c>
      <c r="C62" s="75">
        <v>18183</v>
      </c>
      <c r="D62" s="75">
        <v>17642</v>
      </c>
      <c r="E62" s="75">
        <v>17548</v>
      </c>
      <c r="F62" s="75"/>
      <c r="G62" s="75"/>
      <c r="H62" s="75"/>
      <c r="I62" s="89"/>
      <c r="J62" s="99">
        <f t="shared" si="0"/>
        <v>4.0810042600772757E-3</v>
      </c>
      <c r="K62" s="99">
        <f t="shared" si="1"/>
        <v>-3.4922730022548532E-2</v>
      </c>
      <c r="L62" s="96">
        <f t="shared" si="2"/>
        <v>-635</v>
      </c>
      <c r="M62" s="100">
        <f t="shared" si="4"/>
        <v>4.5185116662990188E-3</v>
      </c>
      <c r="N62" s="97">
        <f t="shared" si="3"/>
        <v>-94</v>
      </c>
      <c r="O62" s="97">
        <f t="shared" si="5"/>
        <v>0</v>
      </c>
    </row>
    <row r="63" spans="1:15">
      <c r="A63" s="74">
        <v>61</v>
      </c>
      <c r="B63" s="88" t="s">
        <v>152</v>
      </c>
      <c r="C63" s="75">
        <v>37170</v>
      </c>
      <c r="D63" s="75">
        <v>33701</v>
      </c>
      <c r="E63" s="75">
        <v>33871</v>
      </c>
      <c r="F63" s="75"/>
      <c r="G63" s="75"/>
      <c r="H63" s="75"/>
      <c r="I63" s="89"/>
      <c r="J63" s="99">
        <f t="shared" si="0"/>
        <v>7.8771196314723849E-3</v>
      </c>
      <c r="K63" s="99">
        <f t="shared" si="1"/>
        <v>-8.8754371805219265E-2</v>
      </c>
      <c r="L63" s="96">
        <f t="shared" si="2"/>
        <v>-3299</v>
      </c>
      <c r="M63" s="100">
        <f t="shared" si="4"/>
        <v>2.3474913365544036E-2</v>
      </c>
      <c r="N63" s="97">
        <f t="shared" si="3"/>
        <v>170</v>
      </c>
      <c r="O63" s="97">
        <f t="shared" si="5"/>
        <v>0</v>
      </c>
    </row>
    <row r="64" spans="1:15">
      <c r="A64" s="74">
        <v>62</v>
      </c>
      <c r="B64" s="88" t="s">
        <v>153</v>
      </c>
      <c r="C64" s="75">
        <v>3162</v>
      </c>
      <c r="D64" s="75">
        <v>2380</v>
      </c>
      <c r="E64" s="75">
        <v>2455</v>
      </c>
      <c r="F64" s="75"/>
      <c r="G64" s="75"/>
      <c r="H64" s="75"/>
      <c r="I64" s="89"/>
      <c r="J64" s="99">
        <f t="shared" si="0"/>
        <v>5.7094058915487303E-4</v>
      </c>
      <c r="K64" s="99">
        <f t="shared" si="1"/>
        <v>-0.22359266287160026</v>
      </c>
      <c r="L64" s="96">
        <f t="shared" si="2"/>
        <v>-707</v>
      </c>
      <c r="M64" s="100">
        <f t="shared" si="4"/>
        <v>5.0308468473596948E-3</v>
      </c>
      <c r="N64" s="97">
        <f t="shared" si="3"/>
        <v>75</v>
      </c>
      <c r="O64" s="97">
        <f t="shared" si="5"/>
        <v>0</v>
      </c>
    </row>
    <row r="65" spans="1:15">
      <c r="A65" s="74">
        <v>63</v>
      </c>
      <c r="B65" s="88" t="s">
        <v>154</v>
      </c>
      <c r="C65" s="75">
        <v>33468</v>
      </c>
      <c r="D65" s="75">
        <v>35103</v>
      </c>
      <c r="E65" s="75">
        <v>34967</v>
      </c>
      <c r="F65" s="75"/>
      <c r="G65" s="75"/>
      <c r="H65" s="75"/>
      <c r="I65" s="89"/>
      <c r="J65" s="99">
        <f t="shared" si="0"/>
        <v>8.1320079759586335E-3</v>
      </c>
      <c r="K65" s="99">
        <f t="shared" si="1"/>
        <v>4.4789052228994861E-2</v>
      </c>
      <c r="L65" s="96">
        <f t="shared" si="2"/>
        <v>1499</v>
      </c>
      <c r="M65" s="100">
        <f t="shared" si="4"/>
        <v>-1.0666533839027133E-2</v>
      </c>
      <c r="N65" s="97">
        <f t="shared" si="3"/>
        <v>-136</v>
      </c>
      <c r="O65" s="97">
        <f t="shared" si="5"/>
        <v>0</v>
      </c>
    </row>
    <row r="66" spans="1:15">
      <c r="A66" s="74">
        <v>64</v>
      </c>
      <c r="B66" s="88" t="s">
        <v>155</v>
      </c>
      <c r="C66" s="75">
        <v>20349</v>
      </c>
      <c r="D66" s="75">
        <v>19810</v>
      </c>
      <c r="E66" s="75">
        <v>19717</v>
      </c>
      <c r="F66" s="75"/>
      <c r="G66" s="75"/>
      <c r="H66" s="75"/>
      <c r="I66" s="89"/>
      <c r="J66" s="99">
        <f t="shared" si="0"/>
        <v>4.5854320148132916E-3</v>
      </c>
      <c r="K66" s="99">
        <f t="shared" si="1"/>
        <v>-3.1058037249987715E-2</v>
      </c>
      <c r="L66" s="96">
        <f t="shared" si="2"/>
        <v>-632</v>
      </c>
      <c r="M66" s="100">
        <f t="shared" si="4"/>
        <v>4.4971643670881573E-3</v>
      </c>
      <c r="N66" s="97">
        <f t="shared" si="3"/>
        <v>-93</v>
      </c>
      <c r="O66" s="97">
        <f t="shared" si="5"/>
        <v>0</v>
      </c>
    </row>
    <row r="67" spans="1:15">
      <c r="A67" s="74">
        <v>65</v>
      </c>
      <c r="B67" s="88" t="s">
        <v>156</v>
      </c>
      <c r="C67" s="75">
        <v>21057</v>
      </c>
      <c r="D67" s="75">
        <v>21253</v>
      </c>
      <c r="E67" s="75">
        <v>21102</v>
      </c>
      <c r="F67" s="75"/>
      <c r="G67" s="75"/>
      <c r="H67" s="75"/>
      <c r="I67" s="89"/>
      <c r="J67" s="99">
        <f t="shared" ref="J67:J84" si="6">E67/$E$84</f>
        <v>4.9075308807927211E-3</v>
      </c>
      <c r="K67" s="99">
        <f t="shared" ref="K67:K84" si="7">(E67-C67)/C67</f>
        <v>2.1370565607636417E-3</v>
      </c>
      <c r="L67" s="96">
        <f t="shared" ref="L67:L84" si="8">E67-C67</f>
        <v>45</v>
      </c>
      <c r="M67" s="100">
        <f t="shared" si="4"/>
        <v>-3.2020948816292258E-4</v>
      </c>
      <c r="N67" s="97">
        <f t="shared" ref="N67:N84" si="9">E67-D67</f>
        <v>-151</v>
      </c>
      <c r="O67" s="97">
        <f t="shared" si="5"/>
        <v>0</v>
      </c>
    </row>
    <row r="68" spans="1:15">
      <c r="A68" s="74">
        <v>66</v>
      </c>
      <c r="B68" s="88" t="s">
        <v>157</v>
      </c>
      <c r="C68" s="75">
        <v>10926</v>
      </c>
      <c r="D68" s="75">
        <v>9845</v>
      </c>
      <c r="E68" s="75">
        <v>9861</v>
      </c>
      <c r="F68" s="75"/>
      <c r="G68" s="75"/>
      <c r="H68" s="75"/>
      <c r="I68" s="89"/>
      <c r="J68" s="99">
        <f t="shared" si="6"/>
        <v>2.2932974133019158E-3</v>
      </c>
      <c r="K68" s="99">
        <f t="shared" si="7"/>
        <v>-9.7473915431081817E-2</v>
      </c>
      <c r="L68" s="96">
        <f t="shared" si="8"/>
        <v>-1065</v>
      </c>
      <c r="M68" s="100">
        <f t="shared" ref="M68:M84" si="10">L68/$L$84</f>
        <v>7.5782912198558349E-3</v>
      </c>
      <c r="N68" s="97">
        <f t="shared" si="9"/>
        <v>16</v>
      </c>
      <c r="O68" s="97">
        <f t="shared" ref="O68:O83" si="11">H68-G68</f>
        <v>0</v>
      </c>
    </row>
    <row r="69" spans="1:15">
      <c r="A69" s="74">
        <v>67</v>
      </c>
      <c r="B69" s="88" t="s">
        <v>158</v>
      </c>
      <c r="C69" s="75">
        <v>22768</v>
      </c>
      <c r="D69" s="75">
        <v>21757</v>
      </c>
      <c r="E69" s="75">
        <v>21904</v>
      </c>
      <c r="F69" s="75"/>
      <c r="G69" s="75"/>
      <c r="H69" s="75"/>
      <c r="I69" s="89"/>
      <c r="J69" s="99">
        <f t="shared" si="6"/>
        <v>5.0940458919952504E-3</v>
      </c>
      <c r="K69" s="99">
        <f t="shared" si="7"/>
        <v>-3.7947997189037248E-2</v>
      </c>
      <c r="L69" s="96">
        <f t="shared" si="8"/>
        <v>-864</v>
      </c>
      <c r="M69" s="100">
        <f t="shared" si="10"/>
        <v>6.1480221727281134E-3</v>
      </c>
      <c r="N69" s="97">
        <f t="shared" si="9"/>
        <v>147</v>
      </c>
      <c r="O69" s="97">
        <f t="shared" si="11"/>
        <v>0</v>
      </c>
    </row>
    <row r="70" spans="1:15">
      <c r="A70" s="74">
        <v>68</v>
      </c>
      <c r="B70" s="88" t="s">
        <v>159</v>
      </c>
      <c r="C70" s="75">
        <v>11944</v>
      </c>
      <c r="D70" s="75">
        <v>11525</v>
      </c>
      <c r="E70" s="75">
        <v>11450</v>
      </c>
      <c r="F70" s="75"/>
      <c r="G70" s="75"/>
      <c r="H70" s="75"/>
      <c r="I70" s="89"/>
      <c r="J70" s="99">
        <f t="shared" si="6"/>
        <v>2.6628390003353548E-3</v>
      </c>
      <c r="K70" s="99">
        <f t="shared" si="7"/>
        <v>-4.1359678499665105E-2</v>
      </c>
      <c r="L70" s="96">
        <f t="shared" si="8"/>
        <v>-494</v>
      </c>
      <c r="M70" s="100">
        <f t="shared" si="10"/>
        <v>3.5151886033885278E-3</v>
      </c>
      <c r="N70" s="97">
        <f t="shared" si="9"/>
        <v>-75</v>
      </c>
      <c r="O70" s="97">
        <f t="shared" si="11"/>
        <v>0</v>
      </c>
    </row>
    <row r="71" spans="1:15">
      <c r="A71" s="74">
        <v>69</v>
      </c>
      <c r="B71" s="88" t="s">
        <v>160</v>
      </c>
      <c r="C71" s="75">
        <v>2576</v>
      </c>
      <c r="D71" s="75">
        <v>2189</v>
      </c>
      <c r="E71" s="75">
        <v>2246</v>
      </c>
      <c r="F71" s="75"/>
      <c r="G71" s="75"/>
      <c r="H71" s="75"/>
      <c r="I71" s="89"/>
      <c r="J71" s="99">
        <f t="shared" si="6"/>
        <v>5.2233505631032377E-4</v>
      </c>
      <c r="K71" s="99">
        <f t="shared" si="7"/>
        <v>-0.12810559006211181</v>
      </c>
      <c r="L71" s="96">
        <f t="shared" si="8"/>
        <v>-330</v>
      </c>
      <c r="M71" s="100">
        <f t="shared" si="10"/>
        <v>2.3482029131947657E-3</v>
      </c>
      <c r="N71" s="97">
        <f t="shared" si="9"/>
        <v>57</v>
      </c>
      <c r="O71" s="97">
        <f t="shared" si="11"/>
        <v>0</v>
      </c>
    </row>
    <row r="72" spans="1:15">
      <c r="A72" s="74">
        <v>70</v>
      </c>
      <c r="B72" s="88" t="s">
        <v>161</v>
      </c>
      <c r="C72" s="75">
        <v>13001</v>
      </c>
      <c r="D72" s="75">
        <v>13012</v>
      </c>
      <c r="E72" s="75">
        <v>12777</v>
      </c>
      <c r="F72" s="75"/>
      <c r="G72" s="75"/>
      <c r="H72" s="75"/>
      <c r="I72" s="89"/>
      <c r="J72" s="99">
        <f t="shared" si="6"/>
        <v>2.9714492495445267E-3</v>
      </c>
      <c r="K72" s="99">
        <f t="shared" si="7"/>
        <v>-1.722944388893162E-2</v>
      </c>
      <c r="L72" s="96">
        <f t="shared" si="8"/>
        <v>-224</v>
      </c>
      <c r="M72" s="100">
        <f t="shared" si="10"/>
        <v>1.5939316744109924E-3</v>
      </c>
      <c r="N72" s="97">
        <f t="shared" si="9"/>
        <v>-235</v>
      </c>
      <c r="O72" s="97">
        <f t="shared" si="11"/>
        <v>0</v>
      </c>
    </row>
    <row r="73" spans="1:15">
      <c r="A73" s="74">
        <v>71</v>
      </c>
      <c r="B73" s="88" t="s">
        <v>162</v>
      </c>
      <c r="C73" s="75">
        <v>9242</v>
      </c>
      <c r="D73" s="75">
        <v>8283</v>
      </c>
      <c r="E73" s="75">
        <v>8377</v>
      </c>
      <c r="F73" s="75"/>
      <c r="G73" s="75"/>
      <c r="H73" s="75"/>
      <c r="I73" s="89"/>
      <c r="J73" s="99">
        <f t="shared" si="6"/>
        <v>1.9481748738698051E-3</v>
      </c>
      <c r="K73" s="99">
        <f t="shared" si="7"/>
        <v>-9.3594460073577149E-2</v>
      </c>
      <c r="L73" s="96">
        <f t="shared" si="8"/>
        <v>-865</v>
      </c>
      <c r="M73" s="100">
        <f t="shared" si="10"/>
        <v>6.1551379391317339E-3</v>
      </c>
      <c r="N73" s="97">
        <f t="shared" si="9"/>
        <v>94</v>
      </c>
      <c r="O73" s="97">
        <f t="shared" si="11"/>
        <v>0</v>
      </c>
    </row>
    <row r="74" spans="1:15">
      <c r="A74" s="74">
        <v>72</v>
      </c>
      <c r="B74" s="88" t="s">
        <v>163</v>
      </c>
      <c r="C74" s="75">
        <v>16451</v>
      </c>
      <c r="D74" s="75">
        <v>17193</v>
      </c>
      <c r="E74" s="75">
        <v>17510</v>
      </c>
      <c r="F74" s="75"/>
      <c r="G74" s="75"/>
      <c r="H74" s="75"/>
      <c r="I74" s="89"/>
      <c r="J74" s="99">
        <f t="shared" si="6"/>
        <v>4.0721668904691762E-3</v>
      </c>
      <c r="K74" s="99">
        <f t="shared" si="7"/>
        <v>6.4372986444593036E-2</v>
      </c>
      <c r="L74" s="96">
        <f t="shared" si="8"/>
        <v>1059</v>
      </c>
      <c r="M74" s="100">
        <f t="shared" si="10"/>
        <v>-7.5355966214341119E-3</v>
      </c>
      <c r="N74" s="97">
        <f t="shared" si="9"/>
        <v>317</v>
      </c>
      <c r="O74" s="97">
        <f t="shared" si="11"/>
        <v>0</v>
      </c>
    </row>
    <row r="75" spans="1:15">
      <c r="A75" s="74">
        <v>73</v>
      </c>
      <c r="B75" s="88" t="s">
        <v>164</v>
      </c>
      <c r="C75" s="75">
        <v>9513</v>
      </c>
      <c r="D75" s="75">
        <v>8735</v>
      </c>
      <c r="E75" s="75">
        <v>8616</v>
      </c>
      <c r="F75" s="75"/>
      <c r="G75" s="75"/>
      <c r="H75" s="75"/>
      <c r="I75" s="89"/>
      <c r="J75" s="99">
        <f t="shared" si="6"/>
        <v>2.0037572774575913E-3</v>
      </c>
      <c r="K75" s="99">
        <f t="shared" si="7"/>
        <v>-9.4292021444339319E-2</v>
      </c>
      <c r="L75" s="96">
        <f t="shared" si="8"/>
        <v>-897</v>
      </c>
      <c r="M75" s="100">
        <f t="shared" si="10"/>
        <v>6.38284246404759E-3</v>
      </c>
      <c r="N75" s="97">
        <f t="shared" si="9"/>
        <v>-119</v>
      </c>
      <c r="O75" s="97">
        <f t="shared" si="11"/>
        <v>0</v>
      </c>
    </row>
    <row r="76" spans="1:15">
      <c r="A76" s="74">
        <v>74</v>
      </c>
      <c r="B76" s="88" t="s">
        <v>165</v>
      </c>
      <c r="C76" s="75">
        <v>8904</v>
      </c>
      <c r="D76" s="75">
        <v>8746</v>
      </c>
      <c r="E76" s="75">
        <v>8754</v>
      </c>
      <c r="F76" s="75"/>
      <c r="G76" s="75"/>
      <c r="H76" s="75"/>
      <c r="I76" s="89"/>
      <c r="J76" s="99">
        <f t="shared" si="6"/>
        <v>2.0358508828764799E-3</v>
      </c>
      <c r="K76" s="99">
        <f t="shared" si="7"/>
        <v>-1.6846361185983826E-2</v>
      </c>
      <c r="L76" s="96">
        <f t="shared" si="8"/>
        <v>-150</v>
      </c>
      <c r="M76" s="100">
        <f t="shared" si="10"/>
        <v>1.0673649605430753E-3</v>
      </c>
      <c r="N76" s="97">
        <f t="shared" si="9"/>
        <v>8</v>
      </c>
      <c r="O76" s="97">
        <f t="shared" si="11"/>
        <v>0</v>
      </c>
    </row>
    <row r="77" spans="1:15">
      <c r="A77" s="74">
        <v>75</v>
      </c>
      <c r="B77" s="88" t="s">
        <v>166</v>
      </c>
      <c r="C77" s="75">
        <v>3087</v>
      </c>
      <c r="D77" s="75">
        <v>2641</v>
      </c>
      <c r="E77" s="75">
        <v>2598</v>
      </c>
      <c r="F77" s="75"/>
      <c r="G77" s="75"/>
      <c r="H77" s="75"/>
      <c r="I77" s="89"/>
      <c r="J77" s="99">
        <f t="shared" si="6"/>
        <v>6.0419700636430145E-4</v>
      </c>
      <c r="K77" s="99">
        <f t="shared" si="7"/>
        <v>-0.15840621963070942</v>
      </c>
      <c r="L77" s="96">
        <f t="shared" si="8"/>
        <v>-489</v>
      </c>
      <c r="M77" s="100">
        <f t="shared" si="10"/>
        <v>3.4796097713704253E-3</v>
      </c>
      <c r="N77" s="97">
        <f t="shared" si="9"/>
        <v>-43</v>
      </c>
      <c r="O77" s="97">
        <f t="shared" si="11"/>
        <v>0</v>
      </c>
    </row>
    <row r="78" spans="1:15">
      <c r="A78" s="74">
        <v>76</v>
      </c>
      <c r="B78" s="88" t="s">
        <v>167</v>
      </c>
      <c r="C78" s="75">
        <v>4758</v>
      </c>
      <c r="D78" s="75">
        <v>4315</v>
      </c>
      <c r="E78" s="75">
        <v>4281</v>
      </c>
      <c r="F78" s="75"/>
      <c r="G78" s="75"/>
      <c r="H78" s="75"/>
      <c r="I78" s="89"/>
      <c r="J78" s="99">
        <f t="shared" si="6"/>
        <v>9.9559945505988258E-4</v>
      </c>
      <c r="K78" s="99">
        <f t="shared" si="7"/>
        <v>-0.10025220680958385</v>
      </c>
      <c r="L78" s="96">
        <f t="shared" si="8"/>
        <v>-477</v>
      </c>
      <c r="M78" s="100">
        <f t="shared" si="10"/>
        <v>3.3942205745269793E-3</v>
      </c>
      <c r="N78" s="97">
        <f t="shared" si="9"/>
        <v>-34</v>
      </c>
      <c r="O78" s="97">
        <f t="shared" si="11"/>
        <v>0</v>
      </c>
    </row>
    <row r="79" spans="1:15">
      <c r="A79" s="74">
        <v>77</v>
      </c>
      <c r="B79" s="88" t="s">
        <v>168</v>
      </c>
      <c r="C79" s="75">
        <v>14905</v>
      </c>
      <c r="D79" s="75">
        <v>14542</v>
      </c>
      <c r="E79" s="75">
        <v>14510</v>
      </c>
      <c r="F79" s="75"/>
      <c r="G79" s="75"/>
      <c r="H79" s="75"/>
      <c r="I79" s="89"/>
      <c r="J79" s="99">
        <f t="shared" si="6"/>
        <v>3.374479816145502E-3</v>
      </c>
      <c r="K79" s="99">
        <f t="shared" si="7"/>
        <v>-2.6501174102650116E-2</v>
      </c>
      <c r="L79" s="96">
        <f t="shared" si="8"/>
        <v>-395</v>
      </c>
      <c r="M79" s="100">
        <f t="shared" si="10"/>
        <v>2.8107277294300982E-3</v>
      </c>
      <c r="N79" s="97">
        <f t="shared" si="9"/>
        <v>-32</v>
      </c>
      <c r="O79" s="97">
        <f t="shared" si="11"/>
        <v>0</v>
      </c>
    </row>
    <row r="80" spans="1:15">
      <c r="A80" s="74">
        <v>78</v>
      </c>
      <c r="B80" s="88" t="s">
        <v>169</v>
      </c>
      <c r="C80" s="75">
        <v>10853</v>
      </c>
      <c r="D80" s="75">
        <v>9865</v>
      </c>
      <c r="E80" s="75">
        <v>9780</v>
      </c>
      <c r="F80" s="75"/>
      <c r="G80" s="75"/>
      <c r="H80" s="75"/>
      <c r="I80" s="89"/>
      <c r="J80" s="99">
        <f t="shared" si="6"/>
        <v>2.2744598622951766E-3</v>
      </c>
      <c r="K80" s="99">
        <f t="shared" si="7"/>
        <v>-9.8866672809361469E-2</v>
      </c>
      <c r="L80" s="96">
        <f t="shared" si="8"/>
        <v>-1073</v>
      </c>
      <c r="M80" s="100">
        <f t="shared" si="10"/>
        <v>7.635217351084799E-3</v>
      </c>
      <c r="N80" s="97">
        <f t="shared" si="9"/>
        <v>-85</v>
      </c>
      <c r="O80" s="97">
        <f t="shared" si="11"/>
        <v>0</v>
      </c>
    </row>
    <row r="81" spans="1:15">
      <c r="A81" s="74">
        <v>79</v>
      </c>
      <c r="B81" s="88" t="s">
        <v>170</v>
      </c>
      <c r="C81" s="75">
        <v>6509</v>
      </c>
      <c r="D81" s="75">
        <v>4315</v>
      </c>
      <c r="E81" s="75">
        <v>4143</v>
      </c>
      <c r="F81" s="75"/>
      <c r="G81" s="75"/>
      <c r="H81" s="75"/>
      <c r="I81" s="89"/>
      <c r="J81" s="99">
        <f t="shared" si="6"/>
        <v>9.6350584964099344E-4</v>
      </c>
      <c r="K81" s="99">
        <f t="shared" si="7"/>
        <v>-0.36349669688124137</v>
      </c>
      <c r="L81" s="96">
        <f t="shared" si="8"/>
        <v>-2366</v>
      </c>
      <c r="M81" s="100">
        <f t="shared" si="10"/>
        <v>1.6835903310966106E-2</v>
      </c>
      <c r="N81" s="97">
        <f t="shared" si="9"/>
        <v>-172</v>
      </c>
      <c r="O81" s="97">
        <f t="shared" si="11"/>
        <v>0</v>
      </c>
    </row>
    <row r="82" spans="1:15">
      <c r="A82" s="74">
        <v>80</v>
      </c>
      <c r="B82" s="88" t="s">
        <v>171</v>
      </c>
      <c r="C82" s="75">
        <v>13935</v>
      </c>
      <c r="D82" s="75">
        <v>12724</v>
      </c>
      <c r="E82" s="75">
        <v>12583</v>
      </c>
      <c r="F82" s="75"/>
      <c r="G82" s="75"/>
      <c r="H82" s="75"/>
      <c r="I82" s="89"/>
      <c r="J82" s="99">
        <f t="shared" si="6"/>
        <v>2.9263321520715956E-3</v>
      </c>
      <c r="K82" s="99">
        <f t="shared" si="7"/>
        <v>-9.7021887334050955E-2</v>
      </c>
      <c r="L82" s="96">
        <f t="shared" si="8"/>
        <v>-1352</v>
      </c>
      <c r="M82" s="100">
        <f t="shared" si="10"/>
        <v>9.6205161776949186E-3</v>
      </c>
      <c r="N82" s="97">
        <f t="shared" si="9"/>
        <v>-141</v>
      </c>
      <c r="O82" s="97">
        <f t="shared" si="11"/>
        <v>0</v>
      </c>
    </row>
    <row r="83" spans="1:15">
      <c r="A83" s="74">
        <v>81</v>
      </c>
      <c r="B83" s="88" t="s">
        <v>172</v>
      </c>
      <c r="C83" s="75">
        <v>24098</v>
      </c>
      <c r="D83" s="75">
        <v>23891</v>
      </c>
      <c r="E83" s="75">
        <v>23785</v>
      </c>
      <c r="F83" s="75"/>
      <c r="G83" s="75"/>
      <c r="H83" s="75"/>
      <c r="I83" s="89"/>
      <c r="J83" s="99">
        <f t="shared" si="6"/>
        <v>5.5314956875961935E-3</v>
      </c>
      <c r="K83" s="99">
        <f t="shared" si="7"/>
        <v>-1.2988629761805958E-2</v>
      </c>
      <c r="L83" s="96">
        <f t="shared" si="8"/>
        <v>-313</v>
      </c>
      <c r="M83" s="100">
        <f t="shared" si="10"/>
        <v>2.2272348843332171E-3</v>
      </c>
      <c r="N83" s="97">
        <f t="shared" si="9"/>
        <v>-106</v>
      </c>
      <c r="O83" s="97">
        <f t="shared" si="11"/>
        <v>0</v>
      </c>
    </row>
    <row r="84" spans="1:15" s="108" customFormat="1">
      <c r="A84" s="189" t="s">
        <v>173</v>
      </c>
      <c r="B84" s="189"/>
      <c r="C84" s="76">
        <v>4440455</v>
      </c>
      <c r="D84" s="76">
        <v>4296903</v>
      </c>
      <c r="E84" s="76">
        <v>4299922</v>
      </c>
      <c r="F84" s="63"/>
      <c r="G84" s="63"/>
      <c r="H84" s="63"/>
      <c r="I84" s="111"/>
      <c r="J84" s="68">
        <f t="shared" si="6"/>
        <v>1</v>
      </c>
      <c r="K84" s="68">
        <f t="shared" si="7"/>
        <v>-3.164833333521002E-2</v>
      </c>
      <c r="L84" s="63">
        <f t="shared" si="8"/>
        <v>-140533</v>
      </c>
      <c r="M84" s="69">
        <f t="shared" si="10"/>
        <v>1</v>
      </c>
      <c r="N84" s="63">
        <f t="shared" si="9"/>
        <v>3019</v>
      </c>
      <c r="O84" s="97">
        <f>H84-G84</f>
        <v>0</v>
      </c>
    </row>
    <row r="85" spans="1:15">
      <c r="F85" s="125"/>
      <c r="G85" s="125"/>
      <c r="H85" s="125"/>
      <c r="I85" s="72"/>
      <c r="M85" s="11"/>
    </row>
    <row r="86" spans="1:15">
      <c r="F86" s="139">
        <f>E84-C84</f>
        <v>-140533</v>
      </c>
      <c r="G86" s="139">
        <f>E84-D84</f>
        <v>3019</v>
      </c>
      <c r="I86" s="18"/>
      <c r="M86" s="11"/>
    </row>
    <row r="87" spans="1:15">
      <c r="F87" s="139">
        <f>H84-F84</f>
        <v>0</v>
      </c>
      <c r="G87" s="139">
        <f>H84-G84</f>
        <v>0</v>
      </c>
      <c r="M87" s="11"/>
    </row>
    <row r="88" spans="1:15">
      <c r="M88" s="11"/>
    </row>
    <row r="89" spans="1:15">
      <c r="M89" s="11"/>
    </row>
    <row r="90" spans="1:15">
      <c r="M90" s="1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D1" zoomScale="80" zoomScaleNormal="80" workbookViewId="0">
      <pane ySplit="2" topLeftCell="A30" activePane="bottomLeft" state="frozen"/>
      <selection pane="bottomLeft" activeCell="K2" sqref="K2"/>
    </sheetView>
  </sheetViews>
  <sheetFormatPr defaultColWidth="8.85546875" defaultRowHeight="15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2.42578125" style="4" customWidth="1"/>
    <col min="9" max="9" width="26.42578125" style="4" customWidth="1"/>
    <col min="10" max="10" width="27.42578125" style="4" customWidth="1"/>
    <col min="11" max="11" width="13.28515625" style="4" customWidth="1"/>
    <col min="12" max="12" width="14.140625" style="4" customWidth="1"/>
    <col min="13" max="16384" width="8.85546875" style="4"/>
  </cols>
  <sheetData>
    <row r="1" spans="1:12" ht="15.75" thickBot="1">
      <c r="B1" s="186" t="s">
        <v>281</v>
      </c>
      <c r="C1" s="186"/>
      <c r="D1" s="187"/>
      <c r="E1" s="188" t="s">
        <v>280</v>
      </c>
      <c r="F1" s="186"/>
      <c r="G1" s="187"/>
    </row>
    <row r="2" spans="1:12" ht="45">
      <c r="A2" s="92" t="s">
        <v>174</v>
      </c>
      <c r="B2" s="92">
        <v>43586</v>
      </c>
      <c r="C2" s="92">
        <v>43922</v>
      </c>
      <c r="D2" s="92">
        <v>43952</v>
      </c>
      <c r="E2" s="92">
        <v>43586</v>
      </c>
      <c r="F2" s="92">
        <v>43922</v>
      </c>
      <c r="G2" s="92">
        <v>43952</v>
      </c>
      <c r="H2" s="91" t="s">
        <v>309</v>
      </c>
      <c r="I2" s="1" t="s">
        <v>330</v>
      </c>
      <c r="J2" s="1" t="s">
        <v>331</v>
      </c>
      <c r="K2" s="91" t="s">
        <v>262</v>
      </c>
      <c r="L2" s="91" t="s">
        <v>283</v>
      </c>
    </row>
    <row r="3" spans="1:12">
      <c r="A3" s="44" t="s">
        <v>175</v>
      </c>
      <c r="B3" s="87">
        <v>3982</v>
      </c>
      <c r="C3" s="96">
        <v>8460</v>
      </c>
      <c r="D3" s="25">
        <v>3273</v>
      </c>
      <c r="E3" s="25">
        <v>4168.57016922805</v>
      </c>
      <c r="F3" s="25">
        <v>9788.0451092338699</v>
      </c>
      <c r="G3" s="25">
        <v>3799.6937377898498</v>
      </c>
      <c r="H3" s="100">
        <f>D3/$D$84</f>
        <v>3.0078850147958903E-2</v>
      </c>
      <c r="I3" s="100">
        <f t="shared" ref="I3:I66" si="0">(D3-B3)/B3</f>
        <v>-0.17805123053741839</v>
      </c>
      <c r="J3" s="96">
        <f t="shared" ref="J3:J66" si="1">D3-B3</f>
        <v>-709</v>
      </c>
      <c r="K3" s="96">
        <f>D3-C3</f>
        <v>-5187</v>
      </c>
      <c r="L3" s="96">
        <f>G3-F3</f>
        <v>-5988.3513714440196</v>
      </c>
    </row>
    <row r="4" spans="1:12">
      <c r="A4" s="44" t="s">
        <v>176</v>
      </c>
      <c r="B4" s="87">
        <v>436</v>
      </c>
      <c r="C4" s="96">
        <v>1228</v>
      </c>
      <c r="D4" s="25">
        <v>444</v>
      </c>
      <c r="E4" s="25">
        <v>569.89479428523498</v>
      </c>
      <c r="F4" s="25">
        <v>1566.2244247891699</v>
      </c>
      <c r="G4" s="25">
        <v>573.27392800509097</v>
      </c>
      <c r="H4" s="100">
        <f t="shared" ref="H4:H67" si="2">D4/$D$84</f>
        <v>4.0803573069641778E-3</v>
      </c>
      <c r="I4" s="100">
        <f t="shared" si="0"/>
        <v>1.834862385321101E-2</v>
      </c>
      <c r="J4" s="96">
        <f t="shared" si="1"/>
        <v>8</v>
      </c>
      <c r="K4" s="96">
        <f t="shared" ref="K4:K67" si="3">D4-C4</f>
        <v>-784</v>
      </c>
      <c r="L4" s="96">
        <f t="shared" ref="L4:L67" si="4">G4-F4</f>
        <v>-992.95049678407895</v>
      </c>
    </row>
    <row r="5" spans="1:12">
      <c r="A5" s="44" t="s">
        <v>177</v>
      </c>
      <c r="B5" s="87">
        <v>882</v>
      </c>
      <c r="C5" s="96">
        <v>2065</v>
      </c>
      <c r="D5" s="25">
        <v>585</v>
      </c>
      <c r="E5" s="25">
        <v>1209.6883313912799</v>
      </c>
      <c r="F5" s="25">
        <v>2669.5396785930702</v>
      </c>
      <c r="G5" s="25">
        <v>803.04217538467299</v>
      </c>
      <c r="H5" s="100">
        <f t="shared" si="2"/>
        <v>5.3761464517433416E-3</v>
      </c>
      <c r="I5" s="100">
        <f t="shared" si="0"/>
        <v>-0.33673469387755101</v>
      </c>
      <c r="J5" s="96">
        <f t="shared" si="1"/>
        <v>-297</v>
      </c>
      <c r="K5" s="96">
        <f t="shared" si="3"/>
        <v>-1480</v>
      </c>
      <c r="L5" s="96">
        <f t="shared" si="4"/>
        <v>-1866.4975032083971</v>
      </c>
    </row>
    <row r="6" spans="1:12">
      <c r="A6" s="44" t="s">
        <v>178</v>
      </c>
      <c r="B6" s="87">
        <v>199</v>
      </c>
      <c r="C6" s="96">
        <v>794</v>
      </c>
      <c r="D6" s="25">
        <v>278</v>
      </c>
      <c r="E6" s="25">
        <v>232.87665141965601</v>
      </c>
      <c r="F6" s="25">
        <v>866.56904843907705</v>
      </c>
      <c r="G6" s="25">
        <v>309.048892105211</v>
      </c>
      <c r="H6" s="100">
        <f t="shared" si="2"/>
        <v>2.5548183138199127E-3</v>
      </c>
      <c r="I6" s="100">
        <f t="shared" si="0"/>
        <v>0.39698492462311558</v>
      </c>
      <c r="J6" s="96">
        <f t="shared" si="1"/>
        <v>79</v>
      </c>
      <c r="K6" s="96">
        <f t="shared" si="3"/>
        <v>-516</v>
      </c>
      <c r="L6" s="96">
        <f t="shared" si="4"/>
        <v>-557.520156333866</v>
      </c>
    </row>
    <row r="7" spans="1:12">
      <c r="A7" s="44" t="s">
        <v>179</v>
      </c>
      <c r="B7" s="87">
        <v>498</v>
      </c>
      <c r="C7" s="96">
        <v>1144</v>
      </c>
      <c r="D7" s="25">
        <v>338</v>
      </c>
      <c r="E7" s="25">
        <v>629.62361191710602</v>
      </c>
      <c r="F7" s="25">
        <v>1600.6594915113601</v>
      </c>
      <c r="G7" s="25">
        <v>428.13824584707402</v>
      </c>
      <c r="H7" s="100">
        <f t="shared" si="2"/>
        <v>3.1062179498961531E-3</v>
      </c>
      <c r="I7" s="100">
        <f t="shared" si="0"/>
        <v>-0.32128514056224899</v>
      </c>
      <c r="J7" s="96">
        <f t="shared" si="1"/>
        <v>-160</v>
      </c>
      <c r="K7" s="96">
        <f t="shared" si="3"/>
        <v>-806</v>
      </c>
      <c r="L7" s="96">
        <f t="shared" si="4"/>
        <v>-1172.5212456642862</v>
      </c>
    </row>
    <row r="8" spans="1:12">
      <c r="A8" s="44" t="s">
        <v>180</v>
      </c>
      <c r="B8" s="87">
        <v>422</v>
      </c>
      <c r="C8" s="96">
        <v>683</v>
      </c>
      <c r="D8" s="25">
        <v>216</v>
      </c>
      <c r="E8" s="25">
        <v>561.33579356460302</v>
      </c>
      <c r="F8" s="25">
        <v>893.90171487687303</v>
      </c>
      <c r="G8" s="25">
        <v>288.06316137418702</v>
      </c>
      <c r="H8" s="100">
        <f t="shared" si="2"/>
        <v>1.9850386898744646E-3</v>
      </c>
      <c r="I8" s="100">
        <f t="shared" si="0"/>
        <v>-0.4881516587677725</v>
      </c>
      <c r="J8" s="96">
        <f t="shared" si="1"/>
        <v>-206</v>
      </c>
      <c r="K8" s="96">
        <f t="shared" si="3"/>
        <v>-467</v>
      </c>
      <c r="L8" s="96">
        <f t="shared" si="4"/>
        <v>-605.83855350268595</v>
      </c>
    </row>
    <row r="9" spans="1:12">
      <c r="A9" s="44" t="s">
        <v>181</v>
      </c>
      <c r="B9" s="87">
        <v>12666</v>
      </c>
      <c r="C9" s="96">
        <v>22931</v>
      </c>
      <c r="D9" s="25">
        <v>9057</v>
      </c>
      <c r="E9" s="25">
        <v>14214.454132413501</v>
      </c>
      <c r="F9" s="25">
        <v>27763.352263004399</v>
      </c>
      <c r="G9" s="25">
        <v>10144.573438716599</v>
      </c>
      <c r="H9" s="100">
        <f t="shared" si="2"/>
        <v>8.3233775065708462E-2</v>
      </c>
      <c r="I9" s="100">
        <f t="shared" si="0"/>
        <v>-0.28493604926575083</v>
      </c>
      <c r="J9" s="96">
        <f t="shared" si="1"/>
        <v>-3609</v>
      </c>
      <c r="K9" s="96">
        <f t="shared" si="3"/>
        <v>-13874</v>
      </c>
      <c r="L9" s="96">
        <f t="shared" si="4"/>
        <v>-17618.778824287801</v>
      </c>
    </row>
    <row r="10" spans="1:12">
      <c r="A10" s="44" t="s">
        <v>182</v>
      </c>
      <c r="B10" s="87">
        <v>4646</v>
      </c>
      <c r="C10" s="96">
        <v>17431</v>
      </c>
      <c r="D10" s="25">
        <v>4981</v>
      </c>
      <c r="E10" s="25">
        <v>8201.7543425260901</v>
      </c>
      <c r="F10" s="25">
        <v>31403.267821390298</v>
      </c>
      <c r="G10" s="25">
        <v>9375.8930358457292</v>
      </c>
      <c r="H10" s="100">
        <f t="shared" si="2"/>
        <v>4.577535978826254E-2</v>
      </c>
      <c r="I10" s="100">
        <f t="shared" si="0"/>
        <v>7.2105036590615582E-2</v>
      </c>
      <c r="J10" s="96">
        <f t="shared" si="1"/>
        <v>335</v>
      </c>
      <c r="K10" s="96">
        <f t="shared" si="3"/>
        <v>-12450</v>
      </c>
      <c r="L10" s="96">
        <f t="shared" si="4"/>
        <v>-22027.374785544569</v>
      </c>
    </row>
    <row r="11" spans="1:12">
      <c r="A11" s="44" t="s">
        <v>183</v>
      </c>
      <c r="B11" s="87">
        <v>316</v>
      </c>
      <c r="C11" s="96">
        <v>316</v>
      </c>
      <c r="D11" s="25">
        <v>84</v>
      </c>
      <c r="E11" s="25">
        <v>355.96596997033799</v>
      </c>
      <c r="F11" s="25">
        <v>360.44909706580199</v>
      </c>
      <c r="G11" s="25">
        <v>126.356198610729</v>
      </c>
      <c r="H11" s="100">
        <f t="shared" si="2"/>
        <v>7.7195949050673626E-4</v>
      </c>
      <c r="I11" s="100">
        <f t="shared" si="0"/>
        <v>-0.73417721518987344</v>
      </c>
      <c r="J11" s="96">
        <f t="shared" si="1"/>
        <v>-232</v>
      </c>
      <c r="K11" s="96">
        <f t="shared" si="3"/>
        <v>-232</v>
      </c>
      <c r="L11" s="96">
        <f t="shared" si="4"/>
        <v>-234.092898455073</v>
      </c>
    </row>
    <row r="12" spans="1:12">
      <c r="A12" s="44" t="s">
        <v>184</v>
      </c>
      <c r="B12" s="87">
        <v>349</v>
      </c>
      <c r="C12" s="96">
        <v>615</v>
      </c>
      <c r="D12" s="25">
        <v>209</v>
      </c>
      <c r="E12" s="25">
        <v>349</v>
      </c>
      <c r="F12" s="25">
        <v>615</v>
      </c>
      <c r="G12" s="25">
        <v>209</v>
      </c>
      <c r="H12" s="100">
        <f t="shared" si="2"/>
        <v>1.9207087323322367E-3</v>
      </c>
      <c r="I12" s="100">
        <f t="shared" si="0"/>
        <v>-0.40114613180515757</v>
      </c>
      <c r="J12" s="96">
        <f t="shared" si="1"/>
        <v>-140</v>
      </c>
      <c r="K12" s="96">
        <f t="shared" si="3"/>
        <v>-406</v>
      </c>
      <c r="L12" s="96">
        <f t="shared" si="4"/>
        <v>-406</v>
      </c>
    </row>
    <row r="13" spans="1:12">
      <c r="A13" s="44" t="s">
        <v>185</v>
      </c>
      <c r="B13" s="87">
        <v>1913</v>
      </c>
      <c r="C13" s="96">
        <v>4073</v>
      </c>
      <c r="D13" s="25">
        <v>1187</v>
      </c>
      <c r="E13" s="25">
        <v>2553.71948355833</v>
      </c>
      <c r="F13" s="25">
        <v>5473.9144379833997</v>
      </c>
      <c r="G13" s="25">
        <v>1580.1714390140301</v>
      </c>
      <c r="H13" s="100">
        <f t="shared" si="2"/>
        <v>1.0908522800374952E-2</v>
      </c>
      <c r="I13" s="100">
        <f t="shared" si="0"/>
        <v>-0.37950862519602718</v>
      </c>
      <c r="J13" s="96">
        <f t="shared" si="1"/>
        <v>-726</v>
      </c>
      <c r="K13" s="96">
        <f t="shared" si="3"/>
        <v>-2886</v>
      </c>
      <c r="L13" s="96">
        <f t="shared" si="4"/>
        <v>-3893.7429989693696</v>
      </c>
    </row>
    <row r="14" spans="1:12">
      <c r="A14" s="44" t="s">
        <v>186</v>
      </c>
      <c r="B14" s="87">
        <v>1929</v>
      </c>
      <c r="C14" s="96">
        <v>3676</v>
      </c>
      <c r="D14" s="25">
        <v>1147</v>
      </c>
      <c r="E14" s="25">
        <v>2320.9963688320599</v>
      </c>
      <c r="F14" s="25">
        <v>4555.99785973702</v>
      </c>
      <c r="G14" s="25">
        <v>1386.09581572855</v>
      </c>
      <c r="H14" s="100">
        <f t="shared" si="2"/>
        <v>1.0540923042990792E-2</v>
      </c>
      <c r="I14" s="100">
        <f t="shared" si="0"/>
        <v>-0.40539139450492484</v>
      </c>
      <c r="J14" s="96">
        <f t="shared" si="1"/>
        <v>-782</v>
      </c>
      <c r="K14" s="96">
        <f t="shared" si="3"/>
        <v>-2529</v>
      </c>
      <c r="L14" s="96">
        <f t="shared" si="4"/>
        <v>-3169.9020440084701</v>
      </c>
    </row>
    <row r="15" spans="1:12">
      <c r="A15" s="44" t="s">
        <v>187</v>
      </c>
      <c r="B15" s="87">
        <v>311</v>
      </c>
      <c r="C15" s="96">
        <v>671</v>
      </c>
      <c r="D15" s="25">
        <v>209</v>
      </c>
      <c r="E15" s="25">
        <v>408.06091122609701</v>
      </c>
      <c r="F15" s="25">
        <v>831.38628585717902</v>
      </c>
      <c r="G15" s="25">
        <v>276.81220332864001</v>
      </c>
      <c r="H15" s="100">
        <f t="shared" si="2"/>
        <v>1.9207087323322367E-3</v>
      </c>
      <c r="I15" s="100">
        <f t="shared" si="0"/>
        <v>-0.32797427652733119</v>
      </c>
      <c r="J15" s="96">
        <f t="shared" si="1"/>
        <v>-102</v>
      </c>
      <c r="K15" s="96">
        <f t="shared" si="3"/>
        <v>-462</v>
      </c>
      <c r="L15" s="96">
        <f t="shared" si="4"/>
        <v>-554.57408252853907</v>
      </c>
    </row>
    <row r="16" spans="1:12">
      <c r="A16" s="44" t="s">
        <v>188</v>
      </c>
      <c r="B16" s="87">
        <v>546</v>
      </c>
      <c r="C16" s="96">
        <v>1642</v>
      </c>
      <c r="D16" s="25">
        <v>589</v>
      </c>
      <c r="E16" s="25">
        <v>654.61514606084404</v>
      </c>
      <c r="F16" s="25">
        <v>2278.9502390861098</v>
      </c>
      <c r="G16" s="25">
        <v>761.37522224947804</v>
      </c>
      <c r="H16" s="100">
        <f t="shared" si="2"/>
        <v>5.4129064274817578E-3</v>
      </c>
      <c r="I16" s="100">
        <f t="shared" si="0"/>
        <v>7.8754578754578752E-2</v>
      </c>
      <c r="J16" s="96">
        <f t="shared" si="1"/>
        <v>43</v>
      </c>
      <c r="K16" s="96">
        <f t="shared" si="3"/>
        <v>-1053</v>
      </c>
      <c r="L16" s="96">
        <f t="shared" si="4"/>
        <v>-1517.5750168366317</v>
      </c>
    </row>
    <row r="17" spans="1:12">
      <c r="A17" s="44" t="s">
        <v>189</v>
      </c>
      <c r="B17" s="87">
        <v>81</v>
      </c>
      <c r="C17" s="96">
        <v>221</v>
      </c>
      <c r="D17" s="25">
        <v>86</v>
      </c>
      <c r="E17" s="25">
        <v>168.56685937967501</v>
      </c>
      <c r="F17" s="25">
        <v>370.58368520193397</v>
      </c>
      <c r="G17" s="25">
        <v>178.971208310273</v>
      </c>
      <c r="H17" s="100">
        <f t="shared" si="2"/>
        <v>7.9033947837594425E-4</v>
      </c>
      <c r="I17" s="100">
        <f t="shared" si="0"/>
        <v>6.1728395061728392E-2</v>
      </c>
      <c r="J17" s="96">
        <f t="shared" si="1"/>
        <v>5</v>
      </c>
      <c r="K17" s="96">
        <f t="shared" si="3"/>
        <v>-135</v>
      </c>
      <c r="L17" s="96">
        <f t="shared" si="4"/>
        <v>-191.61247689166098</v>
      </c>
    </row>
    <row r="18" spans="1:12">
      <c r="A18" s="44" t="s">
        <v>190</v>
      </c>
      <c r="B18" s="87">
        <v>507</v>
      </c>
      <c r="C18" s="96">
        <v>624</v>
      </c>
      <c r="D18" s="25">
        <v>194</v>
      </c>
      <c r="E18" s="25">
        <v>579.29281161241602</v>
      </c>
      <c r="F18" s="25">
        <v>710.95284240491105</v>
      </c>
      <c r="G18" s="25">
        <v>220.431015180809</v>
      </c>
      <c r="H18" s="100">
        <f t="shared" si="2"/>
        <v>1.7828588233131765E-3</v>
      </c>
      <c r="I18" s="100">
        <f t="shared" si="0"/>
        <v>-0.61735700197238663</v>
      </c>
      <c r="J18" s="96">
        <f t="shared" si="1"/>
        <v>-313</v>
      </c>
      <c r="K18" s="96">
        <f t="shared" si="3"/>
        <v>-430</v>
      </c>
      <c r="L18" s="96">
        <f t="shared" si="4"/>
        <v>-490.52182722410203</v>
      </c>
    </row>
    <row r="19" spans="1:12">
      <c r="A19" s="44" t="s">
        <v>191</v>
      </c>
      <c r="B19" s="87">
        <v>203</v>
      </c>
      <c r="C19" s="96">
        <v>675</v>
      </c>
      <c r="D19" s="25">
        <v>214</v>
      </c>
      <c r="E19" s="25">
        <v>376.19916196130401</v>
      </c>
      <c r="F19" s="25">
        <v>910.77990767480003</v>
      </c>
      <c r="G19" s="25">
        <v>414.668922751953</v>
      </c>
      <c r="H19" s="100">
        <f t="shared" si="2"/>
        <v>1.9666587020052565E-3</v>
      </c>
      <c r="I19" s="100">
        <f t="shared" si="0"/>
        <v>5.4187192118226604E-2</v>
      </c>
      <c r="J19" s="96">
        <f t="shared" si="1"/>
        <v>11</v>
      </c>
      <c r="K19" s="96">
        <f t="shared" si="3"/>
        <v>-461</v>
      </c>
      <c r="L19" s="96">
        <f t="shared" si="4"/>
        <v>-496.11098492284702</v>
      </c>
    </row>
    <row r="20" spans="1:12">
      <c r="A20" s="44" t="s">
        <v>192</v>
      </c>
      <c r="B20" s="87">
        <v>196</v>
      </c>
      <c r="C20" s="96">
        <v>615</v>
      </c>
      <c r="D20" s="25">
        <v>236</v>
      </c>
      <c r="E20" s="25">
        <v>292.68650695409599</v>
      </c>
      <c r="F20" s="25">
        <v>842.865415536966</v>
      </c>
      <c r="G20" s="25">
        <v>352.70253630037001</v>
      </c>
      <c r="H20" s="100">
        <f t="shared" si="2"/>
        <v>2.1688385685665447E-3</v>
      </c>
      <c r="I20" s="100">
        <f t="shared" si="0"/>
        <v>0.20408163265306123</v>
      </c>
      <c r="J20" s="96">
        <f t="shared" si="1"/>
        <v>40</v>
      </c>
      <c r="K20" s="96">
        <f t="shared" si="3"/>
        <v>-379</v>
      </c>
      <c r="L20" s="96">
        <f t="shared" si="4"/>
        <v>-490.16287923659598</v>
      </c>
    </row>
    <row r="21" spans="1:12">
      <c r="A21" s="44" t="s">
        <v>193</v>
      </c>
      <c r="B21" s="87">
        <v>485</v>
      </c>
      <c r="C21" s="96">
        <v>1050</v>
      </c>
      <c r="D21" s="25">
        <v>288</v>
      </c>
      <c r="E21" s="25">
        <v>747.39167101778605</v>
      </c>
      <c r="F21" s="25">
        <v>1064.40372980644</v>
      </c>
      <c r="G21" s="25">
        <v>473.07733695340499</v>
      </c>
      <c r="H21" s="100">
        <f t="shared" si="2"/>
        <v>2.6467182531659528E-3</v>
      </c>
      <c r="I21" s="100">
        <f t="shared" si="0"/>
        <v>-0.40618556701030928</v>
      </c>
      <c r="J21" s="96">
        <f t="shared" si="1"/>
        <v>-197</v>
      </c>
      <c r="K21" s="96">
        <f t="shared" si="3"/>
        <v>-762</v>
      </c>
      <c r="L21" s="96">
        <f t="shared" si="4"/>
        <v>-591.32639285303503</v>
      </c>
    </row>
    <row r="22" spans="1:12">
      <c r="A22" s="44" t="s">
        <v>194</v>
      </c>
      <c r="B22" s="87">
        <v>312</v>
      </c>
      <c r="C22" s="96">
        <v>763</v>
      </c>
      <c r="D22" s="25">
        <v>235</v>
      </c>
      <c r="E22" s="25">
        <v>483.24807219831803</v>
      </c>
      <c r="F22" s="25">
        <v>868.20795862721798</v>
      </c>
      <c r="G22" s="25">
        <v>373.649065029665</v>
      </c>
      <c r="H22" s="100">
        <f t="shared" si="2"/>
        <v>2.1596485746319407E-3</v>
      </c>
      <c r="I22" s="100">
        <f t="shared" si="0"/>
        <v>-0.24679487179487181</v>
      </c>
      <c r="J22" s="96">
        <f t="shared" si="1"/>
        <v>-77</v>
      </c>
      <c r="K22" s="96">
        <f t="shared" si="3"/>
        <v>-528</v>
      </c>
      <c r="L22" s="96">
        <f t="shared" si="4"/>
        <v>-494.55889359755298</v>
      </c>
    </row>
    <row r="23" spans="1:12">
      <c r="A23" s="44" t="s">
        <v>195</v>
      </c>
      <c r="B23" s="87">
        <v>8181</v>
      </c>
      <c r="C23" s="96">
        <v>10248</v>
      </c>
      <c r="D23" s="25">
        <v>3436</v>
      </c>
      <c r="E23" s="25">
        <v>8439.8412295183098</v>
      </c>
      <c r="F23" s="25">
        <v>11112.360877741499</v>
      </c>
      <c r="G23" s="25">
        <v>3839.2618978806099</v>
      </c>
      <c r="H23" s="100">
        <f t="shared" si="2"/>
        <v>3.1576819159299357E-2</v>
      </c>
      <c r="I23" s="100">
        <f t="shared" si="0"/>
        <v>-0.58000244468891338</v>
      </c>
      <c r="J23" s="96">
        <f t="shared" si="1"/>
        <v>-4745</v>
      </c>
      <c r="K23" s="96">
        <f t="shared" si="3"/>
        <v>-6812</v>
      </c>
      <c r="L23" s="96">
        <f t="shared" si="4"/>
        <v>-7273.0989798608898</v>
      </c>
    </row>
    <row r="24" spans="1:12">
      <c r="A24" s="44" t="s">
        <v>196</v>
      </c>
      <c r="B24" s="87">
        <v>1197</v>
      </c>
      <c r="C24" s="96">
        <v>1854</v>
      </c>
      <c r="D24" s="25">
        <v>599</v>
      </c>
      <c r="E24" s="25">
        <v>1385.5401687082599</v>
      </c>
      <c r="F24" s="25">
        <v>2272.5101014176898</v>
      </c>
      <c r="G24" s="25">
        <v>693.93176913335401</v>
      </c>
      <c r="H24" s="100">
        <f t="shared" si="2"/>
        <v>5.5048063668277983E-3</v>
      </c>
      <c r="I24" s="100">
        <f t="shared" si="0"/>
        <v>-0.49958228905597324</v>
      </c>
      <c r="J24" s="96">
        <f t="shared" si="1"/>
        <v>-598</v>
      </c>
      <c r="K24" s="96">
        <f t="shared" si="3"/>
        <v>-1255</v>
      </c>
      <c r="L24" s="96">
        <f t="shared" si="4"/>
        <v>-1578.5783322843358</v>
      </c>
    </row>
    <row r="25" spans="1:12">
      <c r="A25" s="44" t="s">
        <v>197</v>
      </c>
      <c r="B25" s="87">
        <v>302</v>
      </c>
      <c r="C25" s="96">
        <v>343</v>
      </c>
      <c r="D25" s="25">
        <v>130</v>
      </c>
      <c r="E25" s="25">
        <v>445.11670434607203</v>
      </c>
      <c r="F25" s="25">
        <v>499.67079886932402</v>
      </c>
      <c r="G25" s="25">
        <v>191.638235473831</v>
      </c>
      <c r="H25" s="100">
        <f t="shared" si="2"/>
        <v>1.1946992114985203E-3</v>
      </c>
      <c r="I25" s="100">
        <f t="shared" si="0"/>
        <v>-0.56953642384105962</v>
      </c>
      <c r="J25" s="96">
        <f t="shared" si="1"/>
        <v>-172</v>
      </c>
      <c r="K25" s="96">
        <f t="shared" si="3"/>
        <v>-213</v>
      </c>
      <c r="L25" s="96">
        <f t="shared" si="4"/>
        <v>-308.03256339549301</v>
      </c>
    </row>
    <row r="26" spans="1:12">
      <c r="A26" s="44" t="s">
        <v>198</v>
      </c>
      <c r="B26" s="87">
        <v>652</v>
      </c>
      <c r="C26" s="96">
        <v>1233</v>
      </c>
      <c r="D26" s="25">
        <v>543</v>
      </c>
      <c r="E26" s="25">
        <v>856.21536269390504</v>
      </c>
      <c r="F26" s="25">
        <v>1471.7260269017299</v>
      </c>
      <c r="G26" s="25">
        <v>711.68549982883496</v>
      </c>
      <c r="H26" s="100">
        <f t="shared" si="2"/>
        <v>4.990166706489974E-3</v>
      </c>
      <c r="I26" s="100">
        <f t="shared" si="0"/>
        <v>-0.16717791411042945</v>
      </c>
      <c r="J26" s="96">
        <f t="shared" si="1"/>
        <v>-109</v>
      </c>
      <c r="K26" s="96">
        <f t="shared" si="3"/>
        <v>-690</v>
      </c>
      <c r="L26" s="96">
        <f t="shared" si="4"/>
        <v>-760.04052707289497</v>
      </c>
    </row>
    <row r="27" spans="1:12">
      <c r="A27" s="44" t="s">
        <v>199</v>
      </c>
      <c r="B27" s="87">
        <v>2034</v>
      </c>
      <c r="C27" s="96">
        <v>2804</v>
      </c>
      <c r="D27" s="25">
        <v>970</v>
      </c>
      <c r="E27" s="25">
        <v>2308.7346881887802</v>
      </c>
      <c r="F27" s="25">
        <v>2987.9696465623701</v>
      </c>
      <c r="G27" s="25">
        <v>1104.1485442385001</v>
      </c>
      <c r="H27" s="100">
        <f t="shared" si="2"/>
        <v>8.9142941165658834E-3</v>
      </c>
      <c r="I27" s="100">
        <f t="shared" si="0"/>
        <v>-0.52310717797443462</v>
      </c>
      <c r="J27" s="96">
        <f t="shared" si="1"/>
        <v>-1064</v>
      </c>
      <c r="K27" s="96">
        <f t="shared" si="3"/>
        <v>-1834</v>
      </c>
      <c r="L27" s="96">
        <f t="shared" si="4"/>
        <v>-1883.82110232387</v>
      </c>
    </row>
    <row r="28" spans="1:12">
      <c r="A28" s="44" t="s">
        <v>112</v>
      </c>
      <c r="B28" s="87">
        <v>1516</v>
      </c>
      <c r="C28" s="96">
        <v>3530</v>
      </c>
      <c r="D28" s="25">
        <v>1314</v>
      </c>
      <c r="E28" s="25">
        <v>1964.6820206197699</v>
      </c>
      <c r="F28" s="25">
        <v>3735.62872557334</v>
      </c>
      <c r="G28" s="25">
        <v>1711.6769899338601</v>
      </c>
      <c r="H28" s="100">
        <f t="shared" si="2"/>
        <v>1.207565203006966E-2</v>
      </c>
      <c r="I28" s="100">
        <f t="shared" si="0"/>
        <v>-0.13324538258575197</v>
      </c>
      <c r="J28" s="96">
        <f t="shared" si="1"/>
        <v>-202</v>
      </c>
      <c r="K28" s="96">
        <f t="shared" si="3"/>
        <v>-2216</v>
      </c>
      <c r="L28" s="96">
        <f t="shared" si="4"/>
        <v>-2023.9517356394799</v>
      </c>
    </row>
    <row r="29" spans="1:12">
      <c r="A29" s="44" t="s">
        <v>200</v>
      </c>
      <c r="B29" s="87">
        <v>854</v>
      </c>
      <c r="C29" s="96">
        <v>1303</v>
      </c>
      <c r="D29" s="25">
        <v>520</v>
      </c>
      <c r="E29" s="25">
        <v>1010.98470647302</v>
      </c>
      <c r="F29" s="25">
        <v>1319.7831786644099</v>
      </c>
      <c r="G29" s="25">
        <v>615.63115461510597</v>
      </c>
      <c r="H29" s="100">
        <f t="shared" si="2"/>
        <v>4.7787968459940813E-3</v>
      </c>
      <c r="I29" s="100">
        <f t="shared" si="0"/>
        <v>-0.3911007025761124</v>
      </c>
      <c r="J29" s="96">
        <f t="shared" si="1"/>
        <v>-334</v>
      </c>
      <c r="K29" s="96">
        <f t="shared" si="3"/>
        <v>-783</v>
      </c>
      <c r="L29" s="96">
        <f t="shared" si="4"/>
        <v>-704.15202404930392</v>
      </c>
    </row>
    <row r="30" spans="1:12">
      <c r="A30" s="44" t="s">
        <v>201</v>
      </c>
      <c r="B30" s="87">
        <v>515</v>
      </c>
      <c r="C30" s="96">
        <v>1062</v>
      </c>
      <c r="D30" s="25">
        <v>390</v>
      </c>
      <c r="E30" s="25">
        <v>612.39972204638605</v>
      </c>
      <c r="F30" s="25">
        <v>955.33939037812797</v>
      </c>
      <c r="G30" s="25">
        <v>562.53647585518297</v>
      </c>
      <c r="H30" s="100">
        <f t="shared" si="2"/>
        <v>3.5840976344955612E-3</v>
      </c>
      <c r="I30" s="100">
        <f t="shared" si="0"/>
        <v>-0.24271844660194175</v>
      </c>
      <c r="J30" s="96">
        <f t="shared" si="1"/>
        <v>-125</v>
      </c>
      <c r="K30" s="96">
        <f t="shared" si="3"/>
        <v>-672</v>
      </c>
      <c r="L30" s="96">
        <f t="shared" si="4"/>
        <v>-392.802914522945</v>
      </c>
    </row>
    <row r="31" spans="1:12">
      <c r="A31" s="44" t="s">
        <v>202</v>
      </c>
      <c r="B31" s="87">
        <v>725</v>
      </c>
      <c r="C31" s="96">
        <v>1417</v>
      </c>
      <c r="D31" s="25">
        <v>523</v>
      </c>
      <c r="E31" s="25">
        <v>1007.17783941562</v>
      </c>
      <c r="F31" s="25">
        <v>2147.2560339596698</v>
      </c>
      <c r="G31" s="25">
        <v>728.19460623952705</v>
      </c>
      <c r="H31" s="100">
        <f t="shared" si="2"/>
        <v>4.8063668277978939E-3</v>
      </c>
      <c r="I31" s="100">
        <f t="shared" si="0"/>
        <v>-0.27862068965517239</v>
      </c>
      <c r="J31" s="96">
        <f t="shared" si="1"/>
        <v>-202</v>
      </c>
      <c r="K31" s="96">
        <f t="shared" si="3"/>
        <v>-894</v>
      </c>
      <c r="L31" s="96">
        <f t="shared" si="4"/>
        <v>-1419.0614277201428</v>
      </c>
    </row>
    <row r="32" spans="1:12">
      <c r="A32" s="44" t="s">
        <v>203</v>
      </c>
      <c r="B32" s="87">
        <v>416</v>
      </c>
      <c r="C32" s="96">
        <v>723</v>
      </c>
      <c r="D32" s="25">
        <v>264</v>
      </c>
      <c r="E32" s="25">
        <v>681.11851780588302</v>
      </c>
      <c r="F32" s="25">
        <v>1192.7022189965201</v>
      </c>
      <c r="G32" s="25">
        <v>448.97191161612602</v>
      </c>
      <c r="H32" s="100">
        <f t="shared" si="2"/>
        <v>2.4261583987354569E-3</v>
      </c>
      <c r="I32" s="100">
        <f t="shared" si="0"/>
        <v>-0.36538461538461536</v>
      </c>
      <c r="J32" s="96">
        <f t="shared" si="1"/>
        <v>-152</v>
      </c>
      <c r="K32" s="96">
        <f t="shared" si="3"/>
        <v>-459</v>
      </c>
      <c r="L32" s="96">
        <f t="shared" si="4"/>
        <v>-743.73030738039404</v>
      </c>
    </row>
    <row r="33" spans="1:12">
      <c r="A33" s="44" t="s">
        <v>204</v>
      </c>
      <c r="B33" s="87">
        <v>881</v>
      </c>
      <c r="C33" s="96">
        <v>2277</v>
      </c>
      <c r="D33" s="25">
        <v>781</v>
      </c>
      <c r="E33" s="25">
        <v>1272.1312492833499</v>
      </c>
      <c r="F33" s="25">
        <v>3542.3545774622899</v>
      </c>
      <c r="G33" s="25">
        <v>1136.2844936449901</v>
      </c>
      <c r="H33" s="100">
        <f t="shared" si="2"/>
        <v>7.1773852629257269E-3</v>
      </c>
      <c r="I33" s="100">
        <f t="shared" si="0"/>
        <v>-0.11350737797956867</v>
      </c>
      <c r="J33" s="96">
        <f t="shared" si="1"/>
        <v>-100</v>
      </c>
      <c r="K33" s="96">
        <f t="shared" si="3"/>
        <v>-1496</v>
      </c>
      <c r="L33" s="96">
        <f t="shared" si="4"/>
        <v>-2406.0700838172997</v>
      </c>
    </row>
    <row r="34" spans="1:12">
      <c r="A34" s="44" t="s">
        <v>205</v>
      </c>
      <c r="B34" s="87">
        <v>1719</v>
      </c>
      <c r="C34" s="96">
        <v>3291</v>
      </c>
      <c r="D34" s="25">
        <v>1365</v>
      </c>
      <c r="E34" s="25">
        <v>1992.9617405967099</v>
      </c>
      <c r="F34" s="25">
        <v>3811.41141420447</v>
      </c>
      <c r="G34" s="25">
        <v>1582.5437854424099</v>
      </c>
      <c r="H34" s="100">
        <f t="shared" si="2"/>
        <v>1.2544341720734464E-2</v>
      </c>
      <c r="I34" s="100">
        <f t="shared" si="0"/>
        <v>-0.20593368237347295</v>
      </c>
      <c r="J34" s="96">
        <f t="shared" si="1"/>
        <v>-354</v>
      </c>
      <c r="K34" s="96">
        <f t="shared" si="3"/>
        <v>-1926</v>
      </c>
      <c r="L34" s="96">
        <f t="shared" si="4"/>
        <v>-2228.8676287620601</v>
      </c>
    </row>
    <row r="35" spans="1:12">
      <c r="A35" s="44" t="s">
        <v>206</v>
      </c>
      <c r="B35" s="87">
        <v>3327</v>
      </c>
      <c r="C35" s="96">
        <v>8355</v>
      </c>
      <c r="D35" s="25">
        <v>3480</v>
      </c>
      <c r="E35" s="25">
        <v>3582.4640998591199</v>
      </c>
      <c r="F35" s="25">
        <v>10100.072589351201</v>
      </c>
      <c r="G35" s="25">
        <v>3799.1249696027098</v>
      </c>
      <c r="H35" s="100">
        <f t="shared" si="2"/>
        <v>3.1981178892421934E-2</v>
      </c>
      <c r="I35" s="100">
        <f t="shared" si="0"/>
        <v>4.5987376014427414E-2</v>
      </c>
      <c r="J35" s="96">
        <f t="shared" si="1"/>
        <v>153</v>
      </c>
      <c r="K35" s="96">
        <f t="shared" si="3"/>
        <v>-4875</v>
      </c>
      <c r="L35" s="96">
        <f t="shared" si="4"/>
        <v>-6300.947619748491</v>
      </c>
    </row>
    <row r="36" spans="1:12">
      <c r="A36" s="44" t="s">
        <v>207</v>
      </c>
      <c r="B36" s="87">
        <v>623</v>
      </c>
      <c r="C36" s="96">
        <v>1174</v>
      </c>
      <c r="D36" s="25">
        <v>334</v>
      </c>
      <c r="E36" s="25">
        <v>703.62611940067802</v>
      </c>
      <c r="F36" s="25">
        <v>1561.9297207551699</v>
      </c>
      <c r="G36" s="25">
        <v>380.50989226968898</v>
      </c>
      <c r="H36" s="100">
        <f t="shared" si="2"/>
        <v>3.0694579741577369E-3</v>
      </c>
      <c r="I36" s="100">
        <f t="shared" si="0"/>
        <v>-0.463884430176565</v>
      </c>
      <c r="J36" s="96">
        <f t="shared" si="1"/>
        <v>-289</v>
      </c>
      <c r="K36" s="96">
        <f t="shared" si="3"/>
        <v>-840</v>
      </c>
      <c r="L36" s="96">
        <f t="shared" si="4"/>
        <v>-1181.419828485481</v>
      </c>
    </row>
    <row r="37" spans="1:12">
      <c r="A37" s="44" t="s">
        <v>208</v>
      </c>
      <c r="B37" s="87">
        <v>162</v>
      </c>
      <c r="C37" s="96">
        <v>315</v>
      </c>
      <c r="D37" s="25">
        <v>93</v>
      </c>
      <c r="E37" s="25">
        <v>267.85463862039398</v>
      </c>
      <c r="F37" s="25">
        <v>505.64402358432301</v>
      </c>
      <c r="G37" s="25">
        <v>154.657524289137</v>
      </c>
      <c r="H37" s="100">
        <f t="shared" si="2"/>
        <v>8.5466943591817229E-4</v>
      </c>
      <c r="I37" s="100">
        <f t="shared" si="0"/>
        <v>-0.42592592592592593</v>
      </c>
      <c r="J37" s="96">
        <f t="shared" si="1"/>
        <v>-69</v>
      </c>
      <c r="K37" s="96">
        <f t="shared" si="3"/>
        <v>-222</v>
      </c>
      <c r="L37" s="96">
        <f t="shared" si="4"/>
        <v>-350.98649929518604</v>
      </c>
    </row>
    <row r="38" spans="1:12">
      <c r="A38" s="44" t="s">
        <v>209</v>
      </c>
      <c r="B38" s="87">
        <v>122</v>
      </c>
      <c r="C38" s="96">
        <v>735</v>
      </c>
      <c r="D38" s="25">
        <v>302</v>
      </c>
      <c r="E38" s="25">
        <v>250.548076178907</v>
      </c>
      <c r="F38" s="25">
        <v>1081.8967404620801</v>
      </c>
      <c r="G38" s="25">
        <v>654.16387613178802</v>
      </c>
      <c r="H38" s="100">
        <f t="shared" si="2"/>
        <v>2.7753781682504091E-3</v>
      </c>
      <c r="I38" s="100">
        <f t="shared" si="0"/>
        <v>1.4754098360655739</v>
      </c>
      <c r="J38" s="96">
        <f t="shared" si="1"/>
        <v>180</v>
      </c>
      <c r="K38" s="96">
        <f t="shared" si="3"/>
        <v>-433</v>
      </c>
      <c r="L38" s="96">
        <f t="shared" si="4"/>
        <v>-427.73286433029205</v>
      </c>
    </row>
    <row r="39" spans="1:12">
      <c r="A39" s="44" t="s">
        <v>210</v>
      </c>
      <c r="B39" s="87">
        <v>1571</v>
      </c>
      <c r="C39" s="96">
        <v>3580</v>
      </c>
      <c r="D39" s="25">
        <v>1268</v>
      </c>
      <c r="E39" s="25">
        <v>1854.3212097687399</v>
      </c>
      <c r="F39" s="25">
        <v>4243.5280313979501</v>
      </c>
      <c r="G39" s="25">
        <v>1497.85710881197</v>
      </c>
      <c r="H39" s="100">
        <f t="shared" si="2"/>
        <v>1.1652912309077876E-2</v>
      </c>
      <c r="I39" s="100">
        <f t="shared" si="0"/>
        <v>-0.19287078294080204</v>
      </c>
      <c r="J39" s="96">
        <f t="shared" si="1"/>
        <v>-303</v>
      </c>
      <c r="K39" s="96">
        <f t="shared" si="3"/>
        <v>-2312</v>
      </c>
      <c r="L39" s="96">
        <f t="shared" si="4"/>
        <v>-2745.6709225859804</v>
      </c>
    </row>
    <row r="40" spans="1:12">
      <c r="A40" s="44" t="s">
        <v>211</v>
      </c>
      <c r="B40" s="87">
        <v>188</v>
      </c>
      <c r="C40" s="96">
        <v>460</v>
      </c>
      <c r="D40" s="25">
        <v>136</v>
      </c>
      <c r="E40" s="25">
        <v>200.325686281347</v>
      </c>
      <c r="F40" s="25">
        <v>521.99543773048197</v>
      </c>
      <c r="G40" s="25">
        <v>152.33122690904</v>
      </c>
      <c r="H40" s="100">
        <f t="shared" si="2"/>
        <v>1.2498391751061444E-3</v>
      </c>
      <c r="I40" s="100">
        <f t="shared" si="0"/>
        <v>-0.27659574468085107</v>
      </c>
      <c r="J40" s="96">
        <f t="shared" si="1"/>
        <v>-52</v>
      </c>
      <c r="K40" s="96">
        <f t="shared" si="3"/>
        <v>-324</v>
      </c>
      <c r="L40" s="96">
        <f t="shared" si="4"/>
        <v>-369.664210821442</v>
      </c>
    </row>
    <row r="41" spans="1:12">
      <c r="A41" s="44" t="s">
        <v>212</v>
      </c>
      <c r="B41" s="87">
        <v>617</v>
      </c>
      <c r="C41" s="96">
        <v>1155</v>
      </c>
      <c r="D41" s="25">
        <v>340</v>
      </c>
      <c r="E41" s="25">
        <v>808.13264792126199</v>
      </c>
      <c r="F41" s="25">
        <v>1375.9144818800701</v>
      </c>
      <c r="G41" s="25">
        <v>470.656042004455</v>
      </c>
      <c r="H41" s="100">
        <f t="shared" si="2"/>
        <v>3.1245979377653612E-3</v>
      </c>
      <c r="I41" s="100">
        <f t="shared" si="0"/>
        <v>-0.44894651539708263</v>
      </c>
      <c r="J41" s="96">
        <f t="shared" si="1"/>
        <v>-277</v>
      </c>
      <c r="K41" s="96">
        <f t="shared" si="3"/>
        <v>-815</v>
      </c>
      <c r="L41" s="96">
        <f t="shared" si="4"/>
        <v>-905.25843987561507</v>
      </c>
    </row>
    <row r="42" spans="1:12">
      <c r="A42" s="44" t="s">
        <v>213</v>
      </c>
      <c r="B42" s="87">
        <v>45603</v>
      </c>
      <c r="C42" s="96">
        <v>89226</v>
      </c>
      <c r="D42" s="25">
        <v>30384</v>
      </c>
      <c r="E42" s="25">
        <v>44783.9539582535</v>
      </c>
      <c r="F42" s="25">
        <v>98397.734204803593</v>
      </c>
      <c r="G42" s="25">
        <v>31638.5876192428</v>
      </c>
      <c r="H42" s="100">
        <f t="shared" si="2"/>
        <v>0.27922877570900806</v>
      </c>
      <c r="I42" s="100">
        <f t="shared" si="0"/>
        <v>-0.33372804420761792</v>
      </c>
      <c r="J42" s="96">
        <f t="shared" si="1"/>
        <v>-15219</v>
      </c>
      <c r="K42" s="96">
        <f t="shared" si="3"/>
        <v>-58842</v>
      </c>
      <c r="L42" s="96">
        <f t="shared" si="4"/>
        <v>-66759.146585560797</v>
      </c>
    </row>
    <row r="43" spans="1:12">
      <c r="A43" s="44" t="s">
        <v>214</v>
      </c>
      <c r="B43" s="87">
        <v>10588</v>
      </c>
      <c r="C43" s="96">
        <v>19506</v>
      </c>
      <c r="D43" s="25">
        <v>7584</v>
      </c>
      <c r="E43" s="25">
        <v>10967.402741133699</v>
      </c>
      <c r="F43" s="25">
        <v>22565.399551405699</v>
      </c>
      <c r="G43" s="25">
        <v>8145.0545723867099</v>
      </c>
      <c r="H43" s="100">
        <f t="shared" si="2"/>
        <v>6.9696914000036761E-2</v>
      </c>
      <c r="I43" s="100">
        <f t="shared" si="0"/>
        <v>-0.28371741594257649</v>
      </c>
      <c r="J43" s="96">
        <f t="shared" si="1"/>
        <v>-3004</v>
      </c>
      <c r="K43" s="96">
        <f t="shared" si="3"/>
        <v>-11922</v>
      </c>
      <c r="L43" s="96">
        <f t="shared" si="4"/>
        <v>-14420.344979018988</v>
      </c>
    </row>
    <row r="44" spans="1:12">
      <c r="A44" s="44" t="s">
        <v>215</v>
      </c>
      <c r="B44" s="87">
        <v>1524</v>
      </c>
      <c r="C44" s="96">
        <v>2598</v>
      </c>
      <c r="D44" s="25">
        <v>896</v>
      </c>
      <c r="E44" s="25">
        <v>2030.4511253712801</v>
      </c>
      <c r="F44" s="25">
        <v>2537.8728538261598</v>
      </c>
      <c r="G44" s="25">
        <v>1230.64126840058</v>
      </c>
      <c r="H44" s="100">
        <f t="shared" si="2"/>
        <v>8.2342345654051862E-3</v>
      </c>
      <c r="I44" s="100">
        <f t="shared" si="0"/>
        <v>-0.4120734908136483</v>
      </c>
      <c r="J44" s="96">
        <f t="shared" si="1"/>
        <v>-628</v>
      </c>
      <c r="K44" s="96">
        <f t="shared" si="3"/>
        <v>-1702</v>
      </c>
      <c r="L44" s="96">
        <f t="shared" si="4"/>
        <v>-1307.2315854255799</v>
      </c>
    </row>
    <row r="45" spans="1:12">
      <c r="A45" s="44" t="s">
        <v>216</v>
      </c>
      <c r="B45" s="87">
        <v>335</v>
      </c>
      <c r="C45" s="96">
        <v>536</v>
      </c>
      <c r="D45" s="25">
        <v>186</v>
      </c>
      <c r="E45" s="25">
        <v>436.24249489566301</v>
      </c>
      <c r="F45" s="25">
        <v>598.36074348828504</v>
      </c>
      <c r="G45" s="25">
        <v>253.46882231256399</v>
      </c>
      <c r="H45" s="100">
        <f t="shared" si="2"/>
        <v>1.7093388718363446E-3</v>
      </c>
      <c r="I45" s="100">
        <f t="shared" si="0"/>
        <v>-0.44477611940298506</v>
      </c>
      <c r="J45" s="96">
        <f t="shared" si="1"/>
        <v>-149</v>
      </c>
      <c r="K45" s="96">
        <f t="shared" si="3"/>
        <v>-350</v>
      </c>
      <c r="L45" s="96">
        <f t="shared" si="4"/>
        <v>-344.89192117572105</v>
      </c>
    </row>
    <row r="46" spans="1:12">
      <c r="A46" s="44" t="s">
        <v>217</v>
      </c>
      <c r="B46" s="87">
        <v>509</v>
      </c>
      <c r="C46" s="96">
        <v>884</v>
      </c>
      <c r="D46" s="25">
        <v>293</v>
      </c>
      <c r="E46" s="25">
        <v>601.15349368468196</v>
      </c>
      <c r="F46" s="25">
        <v>785.10182650797401</v>
      </c>
      <c r="G46" s="25">
        <v>521.38056460461598</v>
      </c>
      <c r="H46" s="100">
        <f t="shared" si="2"/>
        <v>2.692668222838973E-3</v>
      </c>
      <c r="I46" s="100">
        <f t="shared" si="0"/>
        <v>-0.42436149312377208</v>
      </c>
      <c r="J46" s="96">
        <f t="shared" si="1"/>
        <v>-216</v>
      </c>
      <c r="K46" s="96">
        <f t="shared" si="3"/>
        <v>-591</v>
      </c>
      <c r="L46" s="96">
        <f t="shared" si="4"/>
        <v>-263.72126190335803</v>
      </c>
    </row>
    <row r="47" spans="1:12">
      <c r="A47" s="44" t="s">
        <v>218</v>
      </c>
      <c r="B47" s="87">
        <v>224</v>
      </c>
      <c r="C47" s="96">
        <v>651</v>
      </c>
      <c r="D47" s="25">
        <v>236</v>
      </c>
      <c r="E47" s="25">
        <v>379.52975524219102</v>
      </c>
      <c r="F47" s="25">
        <v>817.97288553620797</v>
      </c>
      <c r="G47" s="25">
        <v>400.29828082400797</v>
      </c>
      <c r="H47" s="100">
        <f t="shared" si="2"/>
        <v>2.1688385685665447E-3</v>
      </c>
      <c r="I47" s="100">
        <f t="shared" si="0"/>
        <v>5.3571428571428568E-2</v>
      </c>
      <c r="J47" s="96">
        <f t="shared" si="1"/>
        <v>12</v>
      </c>
      <c r="K47" s="96">
        <f t="shared" si="3"/>
        <v>-415</v>
      </c>
      <c r="L47" s="96">
        <f t="shared" si="4"/>
        <v>-417.67460471219999</v>
      </c>
    </row>
    <row r="48" spans="1:12">
      <c r="A48" s="44" t="s">
        <v>219</v>
      </c>
      <c r="B48" s="87">
        <v>419</v>
      </c>
      <c r="C48" s="96">
        <v>983</v>
      </c>
      <c r="D48" s="25">
        <v>334</v>
      </c>
      <c r="E48" s="25">
        <v>621.22649970559496</v>
      </c>
      <c r="F48" s="25">
        <v>1465.5787155298001</v>
      </c>
      <c r="G48" s="25">
        <v>498.25445564474302</v>
      </c>
      <c r="H48" s="100">
        <f t="shared" si="2"/>
        <v>3.0694579741577369E-3</v>
      </c>
      <c r="I48" s="100">
        <f t="shared" si="0"/>
        <v>-0.20286396181384247</v>
      </c>
      <c r="J48" s="96">
        <f t="shared" si="1"/>
        <v>-85</v>
      </c>
      <c r="K48" s="96">
        <f t="shared" si="3"/>
        <v>-649</v>
      </c>
      <c r="L48" s="96">
        <f t="shared" si="4"/>
        <v>-967.32425988505702</v>
      </c>
    </row>
    <row r="49" spans="1:12">
      <c r="A49" s="44" t="s">
        <v>220</v>
      </c>
      <c r="B49" s="87">
        <v>2214</v>
      </c>
      <c r="C49" s="96">
        <v>3602</v>
      </c>
      <c r="D49" s="25">
        <v>1249</v>
      </c>
      <c r="E49" s="25">
        <v>2854.3246266891201</v>
      </c>
      <c r="F49" s="25">
        <v>4970.9941356372601</v>
      </c>
      <c r="G49" s="25">
        <v>1720.68088111106</v>
      </c>
      <c r="H49" s="100">
        <f t="shared" si="2"/>
        <v>1.1478302424320399E-2</v>
      </c>
      <c r="I49" s="100">
        <f t="shared" si="0"/>
        <v>-0.43586269196025296</v>
      </c>
      <c r="J49" s="96">
        <f t="shared" si="1"/>
        <v>-965</v>
      </c>
      <c r="K49" s="96">
        <f t="shared" si="3"/>
        <v>-2353</v>
      </c>
      <c r="L49" s="96">
        <f t="shared" si="4"/>
        <v>-3250.3132545262001</v>
      </c>
    </row>
    <row r="50" spans="1:12">
      <c r="A50" s="44" t="s">
        <v>222</v>
      </c>
      <c r="B50" s="87">
        <v>469</v>
      </c>
      <c r="C50" s="96">
        <v>796</v>
      </c>
      <c r="D50" s="25">
        <v>290</v>
      </c>
      <c r="E50" s="25">
        <v>439.73539150835597</v>
      </c>
      <c r="F50" s="25">
        <v>776.48718357034204</v>
      </c>
      <c r="G50" s="25">
        <v>258.74282743135501</v>
      </c>
      <c r="H50" s="100">
        <f t="shared" si="2"/>
        <v>2.6650982410351609E-3</v>
      </c>
      <c r="I50" s="100">
        <f t="shared" si="0"/>
        <v>-0.3816631130063966</v>
      </c>
      <c r="J50" s="96">
        <f t="shared" si="1"/>
        <v>-179</v>
      </c>
      <c r="K50" s="96">
        <f t="shared" si="3"/>
        <v>-506</v>
      </c>
      <c r="L50" s="96">
        <f t="shared" si="4"/>
        <v>-517.74435613898709</v>
      </c>
    </row>
    <row r="51" spans="1:12">
      <c r="A51" s="44" t="s">
        <v>130</v>
      </c>
      <c r="B51" s="87">
        <v>839</v>
      </c>
      <c r="C51" s="96">
        <v>1299</v>
      </c>
      <c r="D51" s="25">
        <v>446</v>
      </c>
      <c r="E51" s="25">
        <v>875.00415542558198</v>
      </c>
      <c r="F51" s="25">
        <v>1387.7530939400201</v>
      </c>
      <c r="G51" s="25">
        <v>487.26372405010801</v>
      </c>
      <c r="H51" s="100">
        <f t="shared" si="2"/>
        <v>4.098737294833385E-3</v>
      </c>
      <c r="I51" s="100">
        <f t="shared" si="0"/>
        <v>-0.46841477949940408</v>
      </c>
      <c r="J51" s="96">
        <f t="shared" si="1"/>
        <v>-393</v>
      </c>
      <c r="K51" s="96">
        <f t="shared" si="3"/>
        <v>-853</v>
      </c>
      <c r="L51" s="96">
        <f t="shared" si="4"/>
        <v>-900.48936988991204</v>
      </c>
    </row>
    <row r="52" spans="1:12">
      <c r="A52" s="44" t="s">
        <v>223</v>
      </c>
      <c r="B52" s="87">
        <v>194</v>
      </c>
      <c r="C52" s="96">
        <v>403</v>
      </c>
      <c r="D52" s="25">
        <v>181</v>
      </c>
      <c r="E52" s="25">
        <v>236.76502299800799</v>
      </c>
      <c r="F52" s="25">
        <v>402.64987364147498</v>
      </c>
      <c r="G52" s="25">
        <v>228.63133139565599</v>
      </c>
      <c r="H52" s="100">
        <f t="shared" si="2"/>
        <v>1.6633889021633245E-3</v>
      </c>
      <c r="I52" s="100">
        <f t="shared" si="0"/>
        <v>-6.7010309278350513E-2</v>
      </c>
      <c r="J52" s="96">
        <f t="shared" si="1"/>
        <v>-13</v>
      </c>
      <c r="K52" s="96">
        <f t="shared" si="3"/>
        <v>-222</v>
      </c>
      <c r="L52" s="96">
        <f t="shared" si="4"/>
        <v>-174.01854224581899</v>
      </c>
    </row>
    <row r="53" spans="1:12">
      <c r="A53" s="44" t="s">
        <v>221</v>
      </c>
      <c r="B53" s="87">
        <v>155</v>
      </c>
      <c r="C53" s="96">
        <v>352</v>
      </c>
      <c r="D53" s="25">
        <v>120</v>
      </c>
      <c r="E53" s="25">
        <v>173.424519848844</v>
      </c>
      <c r="F53" s="25">
        <v>394.30778721103098</v>
      </c>
      <c r="G53" s="25">
        <v>138.51531330347399</v>
      </c>
      <c r="H53" s="100">
        <f t="shared" si="2"/>
        <v>1.1027992721524805E-3</v>
      </c>
      <c r="I53" s="100">
        <f t="shared" si="0"/>
        <v>-0.22580645161290322</v>
      </c>
      <c r="J53" s="96">
        <f t="shared" si="1"/>
        <v>-35</v>
      </c>
      <c r="K53" s="96">
        <f t="shared" si="3"/>
        <v>-232</v>
      </c>
      <c r="L53" s="96">
        <f t="shared" si="4"/>
        <v>-255.792473907557</v>
      </c>
    </row>
    <row r="54" spans="1:12">
      <c r="A54" s="44" t="s">
        <v>224</v>
      </c>
      <c r="B54" s="87">
        <v>5916</v>
      </c>
      <c r="C54" s="96">
        <v>9218</v>
      </c>
      <c r="D54" s="25">
        <v>3674</v>
      </c>
      <c r="E54" s="25">
        <v>6213.8478646716003</v>
      </c>
      <c r="F54" s="25">
        <v>10532.5970385564</v>
      </c>
      <c r="G54" s="25">
        <v>4194.8000926842897</v>
      </c>
      <c r="H54" s="100">
        <f t="shared" si="2"/>
        <v>3.3764037715735107E-2</v>
      </c>
      <c r="I54" s="100">
        <f t="shared" si="0"/>
        <v>-0.37897227856659904</v>
      </c>
      <c r="J54" s="96">
        <f t="shared" si="1"/>
        <v>-2242</v>
      </c>
      <c r="K54" s="96">
        <f t="shared" si="3"/>
        <v>-5544</v>
      </c>
      <c r="L54" s="96">
        <f t="shared" si="4"/>
        <v>-6337.79694587211</v>
      </c>
    </row>
    <row r="55" spans="1:12">
      <c r="A55" s="44" t="s">
        <v>225</v>
      </c>
      <c r="B55" s="87">
        <v>3148</v>
      </c>
      <c r="C55" s="96">
        <v>5918</v>
      </c>
      <c r="D55" s="25">
        <v>2038</v>
      </c>
      <c r="E55" s="25">
        <v>3664.39214871179</v>
      </c>
      <c r="F55" s="25">
        <v>5383.4363370603696</v>
      </c>
      <c r="G55" s="25">
        <v>3618.6198513869199</v>
      </c>
      <c r="H55" s="100">
        <f t="shared" si="2"/>
        <v>1.8729207638722958E-2</v>
      </c>
      <c r="I55" s="100">
        <f t="shared" si="0"/>
        <v>-0.3526048284625159</v>
      </c>
      <c r="J55" s="96">
        <f t="shared" si="1"/>
        <v>-1110</v>
      </c>
      <c r="K55" s="96">
        <f t="shared" si="3"/>
        <v>-3880</v>
      </c>
      <c r="L55" s="96">
        <f t="shared" si="4"/>
        <v>-1764.8164856734497</v>
      </c>
    </row>
    <row r="56" spans="1:12">
      <c r="A56" s="44" t="s">
        <v>226</v>
      </c>
      <c r="B56" s="87">
        <v>952</v>
      </c>
      <c r="C56" s="96">
        <v>1228</v>
      </c>
      <c r="D56" s="25">
        <v>558</v>
      </c>
      <c r="E56" s="25">
        <v>1263.81134201024</v>
      </c>
      <c r="F56" s="25">
        <v>1370.5423841156301</v>
      </c>
      <c r="G56" s="25">
        <v>745.59905085026401</v>
      </c>
      <c r="H56" s="100">
        <f t="shared" si="2"/>
        <v>5.1280166155090335E-3</v>
      </c>
      <c r="I56" s="100">
        <f t="shared" si="0"/>
        <v>-0.41386554621848737</v>
      </c>
      <c r="J56" s="96">
        <f t="shared" si="1"/>
        <v>-394</v>
      </c>
      <c r="K56" s="96">
        <f t="shared" si="3"/>
        <v>-670</v>
      </c>
      <c r="L56" s="96">
        <f t="shared" si="4"/>
        <v>-624.94333326536605</v>
      </c>
    </row>
    <row r="57" spans="1:12">
      <c r="A57" s="44" t="s">
        <v>227</v>
      </c>
      <c r="B57" s="87">
        <v>1128</v>
      </c>
      <c r="C57" s="96">
        <v>2322</v>
      </c>
      <c r="D57" s="25">
        <v>849</v>
      </c>
      <c r="E57" s="25">
        <v>1305.9143095029399</v>
      </c>
      <c r="F57" s="25">
        <v>2666.5861526654498</v>
      </c>
      <c r="G57" s="25">
        <v>984.26927503974696</v>
      </c>
      <c r="H57" s="100">
        <f t="shared" si="2"/>
        <v>7.8023048504787989E-3</v>
      </c>
      <c r="I57" s="100">
        <f t="shared" si="0"/>
        <v>-0.2473404255319149</v>
      </c>
      <c r="J57" s="96">
        <f t="shared" si="1"/>
        <v>-279</v>
      </c>
      <c r="K57" s="96">
        <f t="shared" si="3"/>
        <v>-1473</v>
      </c>
      <c r="L57" s="96">
        <f t="shared" si="4"/>
        <v>-1682.316877625703</v>
      </c>
    </row>
    <row r="58" spans="1:12">
      <c r="A58" s="44" t="s">
        <v>228</v>
      </c>
      <c r="B58" s="87">
        <v>2783</v>
      </c>
      <c r="C58" s="96">
        <v>3419</v>
      </c>
      <c r="D58" s="25">
        <v>1342</v>
      </c>
      <c r="E58" s="25">
        <v>3012.2627843263299</v>
      </c>
      <c r="F58" s="25">
        <v>3610.0670014767302</v>
      </c>
      <c r="G58" s="25">
        <v>1450.73601647639</v>
      </c>
      <c r="H58" s="100">
        <f t="shared" si="2"/>
        <v>1.2332971860238573E-2</v>
      </c>
      <c r="I58" s="100">
        <f t="shared" si="0"/>
        <v>-0.51778656126482214</v>
      </c>
      <c r="J58" s="96">
        <f t="shared" si="1"/>
        <v>-1441</v>
      </c>
      <c r="K58" s="96">
        <f t="shared" si="3"/>
        <v>-2077</v>
      </c>
      <c r="L58" s="96">
        <f t="shared" si="4"/>
        <v>-2159.3309850003402</v>
      </c>
    </row>
    <row r="59" spans="1:12">
      <c r="A59" s="44" t="s">
        <v>229</v>
      </c>
      <c r="B59" s="87">
        <v>600</v>
      </c>
      <c r="C59" s="96">
        <v>1772</v>
      </c>
      <c r="D59" s="25">
        <v>598</v>
      </c>
      <c r="E59" s="25">
        <v>704.76153909257005</v>
      </c>
      <c r="F59" s="25">
        <v>1714.2983488757</v>
      </c>
      <c r="G59" s="25">
        <v>706.01385486996105</v>
      </c>
      <c r="H59" s="100">
        <f t="shared" si="2"/>
        <v>5.4956163728931938E-3</v>
      </c>
      <c r="I59" s="100">
        <f t="shared" si="0"/>
        <v>-3.3333333333333335E-3</v>
      </c>
      <c r="J59" s="96">
        <f t="shared" si="1"/>
        <v>-2</v>
      </c>
      <c r="K59" s="96">
        <f t="shared" si="3"/>
        <v>-1174</v>
      </c>
      <c r="L59" s="96">
        <f t="shared" si="4"/>
        <v>-1008.2844940057389</v>
      </c>
    </row>
    <row r="60" spans="1:12">
      <c r="A60" s="44" t="s">
        <v>230</v>
      </c>
      <c r="B60" s="87">
        <v>2882</v>
      </c>
      <c r="C60" s="96">
        <v>5227</v>
      </c>
      <c r="D60" s="25">
        <v>1875</v>
      </c>
      <c r="E60" s="25">
        <v>3348.6656019658199</v>
      </c>
      <c r="F60" s="25">
        <v>5685.3347034815097</v>
      </c>
      <c r="G60" s="25">
        <v>2182.0351073686002</v>
      </c>
      <c r="H60" s="100">
        <f t="shared" si="2"/>
        <v>1.7231238627382506E-2</v>
      </c>
      <c r="I60" s="100">
        <f t="shared" si="0"/>
        <v>-0.34941013185287995</v>
      </c>
      <c r="J60" s="96">
        <f t="shared" si="1"/>
        <v>-1007</v>
      </c>
      <c r="K60" s="96">
        <f t="shared" si="3"/>
        <v>-3352</v>
      </c>
      <c r="L60" s="96">
        <f t="shared" si="4"/>
        <v>-3503.2995961129095</v>
      </c>
    </row>
    <row r="61" spans="1:12">
      <c r="A61" s="44" t="s">
        <v>231</v>
      </c>
      <c r="B61" s="87">
        <v>1663</v>
      </c>
      <c r="C61" s="96">
        <v>6652</v>
      </c>
      <c r="D61" s="25">
        <v>1918</v>
      </c>
      <c r="E61" s="25">
        <v>3038.6261533432798</v>
      </c>
      <c r="F61" s="25">
        <v>13216.034456928301</v>
      </c>
      <c r="G61" s="25">
        <v>3520.3029633961901</v>
      </c>
      <c r="H61" s="100">
        <f t="shared" si="2"/>
        <v>1.7626408366570478E-2</v>
      </c>
      <c r="I61" s="100">
        <f t="shared" si="0"/>
        <v>0.15333734215273601</v>
      </c>
      <c r="J61" s="96">
        <f t="shared" si="1"/>
        <v>255</v>
      </c>
      <c r="K61" s="96">
        <f t="shared" si="3"/>
        <v>-4734</v>
      </c>
      <c r="L61" s="96">
        <f t="shared" si="4"/>
        <v>-9695.7314935321101</v>
      </c>
    </row>
    <row r="62" spans="1:12">
      <c r="A62" s="44" t="s">
        <v>232</v>
      </c>
      <c r="B62" s="87">
        <v>163</v>
      </c>
      <c r="C62" s="96">
        <v>544</v>
      </c>
      <c r="D62" s="25">
        <v>165</v>
      </c>
      <c r="E62" s="25">
        <v>266.36768613303298</v>
      </c>
      <c r="F62" s="25">
        <v>610.04983289039399</v>
      </c>
      <c r="G62" s="25">
        <v>286.20222682419501</v>
      </c>
      <c r="H62" s="100">
        <f t="shared" si="2"/>
        <v>1.5163489992096606E-3</v>
      </c>
      <c r="I62" s="100">
        <f t="shared" si="0"/>
        <v>1.2269938650306749E-2</v>
      </c>
      <c r="J62" s="96">
        <f t="shared" si="1"/>
        <v>2</v>
      </c>
      <c r="K62" s="96">
        <f t="shared" si="3"/>
        <v>-379</v>
      </c>
      <c r="L62" s="96">
        <f t="shared" si="4"/>
        <v>-323.84760606619898</v>
      </c>
    </row>
    <row r="63" spans="1:12">
      <c r="A63" s="44" t="s">
        <v>233</v>
      </c>
      <c r="B63" s="87">
        <v>470</v>
      </c>
      <c r="C63" s="96">
        <v>1090</v>
      </c>
      <c r="D63" s="25">
        <v>386</v>
      </c>
      <c r="E63" s="25">
        <v>662.61521459616495</v>
      </c>
      <c r="F63" s="25">
        <v>1475.58398063411</v>
      </c>
      <c r="G63" s="25">
        <v>545.25502348560099</v>
      </c>
      <c r="H63" s="100">
        <f t="shared" si="2"/>
        <v>3.5473376587571454E-3</v>
      </c>
      <c r="I63" s="100">
        <f t="shared" si="0"/>
        <v>-0.17872340425531916</v>
      </c>
      <c r="J63" s="96">
        <f t="shared" si="1"/>
        <v>-84</v>
      </c>
      <c r="K63" s="96">
        <f t="shared" si="3"/>
        <v>-704</v>
      </c>
      <c r="L63" s="96">
        <f t="shared" si="4"/>
        <v>-930.32895714850906</v>
      </c>
    </row>
    <row r="64" spans="1:12">
      <c r="A64" s="44" t="s">
        <v>234</v>
      </c>
      <c r="B64" s="87">
        <v>457</v>
      </c>
      <c r="C64" s="96">
        <v>787</v>
      </c>
      <c r="D64" s="25">
        <v>241</v>
      </c>
      <c r="E64" s="25">
        <v>629.61050971529301</v>
      </c>
      <c r="F64" s="25">
        <v>943.49848849557895</v>
      </c>
      <c r="G64" s="25">
        <v>332.02700799708703</v>
      </c>
      <c r="H64" s="100">
        <f t="shared" si="2"/>
        <v>2.2147885382395645E-3</v>
      </c>
      <c r="I64" s="100">
        <f t="shared" si="0"/>
        <v>-0.47264770240700221</v>
      </c>
      <c r="J64" s="96">
        <f t="shared" si="1"/>
        <v>-216</v>
      </c>
      <c r="K64" s="96">
        <f t="shared" si="3"/>
        <v>-546</v>
      </c>
      <c r="L64" s="96">
        <f t="shared" si="4"/>
        <v>-611.47148049849193</v>
      </c>
    </row>
    <row r="65" spans="1:12">
      <c r="A65" s="44" t="s">
        <v>235</v>
      </c>
      <c r="B65" s="87">
        <v>1031</v>
      </c>
      <c r="C65" s="96">
        <v>1590</v>
      </c>
      <c r="D65" s="25">
        <v>694</v>
      </c>
      <c r="E65" s="25">
        <v>1224.3596708314401</v>
      </c>
      <c r="F65" s="25">
        <v>1810.1445313573599</v>
      </c>
      <c r="G65" s="25">
        <v>826.10075781867295</v>
      </c>
      <c r="H65" s="100">
        <f t="shared" si="2"/>
        <v>6.3778557906151783E-3</v>
      </c>
      <c r="I65" s="100">
        <f t="shared" si="0"/>
        <v>-0.32686711930164891</v>
      </c>
      <c r="J65" s="96">
        <f t="shared" si="1"/>
        <v>-337</v>
      </c>
      <c r="K65" s="96">
        <f t="shared" si="3"/>
        <v>-896</v>
      </c>
      <c r="L65" s="96">
        <f t="shared" si="4"/>
        <v>-984.04377353868699</v>
      </c>
    </row>
    <row r="66" spans="1:12">
      <c r="A66" s="44" t="s">
        <v>236</v>
      </c>
      <c r="B66" s="87">
        <v>834</v>
      </c>
      <c r="C66" s="96">
        <v>1051</v>
      </c>
      <c r="D66" s="25">
        <v>337</v>
      </c>
      <c r="E66" s="25">
        <v>901.69404691398995</v>
      </c>
      <c r="F66" s="25">
        <v>1201.94225579927</v>
      </c>
      <c r="G66" s="25">
        <v>364.35433641827098</v>
      </c>
      <c r="H66" s="100">
        <f t="shared" si="2"/>
        <v>3.0970279559615491E-3</v>
      </c>
      <c r="I66" s="100">
        <f t="shared" si="0"/>
        <v>-0.59592326139088725</v>
      </c>
      <c r="J66" s="96">
        <f t="shared" si="1"/>
        <v>-497</v>
      </c>
      <c r="K66" s="96">
        <f t="shared" si="3"/>
        <v>-714</v>
      </c>
      <c r="L66" s="96">
        <f t="shared" si="4"/>
        <v>-837.58791938099898</v>
      </c>
    </row>
    <row r="67" spans="1:12">
      <c r="A67" s="44" t="s">
        <v>237</v>
      </c>
      <c r="B67" s="87">
        <v>510</v>
      </c>
      <c r="C67" s="96">
        <v>1057</v>
      </c>
      <c r="D67" s="25">
        <v>345</v>
      </c>
      <c r="E67" s="25">
        <v>594.58981871021399</v>
      </c>
      <c r="F67" s="25">
        <v>1455.0602810640401</v>
      </c>
      <c r="G67" s="25">
        <v>394.47012466719099</v>
      </c>
      <c r="H67" s="100">
        <f t="shared" si="2"/>
        <v>3.1705479074383811E-3</v>
      </c>
      <c r="I67" s="100">
        <f t="shared" ref="I67:I84" si="5">(D67-B67)/B67</f>
        <v>-0.3235294117647059</v>
      </c>
      <c r="J67" s="96">
        <f t="shared" ref="J67:J84" si="6">D67-B67</f>
        <v>-165</v>
      </c>
      <c r="K67" s="96">
        <f t="shared" si="3"/>
        <v>-712</v>
      </c>
      <c r="L67" s="96">
        <f t="shared" si="4"/>
        <v>-1060.5901563968491</v>
      </c>
    </row>
    <row r="68" spans="1:12">
      <c r="A68" s="44" t="s">
        <v>238</v>
      </c>
      <c r="B68" s="87">
        <v>2115</v>
      </c>
      <c r="C68" s="96">
        <v>3122</v>
      </c>
      <c r="D68" s="25">
        <v>1370</v>
      </c>
      <c r="E68" s="25">
        <v>2228.8710041862701</v>
      </c>
      <c r="F68" s="25">
        <v>3667.5198975696699</v>
      </c>
      <c r="G68" s="25">
        <v>1446.3590404213001</v>
      </c>
      <c r="H68" s="100">
        <f t="shared" ref="H68:H84" si="7">D68/$D$84</f>
        <v>1.2590291690407485E-2</v>
      </c>
      <c r="I68" s="100">
        <f t="shared" si="5"/>
        <v>-0.35224586288416077</v>
      </c>
      <c r="J68" s="96">
        <f t="shared" si="6"/>
        <v>-745</v>
      </c>
      <c r="K68" s="96">
        <f t="shared" ref="K68:K84" si="8">D68-C68</f>
        <v>-1752</v>
      </c>
      <c r="L68" s="96">
        <f t="shared" ref="L68:L84" si="9">G68-F68</f>
        <v>-2221.1608571483698</v>
      </c>
    </row>
    <row r="69" spans="1:12">
      <c r="A69" s="44" t="s">
        <v>239</v>
      </c>
      <c r="B69" s="87">
        <v>2028</v>
      </c>
      <c r="C69" s="96">
        <v>3272</v>
      </c>
      <c r="D69" s="25">
        <v>1158</v>
      </c>
      <c r="E69" s="25">
        <v>2343.98693409725</v>
      </c>
      <c r="F69" s="25">
        <v>4054.7242991830699</v>
      </c>
      <c r="G69" s="25">
        <v>1336.58549044546</v>
      </c>
      <c r="H69" s="100">
        <f t="shared" si="7"/>
        <v>1.0642012976271436E-2</v>
      </c>
      <c r="I69" s="100">
        <f t="shared" si="5"/>
        <v>-0.42899408284023671</v>
      </c>
      <c r="J69" s="96">
        <f t="shared" si="6"/>
        <v>-870</v>
      </c>
      <c r="K69" s="96">
        <f t="shared" si="8"/>
        <v>-2114</v>
      </c>
      <c r="L69" s="96">
        <f t="shared" si="9"/>
        <v>-2718.1388087376099</v>
      </c>
    </row>
    <row r="70" spans="1:12">
      <c r="A70" s="44" t="s">
        <v>240</v>
      </c>
      <c r="B70" s="87">
        <v>234</v>
      </c>
      <c r="C70" s="96">
        <v>748</v>
      </c>
      <c r="D70" s="25">
        <v>228</v>
      </c>
      <c r="E70" s="25">
        <v>377.89112478662798</v>
      </c>
      <c r="F70" s="25">
        <v>821.296922554513</v>
      </c>
      <c r="G70" s="25">
        <v>368.21923231554501</v>
      </c>
      <c r="H70" s="100">
        <f t="shared" si="7"/>
        <v>2.0953186170897128E-3</v>
      </c>
      <c r="I70" s="100">
        <f t="shared" si="5"/>
        <v>-2.564102564102564E-2</v>
      </c>
      <c r="J70" s="96">
        <f t="shared" si="6"/>
        <v>-6</v>
      </c>
      <c r="K70" s="96">
        <f t="shared" si="8"/>
        <v>-520</v>
      </c>
      <c r="L70" s="96">
        <f t="shared" si="9"/>
        <v>-453.07769023896799</v>
      </c>
    </row>
    <row r="71" spans="1:12">
      <c r="A71" s="44" t="s">
        <v>241</v>
      </c>
      <c r="B71" s="87">
        <v>318</v>
      </c>
      <c r="C71" s="96">
        <v>779</v>
      </c>
      <c r="D71" s="25">
        <v>155</v>
      </c>
      <c r="E71" s="25">
        <v>447.04812884530901</v>
      </c>
      <c r="F71" s="25">
        <v>1084.1049452196</v>
      </c>
      <c r="G71" s="25">
        <v>219.321326300073</v>
      </c>
      <c r="H71" s="100">
        <f t="shared" si="7"/>
        <v>1.4244490598636205E-3</v>
      </c>
      <c r="I71" s="100">
        <f t="shared" si="5"/>
        <v>-0.51257861635220126</v>
      </c>
      <c r="J71" s="96">
        <f t="shared" si="6"/>
        <v>-163</v>
      </c>
      <c r="K71" s="96">
        <f t="shared" si="8"/>
        <v>-624</v>
      </c>
      <c r="L71" s="96">
        <f t="shared" si="9"/>
        <v>-864.78361891952704</v>
      </c>
    </row>
    <row r="72" spans="1:12">
      <c r="A72" s="44" t="s">
        <v>242</v>
      </c>
      <c r="B72" s="87">
        <v>871</v>
      </c>
      <c r="C72" s="96">
        <v>1500</v>
      </c>
      <c r="D72" s="25">
        <v>618</v>
      </c>
      <c r="E72" s="25">
        <v>1349.22137395859</v>
      </c>
      <c r="F72" s="25">
        <v>2163.92758073815</v>
      </c>
      <c r="G72" s="25">
        <v>959.36346198640695</v>
      </c>
      <c r="H72" s="100">
        <f t="shared" si="7"/>
        <v>5.6794162515852739E-3</v>
      </c>
      <c r="I72" s="100">
        <f t="shared" si="5"/>
        <v>-0.29047072330654422</v>
      </c>
      <c r="J72" s="96">
        <f t="shared" si="6"/>
        <v>-253</v>
      </c>
      <c r="K72" s="96">
        <f t="shared" si="8"/>
        <v>-882</v>
      </c>
      <c r="L72" s="96">
        <f t="shared" si="9"/>
        <v>-1204.5641187517431</v>
      </c>
    </row>
    <row r="73" spans="1:12">
      <c r="A73" s="44" t="s">
        <v>243</v>
      </c>
      <c r="B73" s="87">
        <v>1159</v>
      </c>
      <c r="C73" s="96">
        <v>3509</v>
      </c>
      <c r="D73" s="25">
        <v>1184</v>
      </c>
      <c r="E73" s="25">
        <v>1415.47736838281</v>
      </c>
      <c r="F73" s="25">
        <v>4394.8883409930904</v>
      </c>
      <c r="G73" s="25">
        <v>1444.0354917823499</v>
      </c>
      <c r="H73" s="100">
        <f t="shared" si="7"/>
        <v>1.0880952818571139E-2</v>
      </c>
      <c r="I73" s="100">
        <f t="shared" si="5"/>
        <v>2.1570319240724764E-2</v>
      </c>
      <c r="J73" s="96">
        <f t="shared" si="6"/>
        <v>25</v>
      </c>
      <c r="K73" s="96">
        <f t="shared" si="8"/>
        <v>-2325</v>
      </c>
      <c r="L73" s="96">
        <f t="shared" si="9"/>
        <v>-2950.8528492107407</v>
      </c>
    </row>
    <row r="74" spans="1:12">
      <c r="A74" s="44" t="s">
        <v>244</v>
      </c>
      <c r="B74" s="87">
        <v>284</v>
      </c>
      <c r="C74" s="96">
        <v>1060</v>
      </c>
      <c r="D74" s="25">
        <v>318</v>
      </c>
      <c r="E74" s="25">
        <v>367.19789425928701</v>
      </c>
      <c r="F74" s="25">
        <v>1056.0340274253199</v>
      </c>
      <c r="G74" s="25">
        <v>412.95997830052301</v>
      </c>
      <c r="H74" s="100">
        <f t="shared" si="7"/>
        <v>2.922418071204073E-3</v>
      </c>
      <c r="I74" s="100">
        <f t="shared" si="5"/>
        <v>0.11971830985915492</v>
      </c>
      <c r="J74" s="96">
        <f t="shared" si="6"/>
        <v>34</v>
      </c>
      <c r="K74" s="96">
        <f t="shared" si="8"/>
        <v>-742</v>
      </c>
      <c r="L74" s="96">
        <f t="shared" si="9"/>
        <v>-643.07404912479683</v>
      </c>
    </row>
    <row r="75" spans="1:12">
      <c r="A75" s="44" t="s">
        <v>245</v>
      </c>
      <c r="B75" s="87">
        <v>3416</v>
      </c>
      <c r="C75" s="96">
        <v>4348</v>
      </c>
      <c r="D75" s="25">
        <v>1715</v>
      </c>
      <c r="E75" s="25">
        <v>3685.4579963784699</v>
      </c>
      <c r="F75" s="25">
        <v>4749.1031875014796</v>
      </c>
      <c r="G75" s="25">
        <v>1847.5045837197099</v>
      </c>
      <c r="H75" s="100">
        <f t="shared" si="7"/>
        <v>1.5760839597845865E-2</v>
      </c>
      <c r="I75" s="100">
        <f t="shared" si="5"/>
        <v>-0.49795081967213117</v>
      </c>
      <c r="J75" s="96">
        <f t="shared" si="6"/>
        <v>-1701</v>
      </c>
      <c r="K75" s="96">
        <f t="shared" si="8"/>
        <v>-2633</v>
      </c>
      <c r="L75" s="96">
        <f t="shared" si="9"/>
        <v>-2901.5986037817697</v>
      </c>
    </row>
    <row r="76" spans="1:12">
      <c r="A76" s="44" t="s">
        <v>246</v>
      </c>
      <c r="B76" s="87">
        <v>797</v>
      </c>
      <c r="C76" s="96">
        <v>1310</v>
      </c>
      <c r="D76" s="25">
        <v>408</v>
      </c>
      <c r="E76" s="25">
        <v>911.33043866373305</v>
      </c>
      <c r="F76" s="25">
        <v>1749.67874637309</v>
      </c>
      <c r="G76" s="25">
        <v>466.53944637359001</v>
      </c>
      <c r="H76" s="100">
        <f t="shared" si="7"/>
        <v>3.7495175253184332E-3</v>
      </c>
      <c r="I76" s="100">
        <f t="shared" si="5"/>
        <v>-0.48808030112923462</v>
      </c>
      <c r="J76" s="96">
        <f t="shared" si="6"/>
        <v>-389</v>
      </c>
      <c r="K76" s="96">
        <f t="shared" si="8"/>
        <v>-902</v>
      </c>
      <c r="L76" s="96">
        <f t="shared" si="9"/>
        <v>-1283.1392999995001</v>
      </c>
    </row>
    <row r="77" spans="1:12">
      <c r="A77" s="44" t="s">
        <v>247</v>
      </c>
      <c r="B77" s="87">
        <v>1433</v>
      </c>
      <c r="C77" s="96">
        <v>2724</v>
      </c>
      <c r="D77" s="25">
        <v>1002</v>
      </c>
      <c r="E77" s="25">
        <v>1617.0321251152</v>
      </c>
      <c r="F77" s="25">
        <v>3363.0487465244801</v>
      </c>
      <c r="G77" s="25">
        <v>1125.95860266728</v>
      </c>
      <c r="H77" s="100">
        <f t="shared" si="7"/>
        <v>9.2083739224732113E-3</v>
      </c>
      <c r="I77" s="100">
        <f t="shared" si="5"/>
        <v>-0.3007676203768318</v>
      </c>
      <c r="J77" s="96">
        <f t="shared" si="6"/>
        <v>-431</v>
      </c>
      <c r="K77" s="96">
        <f t="shared" si="8"/>
        <v>-1722</v>
      </c>
      <c r="L77" s="96">
        <f t="shared" si="9"/>
        <v>-2237.0901438572</v>
      </c>
    </row>
    <row r="78" spans="1:12">
      <c r="A78" s="44" t="s">
        <v>248</v>
      </c>
      <c r="B78" s="87">
        <v>60</v>
      </c>
      <c r="C78" s="96">
        <v>250</v>
      </c>
      <c r="D78" s="25">
        <v>76</v>
      </c>
      <c r="E78" s="25">
        <v>90.289255936779995</v>
      </c>
      <c r="F78" s="25">
        <v>250.934397993098</v>
      </c>
      <c r="G78" s="25">
        <v>114.79875978683999</v>
      </c>
      <c r="H78" s="100">
        <f t="shared" si="7"/>
        <v>6.9843953902990429E-4</v>
      </c>
      <c r="I78" s="100">
        <f t="shared" si="5"/>
        <v>0.26666666666666666</v>
      </c>
      <c r="J78" s="96">
        <f t="shared" si="6"/>
        <v>16</v>
      </c>
      <c r="K78" s="96">
        <f t="shared" si="8"/>
        <v>-174</v>
      </c>
      <c r="L78" s="96">
        <f t="shared" si="9"/>
        <v>-136.13563820625802</v>
      </c>
    </row>
    <row r="79" spans="1:12">
      <c r="A79" s="44" t="s">
        <v>249</v>
      </c>
      <c r="B79" s="87">
        <v>773</v>
      </c>
      <c r="C79" s="96">
        <v>1363</v>
      </c>
      <c r="D79" s="25">
        <v>385</v>
      </c>
      <c r="E79" s="25">
        <v>814.35400132086204</v>
      </c>
      <c r="F79" s="25">
        <v>1419.0575798913601</v>
      </c>
      <c r="G79" s="25">
        <v>405.578222026628</v>
      </c>
      <c r="H79" s="100">
        <f t="shared" si="7"/>
        <v>3.5381476648225414E-3</v>
      </c>
      <c r="I79" s="100">
        <f t="shared" si="5"/>
        <v>-0.50194049159120313</v>
      </c>
      <c r="J79" s="96">
        <f t="shared" si="6"/>
        <v>-388</v>
      </c>
      <c r="K79" s="96">
        <f t="shared" si="8"/>
        <v>-978</v>
      </c>
      <c r="L79" s="96">
        <f t="shared" si="9"/>
        <v>-1013.479357864732</v>
      </c>
    </row>
    <row r="80" spans="1:12">
      <c r="A80" s="44" t="s">
        <v>250</v>
      </c>
      <c r="B80" s="87">
        <v>614</v>
      </c>
      <c r="C80" s="96">
        <v>2757</v>
      </c>
      <c r="D80" s="25">
        <v>964</v>
      </c>
      <c r="E80" s="25">
        <v>1053.59432733624</v>
      </c>
      <c r="F80" s="25">
        <v>3399.7019509052502</v>
      </c>
      <c r="G80" s="25">
        <v>1645.79303717475</v>
      </c>
      <c r="H80" s="100">
        <f t="shared" si="7"/>
        <v>8.8591541529582582E-3</v>
      </c>
      <c r="I80" s="100">
        <f t="shared" si="5"/>
        <v>0.57003257328990231</v>
      </c>
      <c r="J80" s="96">
        <f t="shared" si="6"/>
        <v>350</v>
      </c>
      <c r="K80" s="96">
        <f t="shared" si="8"/>
        <v>-1793</v>
      </c>
      <c r="L80" s="96">
        <f t="shared" si="9"/>
        <v>-1753.9089137305002</v>
      </c>
    </row>
    <row r="81" spans="1:12">
      <c r="A81" s="44" t="s">
        <v>251</v>
      </c>
      <c r="B81" s="87">
        <v>635</v>
      </c>
      <c r="C81" s="96">
        <v>1641</v>
      </c>
      <c r="D81" s="25">
        <v>546</v>
      </c>
      <c r="E81" s="25">
        <v>699.08124106290495</v>
      </c>
      <c r="F81" s="25">
        <v>1930.48345474855</v>
      </c>
      <c r="G81" s="25">
        <v>601.13325855783705</v>
      </c>
      <c r="H81" s="100">
        <f t="shared" si="7"/>
        <v>5.0177366882937858E-3</v>
      </c>
      <c r="I81" s="100">
        <f t="shared" si="5"/>
        <v>-0.14015748031496064</v>
      </c>
      <c r="J81" s="96">
        <f t="shared" si="6"/>
        <v>-89</v>
      </c>
      <c r="K81" s="96">
        <f t="shared" si="8"/>
        <v>-1095</v>
      </c>
      <c r="L81" s="96">
        <f t="shared" si="9"/>
        <v>-1329.3501961907129</v>
      </c>
    </row>
    <row r="82" spans="1:12">
      <c r="A82" s="44" t="s">
        <v>252</v>
      </c>
      <c r="B82" s="87">
        <v>355</v>
      </c>
      <c r="C82" s="96">
        <v>752</v>
      </c>
      <c r="D82" s="25">
        <v>253</v>
      </c>
      <c r="E82" s="25">
        <v>544.86001919568696</v>
      </c>
      <c r="F82" s="25">
        <v>861.29578573984202</v>
      </c>
      <c r="G82" s="25">
        <v>409.96397635977303</v>
      </c>
      <c r="H82" s="100">
        <f t="shared" si="7"/>
        <v>2.3250684654548127E-3</v>
      </c>
      <c r="I82" s="100">
        <f t="shared" si="5"/>
        <v>-0.28732394366197184</v>
      </c>
      <c r="J82" s="96">
        <f t="shared" si="6"/>
        <v>-102</v>
      </c>
      <c r="K82" s="96">
        <f t="shared" si="8"/>
        <v>-499</v>
      </c>
      <c r="L82" s="96">
        <f t="shared" si="9"/>
        <v>-451.33180938006899</v>
      </c>
    </row>
    <row r="83" spans="1:12">
      <c r="A83" s="44" t="s">
        <v>253</v>
      </c>
      <c r="B83" s="87">
        <v>752</v>
      </c>
      <c r="C83" s="96">
        <v>1586</v>
      </c>
      <c r="D83" s="25">
        <v>577</v>
      </c>
      <c r="E83" s="25">
        <v>926.30754794879704</v>
      </c>
      <c r="F83" s="25">
        <v>1958.0671979277499</v>
      </c>
      <c r="G83" s="25">
        <v>711.57236155268902</v>
      </c>
      <c r="H83" s="100">
        <f t="shared" si="7"/>
        <v>5.30262650026651E-3</v>
      </c>
      <c r="I83" s="100">
        <f t="shared" si="5"/>
        <v>-0.2327127659574468</v>
      </c>
      <c r="J83" s="96">
        <f t="shared" si="6"/>
        <v>-175</v>
      </c>
      <c r="K83" s="96">
        <f t="shared" si="8"/>
        <v>-1009</v>
      </c>
      <c r="L83" s="96">
        <f t="shared" si="9"/>
        <v>-1246.4948363750609</v>
      </c>
    </row>
    <row r="84" spans="1:12" s="8" customFormat="1">
      <c r="A84" s="45" t="s">
        <v>173</v>
      </c>
      <c r="B84" s="86">
        <v>157935</v>
      </c>
      <c r="C84" s="63">
        <v>308968</v>
      </c>
      <c r="D84" s="66">
        <v>108814</v>
      </c>
      <c r="E84" s="66">
        <v>175028.56300246599</v>
      </c>
      <c r="F84" s="66">
        <v>374605.11042896501</v>
      </c>
      <c r="G84" s="66">
        <v>119488.37610856</v>
      </c>
      <c r="H84" s="100">
        <f t="shared" si="7"/>
        <v>1</v>
      </c>
      <c r="I84" s="100">
        <f t="shared" si="5"/>
        <v>-0.31102035647576537</v>
      </c>
      <c r="J84" s="96">
        <f t="shared" si="6"/>
        <v>-49121</v>
      </c>
      <c r="K84" s="96">
        <f t="shared" si="8"/>
        <v>-200154</v>
      </c>
      <c r="L84" s="96">
        <f t="shared" si="9"/>
        <v>-255116.734320405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M6" sqref="M6"/>
    </sheetView>
  </sheetViews>
  <sheetFormatPr defaultColWidth="8.85546875" defaultRowHeight="16.5" customHeight="1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1.42578125" style="4" customWidth="1"/>
    <col min="9" max="9" width="31.140625" style="4" customWidth="1"/>
    <col min="10" max="10" width="36.7109375" style="4" customWidth="1"/>
    <col min="11" max="11" width="8.85546875" style="4"/>
    <col min="12" max="12" width="11.140625" style="4" customWidth="1"/>
    <col min="13" max="16384" width="8.85546875" style="4"/>
  </cols>
  <sheetData>
    <row r="1" spans="1:12" ht="16.5" customHeight="1" thickBot="1">
      <c r="B1" s="186" t="s">
        <v>281</v>
      </c>
      <c r="C1" s="186"/>
      <c r="D1" s="187"/>
      <c r="E1" s="188" t="s">
        <v>280</v>
      </c>
      <c r="F1" s="186"/>
      <c r="G1" s="187"/>
    </row>
    <row r="2" spans="1:12" ht="55.5" customHeight="1">
      <c r="A2" s="16" t="s">
        <v>174</v>
      </c>
      <c r="B2" s="92">
        <v>43586</v>
      </c>
      <c r="C2" s="92">
        <v>43922</v>
      </c>
      <c r="D2" s="92">
        <v>43952</v>
      </c>
      <c r="E2" s="92">
        <v>43586</v>
      </c>
      <c r="F2" s="92">
        <v>43922</v>
      </c>
      <c r="G2" s="92">
        <v>43952</v>
      </c>
      <c r="H2" s="91" t="s">
        <v>309</v>
      </c>
      <c r="I2" s="1" t="s">
        <v>332</v>
      </c>
      <c r="J2" s="1" t="s">
        <v>333</v>
      </c>
      <c r="K2" s="1" t="s">
        <v>262</v>
      </c>
      <c r="L2" s="91" t="s">
        <v>283</v>
      </c>
    </row>
    <row r="3" spans="1:12" ht="16.5" customHeight="1">
      <c r="A3" s="44" t="s">
        <v>175</v>
      </c>
      <c r="B3" s="97">
        <v>2262</v>
      </c>
      <c r="C3" s="96">
        <v>1703</v>
      </c>
      <c r="D3" s="25">
        <v>340</v>
      </c>
      <c r="E3" s="25">
        <v>2505.2359837352101</v>
      </c>
      <c r="F3" s="25">
        <v>1668.9281707642101</v>
      </c>
      <c r="G3" s="25">
        <v>622.23293447305502</v>
      </c>
      <c r="H3" s="100">
        <f>D3/$D$84</f>
        <v>3.3938909962068275E-2</v>
      </c>
      <c r="I3" s="100">
        <f t="shared" ref="I3:I66" si="0">(D3-B3)/B3</f>
        <v>-0.84969053934571181</v>
      </c>
      <c r="J3" s="96">
        <f t="shared" ref="J3:J66" si="1">D3-B3</f>
        <v>-1922</v>
      </c>
      <c r="K3" s="96">
        <f>D3-C3</f>
        <v>-1363</v>
      </c>
      <c r="L3" s="96">
        <f>G3-F3</f>
        <v>-1046.6952362911552</v>
      </c>
    </row>
    <row r="4" spans="1:12" ht="16.5" customHeight="1">
      <c r="A4" s="44" t="s">
        <v>176</v>
      </c>
      <c r="B4" s="97">
        <v>259</v>
      </c>
      <c r="C4" s="96">
        <v>204</v>
      </c>
      <c r="D4" s="25">
        <v>23</v>
      </c>
      <c r="E4" s="25">
        <v>334.86831008904602</v>
      </c>
      <c r="F4" s="25">
        <v>232.61170949136201</v>
      </c>
      <c r="G4" s="25">
        <v>113.752870860166</v>
      </c>
      <c r="H4" s="100">
        <f t="shared" ref="H4:H67" si="2">D4/$D$84</f>
        <v>2.2958674386105013E-3</v>
      </c>
      <c r="I4" s="100">
        <f t="shared" si="0"/>
        <v>-0.91119691119691115</v>
      </c>
      <c r="J4" s="96">
        <f t="shared" si="1"/>
        <v>-236</v>
      </c>
      <c r="K4" s="96">
        <f t="shared" ref="K4:K67" si="3">D4-C4</f>
        <v>-181</v>
      </c>
      <c r="L4" s="96">
        <f t="shared" ref="L4:L67" si="4">G4-F4</f>
        <v>-118.85883863119601</v>
      </c>
    </row>
    <row r="5" spans="1:12" ht="16.5" customHeight="1">
      <c r="A5" s="44" t="s">
        <v>177</v>
      </c>
      <c r="B5" s="97">
        <v>425</v>
      </c>
      <c r="C5" s="96">
        <v>544</v>
      </c>
      <c r="D5" s="25">
        <v>81</v>
      </c>
      <c r="E5" s="25">
        <v>590.79002551841495</v>
      </c>
      <c r="F5" s="25">
        <v>546.56567527471896</v>
      </c>
      <c r="G5" s="25">
        <v>267.29026191241201</v>
      </c>
      <c r="H5" s="100">
        <f t="shared" si="2"/>
        <v>8.0854461968456783E-3</v>
      </c>
      <c r="I5" s="100">
        <f t="shared" si="0"/>
        <v>-0.80941176470588239</v>
      </c>
      <c r="J5" s="96">
        <f t="shared" si="1"/>
        <v>-344</v>
      </c>
      <c r="K5" s="96">
        <f t="shared" si="3"/>
        <v>-463</v>
      </c>
      <c r="L5" s="96">
        <f t="shared" si="4"/>
        <v>-279.27541336230695</v>
      </c>
    </row>
    <row r="6" spans="1:12" ht="16.5" customHeight="1">
      <c r="A6" s="44" t="s">
        <v>178</v>
      </c>
      <c r="B6" s="97">
        <v>60</v>
      </c>
      <c r="C6" s="96">
        <v>82</v>
      </c>
      <c r="D6" s="25">
        <v>25</v>
      </c>
      <c r="E6" s="25">
        <v>91.770541070156995</v>
      </c>
      <c r="F6" s="25">
        <v>105.185895266427</v>
      </c>
      <c r="G6" s="25">
        <v>59.953032378747601</v>
      </c>
      <c r="H6" s="100">
        <f t="shared" si="2"/>
        <v>2.495508085446197E-3</v>
      </c>
      <c r="I6" s="100">
        <f t="shared" si="0"/>
        <v>-0.58333333333333337</v>
      </c>
      <c r="J6" s="96">
        <f t="shared" si="1"/>
        <v>-35</v>
      </c>
      <c r="K6" s="96">
        <f t="shared" si="3"/>
        <v>-57</v>
      </c>
      <c r="L6" s="96">
        <f t="shared" si="4"/>
        <v>-45.232862887679396</v>
      </c>
    </row>
    <row r="7" spans="1:12" ht="16.5" customHeight="1">
      <c r="A7" s="44" t="s">
        <v>179</v>
      </c>
      <c r="B7" s="97">
        <v>193</v>
      </c>
      <c r="C7" s="96">
        <v>189</v>
      </c>
      <c r="D7" s="25">
        <v>28</v>
      </c>
      <c r="E7" s="25">
        <v>268.37492104725197</v>
      </c>
      <c r="F7" s="25">
        <v>239.81354670213699</v>
      </c>
      <c r="G7" s="25">
        <v>117.86541152285299</v>
      </c>
      <c r="H7" s="100">
        <f t="shared" si="2"/>
        <v>2.7949690556997404E-3</v>
      </c>
      <c r="I7" s="100">
        <f t="shared" si="0"/>
        <v>-0.85492227979274615</v>
      </c>
      <c r="J7" s="96">
        <f t="shared" si="1"/>
        <v>-165</v>
      </c>
      <c r="K7" s="96">
        <f t="shared" si="3"/>
        <v>-161</v>
      </c>
      <c r="L7" s="96">
        <f t="shared" si="4"/>
        <v>-121.94813517928399</v>
      </c>
    </row>
    <row r="8" spans="1:12" ht="16.5" customHeight="1">
      <c r="A8" s="44" t="s">
        <v>180</v>
      </c>
      <c r="B8" s="97">
        <v>219</v>
      </c>
      <c r="C8" s="96">
        <v>140</v>
      </c>
      <c r="D8" s="25">
        <v>18</v>
      </c>
      <c r="E8" s="25">
        <v>243.230424340658</v>
      </c>
      <c r="F8" s="25">
        <v>158.62447749666799</v>
      </c>
      <c r="G8" s="25">
        <v>42.246544180702898</v>
      </c>
      <c r="H8" s="100">
        <f t="shared" si="2"/>
        <v>1.7967658215212617E-3</v>
      </c>
      <c r="I8" s="100">
        <f t="shared" si="0"/>
        <v>-0.9178082191780822</v>
      </c>
      <c r="J8" s="96">
        <f t="shared" si="1"/>
        <v>-201</v>
      </c>
      <c r="K8" s="96">
        <f t="shared" si="3"/>
        <v>-122</v>
      </c>
      <c r="L8" s="96">
        <f t="shared" si="4"/>
        <v>-116.37793331596509</v>
      </c>
    </row>
    <row r="9" spans="1:12" ht="16.5" customHeight="1">
      <c r="A9" s="44" t="s">
        <v>181</v>
      </c>
      <c r="B9" s="97">
        <v>6347</v>
      </c>
      <c r="C9" s="96">
        <v>5403</v>
      </c>
      <c r="D9" s="25">
        <v>694</v>
      </c>
      <c r="E9" s="25">
        <v>7239.5036858665999</v>
      </c>
      <c r="F9" s="25">
        <v>5584.9690020052803</v>
      </c>
      <c r="G9" s="25">
        <v>1715.90471016627</v>
      </c>
      <c r="H9" s="100">
        <f t="shared" si="2"/>
        <v>6.927530445198643E-2</v>
      </c>
      <c r="I9" s="100">
        <f t="shared" si="0"/>
        <v>-0.89065700330864972</v>
      </c>
      <c r="J9" s="96">
        <f t="shared" si="1"/>
        <v>-5653</v>
      </c>
      <c r="K9" s="96">
        <f t="shared" si="3"/>
        <v>-4709</v>
      </c>
      <c r="L9" s="96">
        <f t="shared" si="4"/>
        <v>-3869.0642918390104</v>
      </c>
    </row>
    <row r="10" spans="1:12" ht="16.5" customHeight="1">
      <c r="A10" s="44" t="s">
        <v>182</v>
      </c>
      <c r="B10" s="97">
        <v>2167</v>
      </c>
      <c r="C10" s="96">
        <v>3065</v>
      </c>
      <c r="D10" s="25">
        <v>303</v>
      </c>
      <c r="E10" s="25">
        <v>3738.3542396154298</v>
      </c>
      <c r="F10" s="25">
        <v>3741.11162704349</v>
      </c>
      <c r="G10" s="25">
        <v>2359.0218575286699</v>
      </c>
      <c r="H10" s="100">
        <f t="shared" si="2"/>
        <v>3.0245557995607904E-2</v>
      </c>
      <c r="I10" s="100">
        <f t="shared" si="0"/>
        <v>-0.86017535763728659</v>
      </c>
      <c r="J10" s="96">
        <f t="shared" si="1"/>
        <v>-1864</v>
      </c>
      <c r="K10" s="96">
        <f t="shared" si="3"/>
        <v>-2762</v>
      </c>
      <c r="L10" s="96">
        <f t="shared" si="4"/>
        <v>-1382.0897695148201</v>
      </c>
    </row>
    <row r="11" spans="1:12" ht="16.5" customHeight="1">
      <c r="A11" s="44" t="s">
        <v>183</v>
      </c>
      <c r="B11" s="97">
        <v>201</v>
      </c>
      <c r="C11" s="96">
        <v>113</v>
      </c>
      <c r="D11" s="25">
        <v>11</v>
      </c>
      <c r="E11" s="25">
        <v>208.005496157338</v>
      </c>
      <c r="F11" s="25">
        <v>103.808324737088</v>
      </c>
      <c r="G11" s="25">
        <v>21.5288976221659</v>
      </c>
      <c r="H11" s="100">
        <f t="shared" si="2"/>
        <v>1.0980235575963266E-3</v>
      </c>
      <c r="I11" s="100">
        <f t="shared" si="0"/>
        <v>-0.94527363184079605</v>
      </c>
      <c r="J11" s="96">
        <f t="shared" si="1"/>
        <v>-190</v>
      </c>
      <c r="K11" s="96">
        <f t="shared" si="3"/>
        <v>-102</v>
      </c>
      <c r="L11" s="96">
        <f t="shared" si="4"/>
        <v>-82.2794271149221</v>
      </c>
    </row>
    <row r="12" spans="1:12" ht="16.5" customHeight="1">
      <c r="A12" s="44" t="s">
        <v>184</v>
      </c>
      <c r="B12" s="97">
        <v>162</v>
      </c>
      <c r="C12" s="96">
        <v>164</v>
      </c>
      <c r="D12" s="25">
        <v>26</v>
      </c>
      <c r="E12" s="25">
        <v>176.68592124816999</v>
      </c>
      <c r="F12" s="25">
        <v>175.443349879312</v>
      </c>
      <c r="G12" s="25">
        <v>41.264799676459198</v>
      </c>
      <c r="H12" s="100">
        <f t="shared" si="2"/>
        <v>2.5953284088640447E-3</v>
      </c>
      <c r="I12" s="100">
        <f t="shared" si="0"/>
        <v>-0.83950617283950613</v>
      </c>
      <c r="J12" s="96">
        <f t="shared" si="1"/>
        <v>-136</v>
      </c>
      <c r="K12" s="96">
        <f t="shared" si="3"/>
        <v>-138</v>
      </c>
      <c r="L12" s="96">
        <f t="shared" si="4"/>
        <v>-134.17855020285279</v>
      </c>
    </row>
    <row r="13" spans="1:12" ht="16.5" customHeight="1">
      <c r="A13" s="44" t="s">
        <v>185</v>
      </c>
      <c r="B13" s="97">
        <v>995</v>
      </c>
      <c r="C13" s="96">
        <v>1013</v>
      </c>
      <c r="D13" s="25">
        <v>127</v>
      </c>
      <c r="E13" s="25">
        <v>1252.1990049594001</v>
      </c>
      <c r="F13" s="25">
        <v>1055.8191838097</v>
      </c>
      <c r="G13" s="25">
        <v>438.89552672795099</v>
      </c>
      <c r="H13" s="100">
        <f t="shared" si="2"/>
        <v>1.2677181074066681E-2</v>
      </c>
      <c r="I13" s="100">
        <f t="shared" si="0"/>
        <v>-0.87236180904522609</v>
      </c>
      <c r="J13" s="96">
        <f t="shared" si="1"/>
        <v>-868</v>
      </c>
      <c r="K13" s="96">
        <f t="shared" si="3"/>
        <v>-886</v>
      </c>
      <c r="L13" s="96">
        <f t="shared" si="4"/>
        <v>-616.92365708174907</v>
      </c>
    </row>
    <row r="14" spans="1:12" ht="16.5" customHeight="1">
      <c r="A14" s="44" t="s">
        <v>186</v>
      </c>
      <c r="B14" s="97">
        <v>1107</v>
      </c>
      <c r="C14" s="96">
        <v>695</v>
      </c>
      <c r="D14" s="25">
        <v>121</v>
      </c>
      <c r="E14" s="25">
        <v>1216.5528067830301</v>
      </c>
      <c r="F14" s="25">
        <v>765.84166621651298</v>
      </c>
      <c r="G14" s="25">
        <v>240.32139850658399</v>
      </c>
      <c r="H14" s="100">
        <f t="shared" si="2"/>
        <v>1.2078259133559593E-2</v>
      </c>
      <c r="I14" s="100">
        <f t="shared" si="0"/>
        <v>-0.89069557362240293</v>
      </c>
      <c r="J14" s="96">
        <f t="shared" si="1"/>
        <v>-986</v>
      </c>
      <c r="K14" s="96">
        <f t="shared" si="3"/>
        <v>-574</v>
      </c>
      <c r="L14" s="96">
        <f t="shared" si="4"/>
        <v>-525.52026770992893</v>
      </c>
    </row>
    <row r="15" spans="1:12" ht="16.5" customHeight="1">
      <c r="A15" s="44" t="s">
        <v>187</v>
      </c>
      <c r="B15" s="97">
        <v>133</v>
      </c>
      <c r="C15" s="96">
        <v>117</v>
      </c>
      <c r="D15" s="25">
        <v>14</v>
      </c>
      <c r="E15" s="25">
        <v>173.15837932621301</v>
      </c>
      <c r="F15" s="25">
        <v>136.398700316385</v>
      </c>
      <c r="G15" s="25">
        <v>58.975293825409501</v>
      </c>
      <c r="H15" s="100">
        <f t="shared" si="2"/>
        <v>1.3974845278498702E-3</v>
      </c>
      <c r="I15" s="100">
        <f t="shared" si="0"/>
        <v>-0.89473684210526316</v>
      </c>
      <c r="J15" s="96">
        <f t="shared" si="1"/>
        <v>-119</v>
      </c>
      <c r="K15" s="96">
        <f t="shared" si="3"/>
        <v>-103</v>
      </c>
      <c r="L15" s="96">
        <f t="shared" si="4"/>
        <v>-77.423406490975509</v>
      </c>
    </row>
    <row r="16" spans="1:12" ht="16.5" customHeight="1">
      <c r="A16" s="44" t="s">
        <v>188</v>
      </c>
      <c r="B16" s="97">
        <v>377</v>
      </c>
      <c r="C16" s="96">
        <v>412</v>
      </c>
      <c r="D16" s="25">
        <v>64</v>
      </c>
      <c r="E16" s="25">
        <v>428.33192187800302</v>
      </c>
      <c r="F16" s="25">
        <v>425.10728027785098</v>
      </c>
      <c r="G16" s="25">
        <v>123.72652189413699</v>
      </c>
      <c r="H16" s="100">
        <f t="shared" si="2"/>
        <v>6.3885006987422638E-3</v>
      </c>
      <c r="I16" s="100">
        <f t="shared" si="0"/>
        <v>-0.83023872679045096</v>
      </c>
      <c r="J16" s="96">
        <f t="shared" si="1"/>
        <v>-313</v>
      </c>
      <c r="K16" s="96">
        <f t="shared" si="3"/>
        <v>-348</v>
      </c>
      <c r="L16" s="96">
        <f t="shared" si="4"/>
        <v>-301.38075838371401</v>
      </c>
    </row>
    <row r="17" spans="1:12" ht="16.5" customHeight="1">
      <c r="A17" s="44" t="s">
        <v>189</v>
      </c>
      <c r="B17" s="97">
        <v>19</v>
      </c>
      <c r="C17" s="96">
        <v>41</v>
      </c>
      <c r="D17" s="25">
        <v>8</v>
      </c>
      <c r="E17" s="25">
        <v>44.015631366405799</v>
      </c>
      <c r="F17" s="25">
        <v>58.324117953028299</v>
      </c>
      <c r="G17" s="25">
        <v>33.777117327685403</v>
      </c>
      <c r="H17" s="100">
        <f t="shared" si="2"/>
        <v>7.9856258734278297E-4</v>
      </c>
      <c r="I17" s="100">
        <f t="shared" si="0"/>
        <v>-0.57894736842105265</v>
      </c>
      <c r="J17" s="96">
        <f t="shared" si="1"/>
        <v>-11</v>
      </c>
      <c r="K17" s="96">
        <f t="shared" si="3"/>
        <v>-33</v>
      </c>
      <c r="L17" s="96">
        <f t="shared" si="4"/>
        <v>-24.547000625342896</v>
      </c>
    </row>
    <row r="18" spans="1:12" ht="16.5" customHeight="1">
      <c r="A18" s="44" t="s">
        <v>190</v>
      </c>
      <c r="B18" s="97">
        <v>274</v>
      </c>
      <c r="C18" s="96">
        <v>141</v>
      </c>
      <c r="D18" s="25">
        <v>23</v>
      </c>
      <c r="E18" s="25">
        <v>322.60638431245201</v>
      </c>
      <c r="F18" s="25">
        <v>159.62869108588501</v>
      </c>
      <c r="G18" s="25">
        <v>73.630762967106705</v>
      </c>
      <c r="H18" s="100">
        <f t="shared" si="2"/>
        <v>2.2958674386105013E-3</v>
      </c>
      <c r="I18" s="100">
        <f t="shared" si="0"/>
        <v>-0.91605839416058399</v>
      </c>
      <c r="J18" s="96">
        <f t="shared" si="1"/>
        <v>-251</v>
      </c>
      <c r="K18" s="96">
        <f t="shared" si="3"/>
        <v>-118</v>
      </c>
      <c r="L18" s="96">
        <f t="shared" si="4"/>
        <v>-85.997928118778304</v>
      </c>
    </row>
    <row r="19" spans="1:12" ht="16.5" customHeight="1">
      <c r="A19" s="44" t="s">
        <v>191</v>
      </c>
      <c r="B19" s="97">
        <v>120</v>
      </c>
      <c r="C19" s="96">
        <v>150</v>
      </c>
      <c r="D19" s="25">
        <v>20</v>
      </c>
      <c r="E19" s="25">
        <v>223.505531067058</v>
      </c>
      <c r="F19" s="25">
        <v>231.44950354190701</v>
      </c>
      <c r="G19" s="25">
        <v>173.887507874482</v>
      </c>
      <c r="H19" s="100">
        <f t="shared" si="2"/>
        <v>1.9964064683569574E-3</v>
      </c>
      <c r="I19" s="100">
        <f t="shared" si="0"/>
        <v>-0.83333333333333337</v>
      </c>
      <c r="J19" s="96">
        <f t="shared" si="1"/>
        <v>-100</v>
      </c>
      <c r="K19" s="96">
        <f t="shared" si="3"/>
        <v>-130</v>
      </c>
      <c r="L19" s="96">
        <f t="shared" si="4"/>
        <v>-57.561995667425009</v>
      </c>
    </row>
    <row r="20" spans="1:12" ht="16.5" customHeight="1">
      <c r="A20" s="44" t="s">
        <v>192</v>
      </c>
      <c r="B20" s="97">
        <v>109</v>
      </c>
      <c r="C20" s="96">
        <v>81</v>
      </c>
      <c r="D20" s="25">
        <v>22</v>
      </c>
      <c r="E20" s="25">
        <v>139.41878955872801</v>
      </c>
      <c r="F20" s="25">
        <v>102.06016185272399</v>
      </c>
      <c r="G20" s="25">
        <v>60.556500221233698</v>
      </c>
      <c r="H20" s="100">
        <f t="shared" si="2"/>
        <v>2.1960471151926532E-3</v>
      </c>
      <c r="I20" s="100">
        <f t="shared" si="0"/>
        <v>-0.79816513761467889</v>
      </c>
      <c r="J20" s="96">
        <f t="shared" si="1"/>
        <v>-87</v>
      </c>
      <c r="K20" s="96">
        <f t="shared" si="3"/>
        <v>-59</v>
      </c>
      <c r="L20" s="96">
        <f t="shared" si="4"/>
        <v>-41.503661631490296</v>
      </c>
    </row>
    <row r="21" spans="1:12" ht="16.5" customHeight="1">
      <c r="A21" s="44" t="s">
        <v>193</v>
      </c>
      <c r="B21" s="97">
        <v>215</v>
      </c>
      <c r="C21" s="96">
        <v>210</v>
      </c>
      <c r="D21" s="25">
        <v>30</v>
      </c>
      <c r="E21" s="25">
        <v>283.05692135580301</v>
      </c>
      <c r="F21" s="25">
        <v>229.73073846072299</v>
      </c>
      <c r="G21" s="25">
        <v>103.317914117255</v>
      </c>
      <c r="H21" s="100">
        <f t="shared" si="2"/>
        <v>2.9946097025354361E-3</v>
      </c>
      <c r="I21" s="100">
        <f t="shared" si="0"/>
        <v>-0.86046511627906974</v>
      </c>
      <c r="J21" s="96">
        <f t="shared" si="1"/>
        <v>-185</v>
      </c>
      <c r="K21" s="96">
        <f t="shared" si="3"/>
        <v>-180</v>
      </c>
      <c r="L21" s="96">
        <f t="shared" si="4"/>
        <v>-126.41282434346799</v>
      </c>
    </row>
    <row r="22" spans="1:12" ht="16.5" customHeight="1">
      <c r="A22" s="44" t="s">
        <v>194</v>
      </c>
      <c r="B22" s="97">
        <v>145</v>
      </c>
      <c r="C22" s="96">
        <v>211</v>
      </c>
      <c r="D22" s="25">
        <v>28</v>
      </c>
      <c r="E22" s="25">
        <v>215.33224565505699</v>
      </c>
      <c r="F22" s="25">
        <v>225.314038547287</v>
      </c>
      <c r="G22" s="25">
        <v>108.46126832233701</v>
      </c>
      <c r="H22" s="100">
        <f t="shared" si="2"/>
        <v>2.7949690556997404E-3</v>
      </c>
      <c r="I22" s="100">
        <f t="shared" si="0"/>
        <v>-0.80689655172413788</v>
      </c>
      <c r="J22" s="96">
        <f t="shared" si="1"/>
        <v>-117</v>
      </c>
      <c r="K22" s="96">
        <f t="shared" si="3"/>
        <v>-183</v>
      </c>
      <c r="L22" s="96">
        <f t="shared" si="4"/>
        <v>-116.85277022494999</v>
      </c>
    </row>
    <row r="23" spans="1:12" ht="16.5" customHeight="1">
      <c r="A23" s="44" t="s">
        <v>195</v>
      </c>
      <c r="B23" s="97">
        <v>4808</v>
      </c>
      <c r="C23" s="96">
        <v>2760</v>
      </c>
      <c r="D23" s="25">
        <v>293</v>
      </c>
      <c r="E23" s="25">
        <v>5111.9359494127102</v>
      </c>
      <c r="F23" s="25">
        <v>2903.0631276592399</v>
      </c>
      <c r="G23" s="25">
        <v>601.40403324921704</v>
      </c>
      <c r="H23" s="100">
        <f t="shared" si="2"/>
        <v>2.9247354761429426E-2</v>
      </c>
      <c r="I23" s="100">
        <f t="shared" si="0"/>
        <v>-0.93905990016638941</v>
      </c>
      <c r="J23" s="96">
        <f t="shared" si="1"/>
        <v>-4515</v>
      </c>
      <c r="K23" s="96">
        <f t="shared" si="3"/>
        <v>-2467</v>
      </c>
      <c r="L23" s="96">
        <f t="shared" si="4"/>
        <v>-2301.6590944100226</v>
      </c>
    </row>
    <row r="24" spans="1:12" ht="16.5" customHeight="1">
      <c r="A24" s="44" t="s">
        <v>196</v>
      </c>
      <c r="B24" s="97">
        <v>664</v>
      </c>
      <c r="C24" s="96">
        <v>391</v>
      </c>
      <c r="D24" s="25">
        <v>91</v>
      </c>
      <c r="E24" s="25">
        <v>706.41325612627702</v>
      </c>
      <c r="F24" s="25">
        <v>420.37596818586701</v>
      </c>
      <c r="G24" s="25">
        <v>133.418788403452</v>
      </c>
      <c r="H24" s="100">
        <f t="shared" si="2"/>
        <v>9.0836494310241565E-3</v>
      </c>
      <c r="I24" s="100">
        <f t="shared" si="0"/>
        <v>-0.86295180722891562</v>
      </c>
      <c r="J24" s="96">
        <f t="shared" si="1"/>
        <v>-573</v>
      </c>
      <c r="K24" s="96">
        <f t="shared" si="3"/>
        <v>-300</v>
      </c>
      <c r="L24" s="96">
        <f t="shared" si="4"/>
        <v>-286.95717978241498</v>
      </c>
    </row>
    <row r="25" spans="1:12" ht="16.5" customHeight="1">
      <c r="A25" s="44" t="s">
        <v>197</v>
      </c>
      <c r="B25" s="97">
        <v>126</v>
      </c>
      <c r="C25" s="96">
        <v>61</v>
      </c>
      <c r="D25" s="25">
        <v>16</v>
      </c>
      <c r="E25" s="25">
        <v>138.992263158821</v>
      </c>
      <c r="F25" s="25">
        <v>88.668743763740906</v>
      </c>
      <c r="G25" s="25">
        <v>29.591060309408899</v>
      </c>
      <c r="H25" s="100">
        <f t="shared" si="2"/>
        <v>1.5971251746855659E-3</v>
      </c>
      <c r="I25" s="100">
        <f t="shared" si="0"/>
        <v>-0.87301587301587302</v>
      </c>
      <c r="J25" s="96">
        <f t="shared" si="1"/>
        <v>-110</v>
      </c>
      <c r="K25" s="96">
        <f t="shared" si="3"/>
        <v>-45</v>
      </c>
      <c r="L25" s="96">
        <f t="shared" si="4"/>
        <v>-59.077683454332004</v>
      </c>
    </row>
    <row r="26" spans="1:12" ht="16.5" customHeight="1">
      <c r="A26" s="44" t="s">
        <v>198</v>
      </c>
      <c r="B26" s="97">
        <v>321</v>
      </c>
      <c r="C26" s="96">
        <v>232</v>
      </c>
      <c r="D26" s="25">
        <v>47</v>
      </c>
      <c r="E26" s="25">
        <v>410.56298720256098</v>
      </c>
      <c r="F26" s="25">
        <v>266.50032047778001</v>
      </c>
      <c r="G26" s="25">
        <v>145.84860990161599</v>
      </c>
      <c r="H26" s="100">
        <f t="shared" si="2"/>
        <v>4.6915552006388502E-3</v>
      </c>
      <c r="I26" s="100">
        <f t="shared" si="0"/>
        <v>-0.85358255451713394</v>
      </c>
      <c r="J26" s="96">
        <f t="shared" si="1"/>
        <v>-274</v>
      </c>
      <c r="K26" s="96">
        <f t="shared" si="3"/>
        <v>-185</v>
      </c>
      <c r="L26" s="96">
        <f t="shared" si="4"/>
        <v>-120.65171057616402</v>
      </c>
    </row>
    <row r="27" spans="1:12" ht="16.5" customHeight="1">
      <c r="A27" s="44" t="s">
        <v>199</v>
      </c>
      <c r="B27" s="97">
        <v>1155</v>
      </c>
      <c r="C27" s="96">
        <v>658</v>
      </c>
      <c r="D27" s="25">
        <v>152</v>
      </c>
      <c r="E27" s="25">
        <v>1269.90854484387</v>
      </c>
      <c r="F27" s="25">
        <v>704.40834235626096</v>
      </c>
      <c r="G27" s="25">
        <v>274.61629898497699</v>
      </c>
      <c r="H27" s="100">
        <f t="shared" si="2"/>
        <v>1.5172689159512876E-2</v>
      </c>
      <c r="I27" s="100">
        <f t="shared" si="0"/>
        <v>-0.86839826839826839</v>
      </c>
      <c r="J27" s="96">
        <f t="shared" si="1"/>
        <v>-1003</v>
      </c>
      <c r="K27" s="96">
        <f t="shared" si="3"/>
        <v>-506</v>
      </c>
      <c r="L27" s="96">
        <f t="shared" si="4"/>
        <v>-429.79204337128397</v>
      </c>
    </row>
    <row r="28" spans="1:12" ht="16.5" customHeight="1">
      <c r="A28" s="44" t="s">
        <v>112</v>
      </c>
      <c r="B28" s="97">
        <v>969</v>
      </c>
      <c r="C28" s="96">
        <v>740</v>
      </c>
      <c r="D28" s="25">
        <v>90</v>
      </c>
      <c r="E28" s="25">
        <v>1101.67091064085</v>
      </c>
      <c r="F28" s="25">
        <v>734.82055651724704</v>
      </c>
      <c r="G28" s="25">
        <v>233.56297510140999</v>
      </c>
      <c r="H28" s="100">
        <f t="shared" si="2"/>
        <v>8.983829107606308E-3</v>
      </c>
      <c r="I28" s="100">
        <f t="shared" si="0"/>
        <v>-0.90712074303405577</v>
      </c>
      <c r="J28" s="96">
        <f t="shared" si="1"/>
        <v>-879</v>
      </c>
      <c r="K28" s="96">
        <f t="shared" si="3"/>
        <v>-650</v>
      </c>
      <c r="L28" s="96">
        <f t="shared" si="4"/>
        <v>-501.25758141583708</v>
      </c>
    </row>
    <row r="29" spans="1:12" ht="16.5" customHeight="1">
      <c r="A29" s="44" t="s">
        <v>200</v>
      </c>
      <c r="B29" s="97">
        <v>446</v>
      </c>
      <c r="C29" s="96">
        <v>258</v>
      </c>
      <c r="D29" s="25">
        <v>74</v>
      </c>
      <c r="E29" s="25">
        <v>509.35786826687701</v>
      </c>
      <c r="F29" s="25">
        <v>294.77700010634402</v>
      </c>
      <c r="G29" s="25">
        <v>140.28650264739201</v>
      </c>
      <c r="H29" s="100">
        <f t="shared" si="2"/>
        <v>7.3867039329207429E-3</v>
      </c>
      <c r="I29" s="100">
        <f t="shared" si="0"/>
        <v>-0.8340807174887892</v>
      </c>
      <c r="J29" s="96">
        <f t="shared" si="1"/>
        <v>-372</v>
      </c>
      <c r="K29" s="96">
        <f t="shared" si="3"/>
        <v>-184</v>
      </c>
      <c r="L29" s="96">
        <f t="shared" si="4"/>
        <v>-154.49049745895201</v>
      </c>
    </row>
    <row r="30" spans="1:12" ht="16.5" customHeight="1">
      <c r="A30" s="44" t="s">
        <v>201</v>
      </c>
      <c r="B30" s="97">
        <v>307</v>
      </c>
      <c r="C30" s="96">
        <v>247</v>
      </c>
      <c r="D30" s="25">
        <v>77</v>
      </c>
      <c r="E30" s="25">
        <v>340.25203621296902</v>
      </c>
      <c r="F30" s="25">
        <v>268.20332766450099</v>
      </c>
      <c r="G30" s="25">
        <v>114.635922697911</v>
      </c>
      <c r="H30" s="100">
        <f t="shared" si="2"/>
        <v>7.6861649031742859E-3</v>
      </c>
      <c r="I30" s="100">
        <f t="shared" si="0"/>
        <v>-0.749185667752443</v>
      </c>
      <c r="J30" s="96">
        <f t="shared" si="1"/>
        <v>-230</v>
      </c>
      <c r="K30" s="96">
        <f t="shared" si="3"/>
        <v>-170</v>
      </c>
      <c r="L30" s="96">
        <f t="shared" si="4"/>
        <v>-153.56740496659</v>
      </c>
    </row>
    <row r="31" spans="1:12" ht="16.5" customHeight="1">
      <c r="A31" s="44" t="s">
        <v>202</v>
      </c>
      <c r="B31" s="97">
        <v>349</v>
      </c>
      <c r="C31" s="96">
        <v>227</v>
      </c>
      <c r="D31" s="25">
        <v>35</v>
      </c>
      <c r="E31" s="25">
        <v>453.51000109871399</v>
      </c>
      <c r="F31" s="25">
        <v>316.33960932365699</v>
      </c>
      <c r="G31" s="25">
        <v>156.112576259555</v>
      </c>
      <c r="H31" s="100">
        <f t="shared" si="2"/>
        <v>3.4937113196246757E-3</v>
      </c>
      <c r="I31" s="100">
        <f t="shared" si="0"/>
        <v>-0.89971346704871058</v>
      </c>
      <c r="J31" s="96">
        <f t="shared" si="1"/>
        <v>-314</v>
      </c>
      <c r="K31" s="96">
        <f t="shared" si="3"/>
        <v>-192</v>
      </c>
      <c r="L31" s="96">
        <f t="shared" si="4"/>
        <v>-160.22703306410199</v>
      </c>
    </row>
    <row r="32" spans="1:12" ht="16.5" customHeight="1">
      <c r="A32" s="44" t="s">
        <v>203</v>
      </c>
      <c r="B32" s="97">
        <v>93</v>
      </c>
      <c r="C32" s="96">
        <v>100</v>
      </c>
      <c r="D32" s="25">
        <v>45</v>
      </c>
      <c r="E32" s="25">
        <v>149.07896991701799</v>
      </c>
      <c r="F32" s="25">
        <v>153.19979296979599</v>
      </c>
      <c r="G32" s="25">
        <v>104.932831198106</v>
      </c>
      <c r="H32" s="100">
        <f t="shared" si="2"/>
        <v>4.491914553803154E-3</v>
      </c>
      <c r="I32" s="100">
        <f t="shared" si="0"/>
        <v>-0.5161290322580645</v>
      </c>
      <c r="J32" s="96">
        <f t="shared" si="1"/>
        <v>-48</v>
      </c>
      <c r="K32" s="96">
        <f t="shared" si="3"/>
        <v>-55</v>
      </c>
      <c r="L32" s="96">
        <f t="shared" si="4"/>
        <v>-48.266961771689992</v>
      </c>
    </row>
    <row r="33" spans="1:12" ht="16.5" customHeight="1">
      <c r="A33" s="44" t="s">
        <v>204</v>
      </c>
      <c r="B33" s="97">
        <v>349</v>
      </c>
      <c r="C33" s="96">
        <v>291</v>
      </c>
      <c r="D33" s="25">
        <v>90</v>
      </c>
      <c r="E33" s="25">
        <v>455.96900857503999</v>
      </c>
      <c r="F33" s="25">
        <v>377.286893516958</v>
      </c>
      <c r="G33" s="25">
        <v>209.39355836396601</v>
      </c>
      <c r="H33" s="100">
        <f t="shared" si="2"/>
        <v>8.983829107606308E-3</v>
      </c>
      <c r="I33" s="100">
        <f t="shared" si="0"/>
        <v>-0.74212034383954151</v>
      </c>
      <c r="J33" s="96">
        <f t="shared" si="1"/>
        <v>-259</v>
      </c>
      <c r="K33" s="96">
        <f t="shared" si="3"/>
        <v>-201</v>
      </c>
      <c r="L33" s="96">
        <f t="shared" si="4"/>
        <v>-167.89333515299199</v>
      </c>
    </row>
    <row r="34" spans="1:12" ht="16.5" customHeight="1">
      <c r="A34" s="44" t="s">
        <v>205</v>
      </c>
      <c r="B34" s="97">
        <v>815</v>
      </c>
      <c r="C34" s="96">
        <v>563</v>
      </c>
      <c r="D34" s="25">
        <v>133</v>
      </c>
      <c r="E34" s="25">
        <v>907.48908089158704</v>
      </c>
      <c r="F34" s="25">
        <v>603.61238539542501</v>
      </c>
      <c r="G34" s="25">
        <v>225.511820997966</v>
      </c>
      <c r="H34" s="100">
        <f t="shared" si="2"/>
        <v>1.3276103014573767E-2</v>
      </c>
      <c r="I34" s="100">
        <f t="shared" si="0"/>
        <v>-0.8368098159509203</v>
      </c>
      <c r="J34" s="96">
        <f t="shared" si="1"/>
        <v>-682</v>
      </c>
      <c r="K34" s="96">
        <f t="shared" si="3"/>
        <v>-430</v>
      </c>
      <c r="L34" s="96">
        <f t="shared" si="4"/>
        <v>-378.10056439745904</v>
      </c>
    </row>
    <row r="35" spans="1:12" ht="16.5" customHeight="1">
      <c r="A35" s="44" t="s">
        <v>206</v>
      </c>
      <c r="B35" s="97">
        <v>1816</v>
      </c>
      <c r="C35" s="96">
        <v>1224</v>
      </c>
      <c r="D35" s="25">
        <v>167</v>
      </c>
      <c r="E35" s="25">
        <v>2171.62556360903</v>
      </c>
      <c r="F35" s="25">
        <v>1397.54419915015</v>
      </c>
      <c r="G35" s="25">
        <v>592.60573947400906</v>
      </c>
      <c r="H35" s="100">
        <f t="shared" si="2"/>
        <v>1.6669994010780596E-2</v>
      </c>
      <c r="I35" s="100">
        <f t="shared" si="0"/>
        <v>-0.90803964757709255</v>
      </c>
      <c r="J35" s="96">
        <f t="shared" si="1"/>
        <v>-1649</v>
      </c>
      <c r="K35" s="96">
        <f t="shared" si="3"/>
        <v>-1057</v>
      </c>
      <c r="L35" s="96">
        <f t="shared" si="4"/>
        <v>-804.93845967614095</v>
      </c>
    </row>
    <row r="36" spans="1:12" ht="16.5" customHeight="1">
      <c r="A36" s="44" t="s">
        <v>207</v>
      </c>
      <c r="B36" s="97">
        <v>314</v>
      </c>
      <c r="C36" s="96">
        <v>241</v>
      </c>
      <c r="D36" s="25">
        <v>30</v>
      </c>
      <c r="E36" s="25">
        <v>347.69862160426101</v>
      </c>
      <c r="F36" s="25">
        <v>272.61069969604802</v>
      </c>
      <c r="G36" s="25">
        <v>66.444974987033703</v>
      </c>
      <c r="H36" s="100">
        <f t="shared" si="2"/>
        <v>2.9946097025354361E-3</v>
      </c>
      <c r="I36" s="100">
        <f t="shared" si="0"/>
        <v>-0.90445859872611467</v>
      </c>
      <c r="J36" s="96">
        <f t="shared" si="1"/>
        <v>-284</v>
      </c>
      <c r="K36" s="96">
        <f t="shared" si="3"/>
        <v>-211</v>
      </c>
      <c r="L36" s="96">
        <f t="shared" si="4"/>
        <v>-206.16572470901431</v>
      </c>
    </row>
    <row r="37" spans="1:12" ht="16.5" customHeight="1">
      <c r="A37" s="44" t="s">
        <v>208</v>
      </c>
      <c r="B37" s="97">
        <v>64</v>
      </c>
      <c r="C37" s="96">
        <v>63</v>
      </c>
      <c r="D37" s="25">
        <v>12</v>
      </c>
      <c r="E37" s="25">
        <v>95.326371682656898</v>
      </c>
      <c r="F37" s="25">
        <v>91.782823711300495</v>
      </c>
      <c r="G37" s="25">
        <v>46.326446188593003</v>
      </c>
      <c r="H37" s="100">
        <f t="shared" si="2"/>
        <v>1.1978438810141745E-3</v>
      </c>
      <c r="I37" s="100">
        <f t="shared" si="0"/>
        <v>-0.8125</v>
      </c>
      <c r="J37" s="96">
        <f t="shared" si="1"/>
        <v>-52</v>
      </c>
      <c r="K37" s="96">
        <f t="shared" si="3"/>
        <v>-51</v>
      </c>
      <c r="L37" s="96">
        <f t="shared" si="4"/>
        <v>-45.456377522707491</v>
      </c>
    </row>
    <row r="38" spans="1:12" ht="16.5" customHeight="1">
      <c r="A38" s="44" t="s">
        <v>209</v>
      </c>
      <c r="B38" s="97">
        <v>30</v>
      </c>
      <c r="C38" s="96">
        <v>55</v>
      </c>
      <c r="D38" s="25">
        <v>9</v>
      </c>
      <c r="E38" s="25">
        <v>57.893711804174799</v>
      </c>
      <c r="F38" s="25">
        <v>66.181541737563094</v>
      </c>
      <c r="G38" s="25">
        <v>42.5533267176598</v>
      </c>
      <c r="H38" s="100">
        <f t="shared" si="2"/>
        <v>8.9838291076063084E-4</v>
      </c>
      <c r="I38" s="100">
        <f t="shared" si="0"/>
        <v>-0.7</v>
      </c>
      <c r="J38" s="96">
        <f t="shared" si="1"/>
        <v>-21</v>
      </c>
      <c r="K38" s="96">
        <f t="shared" si="3"/>
        <v>-46</v>
      </c>
      <c r="L38" s="96">
        <f t="shared" si="4"/>
        <v>-23.628215019903294</v>
      </c>
    </row>
    <row r="39" spans="1:12" ht="16.5" customHeight="1">
      <c r="A39" s="44" t="s">
        <v>210</v>
      </c>
      <c r="B39" s="97">
        <v>795</v>
      </c>
      <c r="C39" s="96">
        <v>680</v>
      </c>
      <c r="D39" s="25">
        <v>137</v>
      </c>
      <c r="E39" s="25">
        <v>935.21017217663996</v>
      </c>
      <c r="F39" s="25">
        <v>697.62049062951701</v>
      </c>
      <c r="G39" s="25">
        <v>294.63547840475098</v>
      </c>
      <c r="H39" s="100">
        <f t="shared" si="2"/>
        <v>1.3675384308245159E-2</v>
      </c>
      <c r="I39" s="100">
        <f t="shared" si="0"/>
        <v>-0.82767295597484281</v>
      </c>
      <c r="J39" s="96">
        <f t="shared" si="1"/>
        <v>-658</v>
      </c>
      <c r="K39" s="96">
        <f t="shared" si="3"/>
        <v>-543</v>
      </c>
      <c r="L39" s="96">
        <f t="shared" si="4"/>
        <v>-402.98501222476602</v>
      </c>
    </row>
    <row r="40" spans="1:12" ht="16.5" customHeight="1">
      <c r="A40" s="44" t="s">
        <v>211</v>
      </c>
      <c r="B40" s="97">
        <v>68</v>
      </c>
      <c r="C40" s="96">
        <v>66</v>
      </c>
      <c r="D40" s="25">
        <v>9</v>
      </c>
      <c r="E40" s="25">
        <v>97.897851423077299</v>
      </c>
      <c r="F40" s="25">
        <v>85.751458432241705</v>
      </c>
      <c r="G40" s="25">
        <v>46.917863925764003</v>
      </c>
      <c r="H40" s="100">
        <f t="shared" si="2"/>
        <v>8.9838291076063084E-4</v>
      </c>
      <c r="I40" s="100">
        <f t="shared" si="0"/>
        <v>-0.86764705882352944</v>
      </c>
      <c r="J40" s="96">
        <f t="shared" si="1"/>
        <v>-59</v>
      </c>
      <c r="K40" s="96">
        <f t="shared" si="3"/>
        <v>-57</v>
      </c>
      <c r="L40" s="96">
        <f t="shared" si="4"/>
        <v>-38.833594506477702</v>
      </c>
    </row>
    <row r="41" spans="1:12" ht="16.5" customHeight="1">
      <c r="A41" s="44" t="s">
        <v>212</v>
      </c>
      <c r="B41" s="97">
        <v>337</v>
      </c>
      <c r="C41" s="96">
        <v>277</v>
      </c>
      <c r="D41" s="25">
        <v>29</v>
      </c>
      <c r="E41" s="25">
        <v>393.07803379439099</v>
      </c>
      <c r="F41" s="25">
        <v>289.344446736549</v>
      </c>
      <c r="G41" s="25">
        <v>95.588926162611102</v>
      </c>
      <c r="H41" s="100">
        <f t="shared" si="2"/>
        <v>2.8947893791175885E-3</v>
      </c>
      <c r="I41" s="100">
        <f t="shared" si="0"/>
        <v>-0.91394658753709201</v>
      </c>
      <c r="J41" s="96">
        <f t="shared" si="1"/>
        <v>-308</v>
      </c>
      <c r="K41" s="96">
        <f t="shared" si="3"/>
        <v>-248</v>
      </c>
      <c r="L41" s="96">
        <f t="shared" si="4"/>
        <v>-193.7555205739379</v>
      </c>
    </row>
    <row r="42" spans="1:12" ht="16.5" customHeight="1">
      <c r="A42" s="44" t="s">
        <v>213</v>
      </c>
      <c r="B42" s="97">
        <v>26112</v>
      </c>
      <c r="C42" s="96">
        <v>23776</v>
      </c>
      <c r="D42" s="25">
        <v>2950</v>
      </c>
      <c r="E42" s="25">
        <v>29200.779015649401</v>
      </c>
      <c r="F42" s="25">
        <v>22391.0735668046</v>
      </c>
      <c r="G42" s="25">
        <v>6933.9886801396897</v>
      </c>
      <c r="H42" s="100">
        <f t="shared" si="2"/>
        <v>0.29446995408265125</v>
      </c>
      <c r="I42" s="100">
        <f t="shared" si="0"/>
        <v>-0.88702512254901966</v>
      </c>
      <c r="J42" s="96">
        <f t="shared" si="1"/>
        <v>-23162</v>
      </c>
      <c r="K42" s="96">
        <f t="shared" si="3"/>
        <v>-20826</v>
      </c>
      <c r="L42" s="96">
        <f t="shared" si="4"/>
        <v>-15457.08488666491</v>
      </c>
    </row>
    <row r="43" spans="1:12" ht="16.5" customHeight="1">
      <c r="A43" s="44" t="s">
        <v>214</v>
      </c>
      <c r="B43" s="97">
        <v>5960</v>
      </c>
      <c r="C43" s="96">
        <v>4588</v>
      </c>
      <c r="D43" s="25">
        <v>756</v>
      </c>
      <c r="E43" s="25">
        <v>6656.5979219514802</v>
      </c>
      <c r="F43" s="25">
        <v>4643.00410848089</v>
      </c>
      <c r="G43" s="25">
        <v>1549.96614554962</v>
      </c>
      <c r="H43" s="100">
        <f t="shared" si="2"/>
        <v>7.5464164503892997E-2</v>
      </c>
      <c r="I43" s="100">
        <f t="shared" si="0"/>
        <v>-0.87315436241610733</v>
      </c>
      <c r="J43" s="96">
        <f t="shared" si="1"/>
        <v>-5204</v>
      </c>
      <c r="K43" s="96">
        <f t="shared" si="3"/>
        <v>-3832</v>
      </c>
      <c r="L43" s="96">
        <f t="shared" si="4"/>
        <v>-3093.0379629312702</v>
      </c>
    </row>
    <row r="44" spans="1:12" ht="16.5" customHeight="1">
      <c r="A44" s="44" t="s">
        <v>215</v>
      </c>
      <c r="B44" s="97">
        <v>718</v>
      </c>
      <c r="C44" s="96">
        <v>438</v>
      </c>
      <c r="D44" s="25">
        <v>78</v>
      </c>
      <c r="E44" s="25">
        <v>846.62511685876495</v>
      </c>
      <c r="F44" s="25">
        <v>471.65032667488401</v>
      </c>
      <c r="G44" s="25">
        <v>219.52241818843501</v>
      </c>
      <c r="H44" s="100">
        <f t="shared" si="2"/>
        <v>7.7859852265921344E-3</v>
      </c>
      <c r="I44" s="100">
        <f t="shared" si="0"/>
        <v>-0.89136490250696376</v>
      </c>
      <c r="J44" s="96">
        <f t="shared" si="1"/>
        <v>-640</v>
      </c>
      <c r="K44" s="96">
        <f t="shared" si="3"/>
        <v>-360</v>
      </c>
      <c r="L44" s="96">
        <f t="shared" si="4"/>
        <v>-252.127908486449</v>
      </c>
    </row>
    <row r="45" spans="1:12" ht="16.5" customHeight="1">
      <c r="A45" s="44" t="s">
        <v>216</v>
      </c>
      <c r="B45" s="97">
        <v>152</v>
      </c>
      <c r="C45" s="96">
        <v>89</v>
      </c>
      <c r="D45" s="25">
        <v>26</v>
      </c>
      <c r="E45" s="25">
        <v>185.23262295256899</v>
      </c>
      <c r="F45" s="25">
        <v>124.432754963183</v>
      </c>
      <c r="G45" s="25">
        <v>64.981993184951904</v>
      </c>
      <c r="H45" s="100">
        <f t="shared" si="2"/>
        <v>2.5953284088640447E-3</v>
      </c>
      <c r="I45" s="100">
        <f t="shared" si="0"/>
        <v>-0.82894736842105265</v>
      </c>
      <c r="J45" s="96">
        <f t="shared" si="1"/>
        <v>-126</v>
      </c>
      <c r="K45" s="96">
        <f t="shared" si="3"/>
        <v>-63</v>
      </c>
      <c r="L45" s="96">
        <f t="shared" si="4"/>
        <v>-59.450761778231097</v>
      </c>
    </row>
    <row r="46" spans="1:12" ht="16.5" customHeight="1">
      <c r="A46" s="44" t="s">
        <v>217</v>
      </c>
      <c r="B46" s="97">
        <v>222</v>
      </c>
      <c r="C46" s="96">
        <v>159</v>
      </c>
      <c r="D46" s="25">
        <v>28</v>
      </c>
      <c r="E46" s="25">
        <v>245.59946565153999</v>
      </c>
      <c r="F46" s="25">
        <v>183.081753964955</v>
      </c>
      <c r="G46" s="25">
        <v>59.2966108802026</v>
      </c>
      <c r="H46" s="100">
        <f t="shared" si="2"/>
        <v>2.7949690556997404E-3</v>
      </c>
      <c r="I46" s="100">
        <f t="shared" si="0"/>
        <v>-0.87387387387387383</v>
      </c>
      <c r="J46" s="96">
        <f t="shared" si="1"/>
        <v>-194</v>
      </c>
      <c r="K46" s="96">
        <f t="shared" si="3"/>
        <v>-131</v>
      </c>
      <c r="L46" s="96">
        <f t="shared" si="4"/>
        <v>-123.78514308475241</v>
      </c>
    </row>
    <row r="47" spans="1:12" ht="16.5" customHeight="1">
      <c r="A47" s="44" t="s">
        <v>218</v>
      </c>
      <c r="B47" s="97">
        <v>62</v>
      </c>
      <c r="C47" s="96">
        <v>87</v>
      </c>
      <c r="D47" s="25">
        <v>14</v>
      </c>
      <c r="E47" s="25">
        <v>116.001970550534</v>
      </c>
      <c r="F47" s="25">
        <v>105.019637496936</v>
      </c>
      <c r="G47" s="25">
        <v>74.355674725232404</v>
      </c>
      <c r="H47" s="100">
        <f t="shared" si="2"/>
        <v>1.3974845278498702E-3</v>
      </c>
      <c r="I47" s="100">
        <f t="shared" si="0"/>
        <v>-0.77419354838709675</v>
      </c>
      <c r="J47" s="96">
        <f t="shared" si="1"/>
        <v>-48</v>
      </c>
      <c r="K47" s="96">
        <f t="shared" si="3"/>
        <v>-73</v>
      </c>
      <c r="L47" s="96">
        <f t="shared" si="4"/>
        <v>-30.663962771703595</v>
      </c>
    </row>
    <row r="48" spans="1:12" ht="16.5" customHeight="1">
      <c r="A48" s="44" t="s">
        <v>219</v>
      </c>
      <c r="B48" s="97">
        <v>197</v>
      </c>
      <c r="C48" s="96">
        <v>151</v>
      </c>
      <c r="D48" s="25">
        <v>27</v>
      </c>
      <c r="E48" s="25">
        <v>258.85076297447199</v>
      </c>
      <c r="F48" s="25">
        <v>205.336720670727</v>
      </c>
      <c r="G48" s="25">
        <v>94.124510032698097</v>
      </c>
      <c r="H48" s="100">
        <f t="shared" si="2"/>
        <v>2.6951487322818928E-3</v>
      </c>
      <c r="I48" s="100">
        <f t="shared" si="0"/>
        <v>-0.86294416243654826</v>
      </c>
      <c r="J48" s="96">
        <f t="shared" si="1"/>
        <v>-170</v>
      </c>
      <c r="K48" s="96">
        <f t="shared" si="3"/>
        <v>-124</v>
      </c>
      <c r="L48" s="96">
        <f t="shared" si="4"/>
        <v>-111.21221063802891</v>
      </c>
    </row>
    <row r="49" spans="1:12" ht="16.5" customHeight="1">
      <c r="A49" s="44" t="s">
        <v>220</v>
      </c>
      <c r="B49" s="97">
        <v>1198</v>
      </c>
      <c r="C49" s="96">
        <v>715</v>
      </c>
      <c r="D49" s="25">
        <v>98</v>
      </c>
      <c r="E49" s="25">
        <v>1498.27902355725</v>
      </c>
      <c r="F49" s="25">
        <v>946.88610631862502</v>
      </c>
      <c r="G49" s="25">
        <v>436.638583114977</v>
      </c>
      <c r="H49" s="100">
        <f t="shared" si="2"/>
        <v>9.782391694949091E-3</v>
      </c>
      <c r="I49" s="100">
        <f t="shared" si="0"/>
        <v>-0.91819699499165275</v>
      </c>
      <c r="J49" s="96">
        <f t="shared" si="1"/>
        <v>-1100</v>
      </c>
      <c r="K49" s="96">
        <f t="shared" si="3"/>
        <v>-617</v>
      </c>
      <c r="L49" s="96">
        <f t="shared" si="4"/>
        <v>-510.24752320364803</v>
      </c>
    </row>
    <row r="50" spans="1:12" ht="16.5" customHeight="1">
      <c r="A50" s="44" t="s">
        <v>222</v>
      </c>
      <c r="B50" s="97">
        <v>240</v>
      </c>
      <c r="C50" s="96">
        <v>128</v>
      </c>
      <c r="D50" s="25">
        <v>25</v>
      </c>
      <c r="E50" s="25">
        <v>261.93135604038599</v>
      </c>
      <c r="F50" s="25">
        <v>140.384203134247</v>
      </c>
      <c r="G50" s="25">
        <v>54.150779448213598</v>
      </c>
      <c r="H50" s="100">
        <f t="shared" si="2"/>
        <v>2.495508085446197E-3</v>
      </c>
      <c r="I50" s="100">
        <f t="shared" si="0"/>
        <v>-0.89583333333333337</v>
      </c>
      <c r="J50" s="96">
        <f t="shared" si="1"/>
        <v>-215</v>
      </c>
      <c r="K50" s="96">
        <f t="shared" si="3"/>
        <v>-103</v>
      </c>
      <c r="L50" s="96">
        <f t="shared" si="4"/>
        <v>-86.233423686033404</v>
      </c>
    </row>
    <row r="51" spans="1:12" ht="16.5" customHeight="1">
      <c r="A51" s="44" t="s">
        <v>130</v>
      </c>
      <c r="B51" s="97">
        <v>411</v>
      </c>
      <c r="C51" s="96">
        <v>327</v>
      </c>
      <c r="D51" s="25">
        <v>49</v>
      </c>
      <c r="E51" s="25">
        <v>446.45297105106198</v>
      </c>
      <c r="F51" s="25">
        <v>353.44637036814299</v>
      </c>
      <c r="G51" s="25">
        <v>84.535798005778403</v>
      </c>
      <c r="H51" s="100">
        <f t="shared" si="2"/>
        <v>4.8911958474745455E-3</v>
      </c>
      <c r="I51" s="100">
        <f t="shared" si="0"/>
        <v>-0.88077858880778592</v>
      </c>
      <c r="J51" s="96">
        <f t="shared" si="1"/>
        <v>-362</v>
      </c>
      <c r="K51" s="96">
        <f t="shared" si="3"/>
        <v>-278</v>
      </c>
      <c r="L51" s="96">
        <f t="shared" si="4"/>
        <v>-268.91057236236458</v>
      </c>
    </row>
    <row r="52" spans="1:12" ht="16.5" customHeight="1">
      <c r="A52" s="44" t="s">
        <v>223</v>
      </c>
      <c r="B52" s="97">
        <v>120</v>
      </c>
      <c r="C52" s="96">
        <v>80</v>
      </c>
      <c r="D52" s="25">
        <v>15</v>
      </c>
      <c r="E52" s="25">
        <v>158.53305026052701</v>
      </c>
      <c r="F52" s="25">
        <v>116.36641129238301</v>
      </c>
      <c r="G52" s="25">
        <v>57.2042871073848</v>
      </c>
      <c r="H52" s="100">
        <f t="shared" si="2"/>
        <v>1.4973048512677181E-3</v>
      </c>
      <c r="I52" s="100">
        <f t="shared" si="0"/>
        <v>-0.875</v>
      </c>
      <c r="J52" s="96">
        <f t="shared" si="1"/>
        <v>-105</v>
      </c>
      <c r="K52" s="96">
        <f t="shared" si="3"/>
        <v>-65</v>
      </c>
      <c r="L52" s="96">
        <f t="shared" si="4"/>
        <v>-59.162124184998206</v>
      </c>
    </row>
    <row r="53" spans="1:12" ht="16.5" customHeight="1">
      <c r="A53" s="44" t="s">
        <v>221</v>
      </c>
      <c r="B53" s="97">
        <v>72</v>
      </c>
      <c r="C53" s="96">
        <v>65</v>
      </c>
      <c r="D53" s="25">
        <v>7</v>
      </c>
      <c r="E53" s="25">
        <v>94.544250997262196</v>
      </c>
      <c r="F53" s="25">
        <v>85.501386842317501</v>
      </c>
      <c r="G53" s="25">
        <v>31.286060067413398</v>
      </c>
      <c r="H53" s="100">
        <f t="shared" si="2"/>
        <v>6.987422639249351E-4</v>
      </c>
      <c r="I53" s="100">
        <f t="shared" si="0"/>
        <v>-0.90277777777777779</v>
      </c>
      <c r="J53" s="96">
        <f t="shared" si="1"/>
        <v>-65</v>
      </c>
      <c r="K53" s="96">
        <f t="shared" si="3"/>
        <v>-58</v>
      </c>
      <c r="L53" s="96">
        <f t="shared" si="4"/>
        <v>-54.215326774904099</v>
      </c>
    </row>
    <row r="54" spans="1:12" ht="16.5" customHeight="1">
      <c r="A54" s="44" t="s">
        <v>224</v>
      </c>
      <c r="B54" s="97">
        <v>2947</v>
      </c>
      <c r="C54" s="96">
        <v>1900</v>
      </c>
      <c r="D54" s="25">
        <v>340</v>
      </c>
      <c r="E54" s="25">
        <v>3226.6692417811701</v>
      </c>
      <c r="F54" s="25">
        <v>1942.5938802723199</v>
      </c>
      <c r="G54" s="25">
        <v>669.31000408601403</v>
      </c>
      <c r="H54" s="100">
        <f t="shared" si="2"/>
        <v>3.3938909962068275E-2</v>
      </c>
      <c r="I54" s="100">
        <f t="shared" si="0"/>
        <v>-0.8846284356973193</v>
      </c>
      <c r="J54" s="96">
        <f t="shared" si="1"/>
        <v>-2607</v>
      </c>
      <c r="K54" s="96">
        <f t="shared" si="3"/>
        <v>-1560</v>
      </c>
      <c r="L54" s="96">
        <f t="shared" si="4"/>
        <v>-1273.2838761863059</v>
      </c>
    </row>
    <row r="55" spans="1:12" ht="16.5" customHeight="1">
      <c r="A55" s="44" t="s">
        <v>225</v>
      </c>
      <c r="B55" s="97">
        <v>1540</v>
      </c>
      <c r="C55" s="96">
        <v>1180</v>
      </c>
      <c r="D55" s="25">
        <v>156</v>
      </c>
      <c r="E55" s="25">
        <v>1809.66023050536</v>
      </c>
      <c r="F55" s="25">
        <v>1291.9607148453399</v>
      </c>
      <c r="G55" s="25">
        <v>459.06207323494101</v>
      </c>
      <c r="H55" s="100">
        <f t="shared" si="2"/>
        <v>1.5571970453184269E-2</v>
      </c>
      <c r="I55" s="100">
        <f t="shared" si="0"/>
        <v>-0.89870129870129867</v>
      </c>
      <c r="J55" s="96">
        <f t="shared" si="1"/>
        <v>-1384</v>
      </c>
      <c r="K55" s="96">
        <f t="shared" si="3"/>
        <v>-1024</v>
      </c>
      <c r="L55" s="96">
        <f t="shared" si="4"/>
        <v>-832.89864161039895</v>
      </c>
    </row>
    <row r="56" spans="1:12" ht="16.5" customHeight="1">
      <c r="A56" s="44" t="s">
        <v>226</v>
      </c>
      <c r="B56" s="97">
        <v>473</v>
      </c>
      <c r="C56" s="96">
        <v>285</v>
      </c>
      <c r="D56" s="25">
        <v>77</v>
      </c>
      <c r="E56" s="25">
        <v>533.41563641433004</v>
      </c>
      <c r="F56" s="25">
        <v>356.39092506811699</v>
      </c>
      <c r="G56" s="25">
        <v>139.46134052590099</v>
      </c>
      <c r="H56" s="100">
        <f t="shared" si="2"/>
        <v>7.6861649031742859E-3</v>
      </c>
      <c r="I56" s="100">
        <f t="shared" si="0"/>
        <v>-0.83720930232558144</v>
      </c>
      <c r="J56" s="96">
        <f t="shared" si="1"/>
        <v>-396</v>
      </c>
      <c r="K56" s="96">
        <f t="shared" si="3"/>
        <v>-208</v>
      </c>
      <c r="L56" s="96">
        <f t="shared" si="4"/>
        <v>-216.92958454221599</v>
      </c>
    </row>
    <row r="57" spans="1:12" ht="16.5" customHeight="1">
      <c r="A57" s="44" t="s">
        <v>227</v>
      </c>
      <c r="B57" s="97">
        <v>540</v>
      </c>
      <c r="C57" s="96">
        <v>319</v>
      </c>
      <c r="D57" s="25">
        <v>120</v>
      </c>
      <c r="E57" s="25">
        <v>622.22989555347795</v>
      </c>
      <c r="F57" s="25">
        <v>340.989502143641</v>
      </c>
      <c r="G57" s="25">
        <v>211.96478975421999</v>
      </c>
      <c r="H57" s="100">
        <f t="shared" si="2"/>
        <v>1.1978438810141745E-2</v>
      </c>
      <c r="I57" s="100">
        <f t="shared" si="0"/>
        <v>-0.77777777777777779</v>
      </c>
      <c r="J57" s="96">
        <f t="shared" si="1"/>
        <v>-420</v>
      </c>
      <c r="K57" s="96">
        <f t="shared" si="3"/>
        <v>-199</v>
      </c>
      <c r="L57" s="96">
        <f t="shared" si="4"/>
        <v>-129.02471238942101</v>
      </c>
    </row>
    <row r="58" spans="1:12" ht="16.5" customHeight="1">
      <c r="A58" s="44" t="s">
        <v>228</v>
      </c>
      <c r="B58" s="97">
        <v>1505</v>
      </c>
      <c r="C58" s="96">
        <v>904</v>
      </c>
      <c r="D58" s="25">
        <v>205</v>
      </c>
      <c r="E58" s="25">
        <v>1601.32371502666</v>
      </c>
      <c r="F58" s="25">
        <v>955.32286775243597</v>
      </c>
      <c r="G58" s="25">
        <v>302.06230399516397</v>
      </c>
      <c r="H58" s="100">
        <f t="shared" si="2"/>
        <v>2.0463166300658815E-2</v>
      </c>
      <c r="I58" s="100">
        <f t="shared" si="0"/>
        <v>-0.86378737541528239</v>
      </c>
      <c r="J58" s="96">
        <f t="shared" si="1"/>
        <v>-1300</v>
      </c>
      <c r="K58" s="96">
        <f t="shared" si="3"/>
        <v>-699</v>
      </c>
      <c r="L58" s="96">
        <f t="shared" si="4"/>
        <v>-653.26056375727194</v>
      </c>
    </row>
    <row r="59" spans="1:12" ht="16.5" customHeight="1">
      <c r="A59" s="44" t="s">
        <v>229</v>
      </c>
      <c r="B59" s="97">
        <v>319</v>
      </c>
      <c r="C59" s="96">
        <v>312</v>
      </c>
      <c r="D59" s="25">
        <v>47</v>
      </c>
      <c r="E59" s="25">
        <v>382.82026145405001</v>
      </c>
      <c r="F59" s="25">
        <v>301.50143980851402</v>
      </c>
      <c r="G59" s="25">
        <v>121.64155588799601</v>
      </c>
      <c r="H59" s="100">
        <f t="shared" si="2"/>
        <v>4.6915552006388502E-3</v>
      </c>
      <c r="I59" s="100">
        <f t="shared" si="0"/>
        <v>-0.85266457680250785</v>
      </c>
      <c r="J59" s="96">
        <f t="shared" si="1"/>
        <v>-272</v>
      </c>
      <c r="K59" s="96">
        <f t="shared" si="3"/>
        <v>-265</v>
      </c>
      <c r="L59" s="96">
        <f t="shared" si="4"/>
        <v>-179.85988392051803</v>
      </c>
    </row>
    <row r="60" spans="1:12" ht="16.5" customHeight="1">
      <c r="A60" s="44" t="s">
        <v>230</v>
      </c>
      <c r="B60" s="97">
        <v>1505</v>
      </c>
      <c r="C60" s="96">
        <v>1190</v>
      </c>
      <c r="D60" s="25">
        <v>163</v>
      </c>
      <c r="E60" s="25">
        <v>1718.6558647218001</v>
      </c>
      <c r="F60" s="25">
        <v>1193.5680062785</v>
      </c>
      <c r="G60" s="25">
        <v>414.00043137333103</v>
      </c>
      <c r="H60" s="100">
        <f t="shared" si="2"/>
        <v>1.6270712717109205E-2</v>
      </c>
      <c r="I60" s="100">
        <f t="shared" si="0"/>
        <v>-0.89169435215946846</v>
      </c>
      <c r="J60" s="96">
        <f t="shared" si="1"/>
        <v>-1342</v>
      </c>
      <c r="K60" s="96">
        <f t="shared" si="3"/>
        <v>-1027</v>
      </c>
      <c r="L60" s="96">
        <f t="shared" si="4"/>
        <v>-779.56757490516895</v>
      </c>
    </row>
    <row r="61" spans="1:12" ht="16.5" customHeight="1">
      <c r="A61" s="44" t="s">
        <v>231</v>
      </c>
      <c r="B61" s="97">
        <v>751</v>
      </c>
      <c r="C61" s="96">
        <v>1200</v>
      </c>
      <c r="D61" s="25">
        <v>132</v>
      </c>
      <c r="E61" s="25">
        <v>1295.2220091814499</v>
      </c>
      <c r="F61" s="25">
        <v>1351.50870094418</v>
      </c>
      <c r="G61" s="25">
        <v>888.70323135077001</v>
      </c>
      <c r="H61" s="100">
        <f t="shared" si="2"/>
        <v>1.317628269115592E-2</v>
      </c>
      <c r="I61" s="100">
        <f t="shared" si="0"/>
        <v>-0.82423435419440749</v>
      </c>
      <c r="J61" s="96">
        <f t="shared" si="1"/>
        <v>-619</v>
      </c>
      <c r="K61" s="96">
        <f t="shared" si="3"/>
        <v>-1068</v>
      </c>
      <c r="L61" s="96">
        <f t="shared" si="4"/>
        <v>-462.80546959340995</v>
      </c>
    </row>
    <row r="62" spans="1:12" ht="16.5" customHeight="1">
      <c r="A62" s="44" t="s">
        <v>232</v>
      </c>
      <c r="B62" s="97">
        <v>75</v>
      </c>
      <c r="C62" s="96">
        <v>90</v>
      </c>
      <c r="D62" s="25">
        <v>13</v>
      </c>
      <c r="E62" s="25">
        <v>116.921220254304</v>
      </c>
      <c r="F62" s="25">
        <v>112.63346714238099</v>
      </c>
      <c r="G62" s="25">
        <v>65.533574824085093</v>
      </c>
      <c r="H62" s="100">
        <f t="shared" si="2"/>
        <v>1.2976642044320223E-3</v>
      </c>
      <c r="I62" s="100">
        <f t="shared" si="0"/>
        <v>-0.82666666666666666</v>
      </c>
      <c r="J62" s="96">
        <f t="shared" si="1"/>
        <v>-62</v>
      </c>
      <c r="K62" s="96">
        <f t="shared" si="3"/>
        <v>-77</v>
      </c>
      <c r="L62" s="96">
        <f t="shared" si="4"/>
        <v>-47.0998923182959</v>
      </c>
    </row>
    <row r="63" spans="1:12" ht="16.5" customHeight="1">
      <c r="A63" s="44" t="s">
        <v>233</v>
      </c>
      <c r="B63" s="97">
        <v>186</v>
      </c>
      <c r="C63" s="96">
        <v>203</v>
      </c>
      <c r="D63" s="25">
        <v>18</v>
      </c>
      <c r="E63" s="25">
        <v>226.567553156641</v>
      </c>
      <c r="F63" s="25">
        <v>229.72669579225601</v>
      </c>
      <c r="G63" s="25">
        <v>61.4697407928562</v>
      </c>
      <c r="H63" s="100">
        <f t="shared" si="2"/>
        <v>1.7967658215212617E-3</v>
      </c>
      <c r="I63" s="100">
        <f t="shared" si="0"/>
        <v>-0.90322580645161288</v>
      </c>
      <c r="J63" s="96">
        <f t="shared" si="1"/>
        <v>-168</v>
      </c>
      <c r="K63" s="96">
        <f t="shared" si="3"/>
        <v>-185</v>
      </c>
      <c r="L63" s="96">
        <f t="shared" si="4"/>
        <v>-168.2569549993998</v>
      </c>
    </row>
    <row r="64" spans="1:12" ht="16.5" customHeight="1">
      <c r="A64" s="44" t="s">
        <v>234</v>
      </c>
      <c r="B64" s="97">
        <v>204</v>
      </c>
      <c r="C64" s="96">
        <v>166</v>
      </c>
      <c r="D64" s="25">
        <v>16</v>
      </c>
      <c r="E64" s="25">
        <v>241.17004631392601</v>
      </c>
      <c r="F64" s="25">
        <v>185.511912135659</v>
      </c>
      <c r="G64" s="25">
        <v>54.4230617496303</v>
      </c>
      <c r="H64" s="100">
        <f t="shared" si="2"/>
        <v>1.5971251746855659E-3</v>
      </c>
      <c r="I64" s="100">
        <f t="shared" si="0"/>
        <v>-0.92156862745098034</v>
      </c>
      <c r="J64" s="96">
        <f t="shared" si="1"/>
        <v>-188</v>
      </c>
      <c r="K64" s="96">
        <f t="shared" si="3"/>
        <v>-150</v>
      </c>
      <c r="L64" s="96">
        <f t="shared" si="4"/>
        <v>-131.0888503860287</v>
      </c>
    </row>
    <row r="65" spans="1:12" ht="16.5" customHeight="1">
      <c r="A65" s="44" t="s">
        <v>235</v>
      </c>
      <c r="B65" s="97">
        <v>587</v>
      </c>
      <c r="C65" s="96">
        <v>334</v>
      </c>
      <c r="D65" s="25">
        <v>48</v>
      </c>
      <c r="E65" s="25">
        <v>671.83265634505005</v>
      </c>
      <c r="F65" s="25">
        <v>383.056478745704</v>
      </c>
      <c r="G65" s="25">
        <v>144.523874013328</v>
      </c>
      <c r="H65" s="100">
        <f t="shared" si="2"/>
        <v>4.7913755240566978E-3</v>
      </c>
      <c r="I65" s="100">
        <f t="shared" si="0"/>
        <v>-0.91822827938671214</v>
      </c>
      <c r="J65" s="96">
        <f t="shared" si="1"/>
        <v>-539</v>
      </c>
      <c r="K65" s="96">
        <f t="shared" si="3"/>
        <v>-286</v>
      </c>
      <c r="L65" s="96">
        <f t="shared" si="4"/>
        <v>-238.532604732376</v>
      </c>
    </row>
    <row r="66" spans="1:12" ht="16.5" customHeight="1">
      <c r="A66" s="44" t="s">
        <v>236</v>
      </c>
      <c r="B66" s="97">
        <v>440</v>
      </c>
      <c r="C66" s="96">
        <v>217</v>
      </c>
      <c r="D66" s="25">
        <v>38</v>
      </c>
      <c r="E66" s="25">
        <v>461.67983825776599</v>
      </c>
      <c r="F66" s="25">
        <v>236.26634569821201</v>
      </c>
      <c r="G66" s="25">
        <v>61.731194840120999</v>
      </c>
      <c r="H66" s="100">
        <f t="shared" si="2"/>
        <v>3.7931722898782191E-3</v>
      </c>
      <c r="I66" s="100">
        <f t="shared" si="0"/>
        <v>-0.91363636363636369</v>
      </c>
      <c r="J66" s="96">
        <f t="shared" si="1"/>
        <v>-402</v>
      </c>
      <c r="K66" s="96">
        <f t="shared" si="3"/>
        <v>-179</v>
      </c>
      <c r="L66" s="96">
        <f t="shared" si="4"/>
        <v>-174.53515085809101</v>
      </c>
    </row>
    <row r="67" spans="1:12" ht="16.5" customHeight="1">
      <c r="A67" s="44" t="s">
        <v>237</v>
      </c>
      <c r="B67" s="97">
        <v>255</v>
      </c>
      <c r="C67" s="96">
        <v>212</v>
      </c>
      <c r="D67" s="25">
        <v>47</v>
      </c>
      <c r="E67" s="25">
        <v>304.34127731165103</v>
      </c>
      <c r="F67" s="25">
        <v>238.788214077021</v>
      </c>
      <c r="G67" s="25">
        <v>104.726656359046</v>
      </c>
      <c r="H67" s="100">
        <f t="shared" si="2"/>
        <v>4.6915552006388502E-3</v>
      </c>
      <c r="I67" s="100">
        <f t="shared" ref="I67:I84" si="5">(D67-B67)/B67</f>
        <v>-0.81568627450980391</v>
      </c>
      <c r="J67" s="96">
        <f t="shared" ref="J67:J84" si="6">D67-B67</f>
        <v>-208</v>
      </c>
      <c r="K67" s="96">
        <f t="shared" si="3"/>
        <v>-165</v>
      </c>
      <c r="L67" s="96">
        <f t="shared" si="4"/>
        <v>-134.06155771797501</v>
      </c>
    </row>
    <row r="68" spans="1:12" ht="16.5" customHeight="1">
      <c r="A68" s="44" t="s">
        <v>238</v>
      </c>
      <c r="B68" s="97">
        <v>1193</v>
      </c>
      <c r="C68" s="96">
        <v>718</v>
      </c>
      <c r="D68" s="25">
        <v>129</v>
      </c>
      <c r="E68" s="25">
        <v>1302.26979966865</v>
      </c>
      <c r="F68" s="25">
        <v>779.75842804229706</v>
      </c>
      <c r="G68" s="25">
        <v>251.734254569516</v>
      </c>
      <c r="H68" s="100">
        <f t="shared" ref="H68:H84" si="7">D68/$D$84</f>
        <v>1.2876821720902376E-2</v>
      </c>
      <c r="I68" s="100">
        <f t="shared" si="5"/>
        <v>-0.89186923721709976</v>
      </c>
      <c r="J68" s="96">
        <f t="shared" si="6"/>
        <v>-1064</v>
      </c>
      <c r="K68" s="96">
        <f t="shared" ref="K68:K84" si="8">D68-C68</f>
        <v>-589</v>
      </c>
      <c r="L68" s="96">
        <f t="shared" ref="L68:L84" si="9">G68-F68</f>
        <v>-528.02417347278106</v>
      </c>
    </row>
    <row r="69" spans="1:12" ht="16.5" customHeight="1">
      <c r="A69" s="44" t="s">
        <v>239</v>
      </c>
      <c r="B69" s="97">
        <v>1189</v>
      </c>
      <c r="C69" s="96">
        <v>778</v>
      </c>
      <c r="D69" s="25">
        <v>149</v>
      </c>
      <c r="E69" s="25">
        <v>1341.1523236246501</v>
      </c>
      <c r="F69" s="25">
        <v>861.31029733760397</v>
      </c>
      <c r="G69" s="25">
        <v>318.54621850903902</v>
      </c>
      <c r="H69" s="100">
        <f t="shared" si="7"/>
        <v>1.4873228189259333E-2</v>
      </c>
      <c r="I69" s="100">
        <f t="shared" si="5"/>
        <v>-0.87468460891505462</v>
      </c>
      <c r="J69" s="96">
        <f t="shared" si="6"/>
        <v>-1040</v>
      </c>
      <c r="K69" s="96">
        <f t="shared" si="8"/>
        <v>-629</v>
      </c>
      <c r="L69" s="96">
        <f t="shared" si="9"/>
        <v>-542.76407882856495</v>
      </c>
    </row>
    <row r="70" spans="1:12" ht="16.5" customHeight="1">
      <c r="A70" s="44" t="s">
        <v>240</v>
      </c>
      <c r="B70" s="97">
        <v>134</v>
      </c>
      <c r="C70" s="96">
        <v>231</v>
      </c>
      <c r="D70" s="25">
        <v>21</v>
      </c>
      <c r="E70" s="25">
        <v>174.60879077657299</v>
      </c>
      <c r="F70" s="25">
        <v>211.179955832324</v>
      </c>
      <c r="G70" s="25">
        <v>66.317027936421894</v>
      </c>
      <c r="H70" s="100">
        <f t="shared" si="7"/>
        <v>2.0962267917748055E-3</v>
      </c>
      <c r="I70" s="100">
        <f t="shared" si="5"/>
        <v>-0.84328358208955223</v>
      </c>
      <c r="J70" s="96">
        <f t="shared" si="6"/>
        <v>-113</v>
      </c>
      <c r="K70" s="96">
        <f t="shared" si="8"/>
        <v>-210</v>
      </c>
      <c r="L70" s="96">
        <f t="shared" si="9"/>
        <v>-144.86292789590209</v>
      </c>
    </row>
    <row r="71" spans="1:12" ht="16.5" customHeight="1">
      <c r="A71" s="44" t="s">
        <v>241</v>
      </c>
      <c r="B71" s="97">
        <v>144</v>
      </c>
      <c r="C71" s="96">
        <v>368</v>
      </c>
      <c r="D71" s="25">
        <v>27</v>
      </c>
      <c r="E71" s="25">
        <v>185.765796319983</v>
      </c>
      <c r="F71" s="25">
        <v>327.49410151652302</v>
      </c>
      <c r="G71" s="25">
        <v>79.631736470815397</v>
      </c>
      <c r="H71" s="100">
        <f t="shared" si="7"/>
        <v>2.6951487322818928E-3</v>
      </c>
      <c r="I71" s="100">
        <f t="shared" si="5"/>
        <v>-0.8125</v>
      </c>
      <c r="J71" s="96">
        <f t="shared" si="6"/>
        <v>-117</v>
      </c>
      <c r="K71" s="96">
        <f t="shared" si="8"/>
        <v>-341</v>
      </c>
      <c r="L71" s="96">
        <f t="shared" si="9"/>
        <v>-247.86236504570763</v>
      </c>
    </row>
    <row r="72" spans="1:12" ht="16.5" customHeight="1">
      <c r="A72" s="44" t="s">
        <v>242</v>
      </c>
      <c r="B72" s="97">
        <v>335</v>
      </c>
      <c r="C72" s="96">
        <v>261</v>
      </c>
      <c r="D72" s="25">
        <v>48</v>
      </c>
      <c r="E72" s="25">
        <v>508.65628972703303</v>
      </c>
      <c r="F72" s="25">
        <v>384.67073033440198</v>
      </c>
      <c r="G72" s="25">
        <v>250.78787213583701</v>
      </c>
      <c r="H72" s="100">
        <f t="shared" si="7"/>
        <v>4.7913755240566978E-3</v>
      </c>
      <c r="I72" s="100">
        <f t="shared" si="5"/>
        <v>-0.85671641791044773</v>
      </c>
      <c r="J72" s="96">
        <f t="shared" si="6"/>
        <v>-287</v>
      </c>
      <c r="K72" s="96">
        <f t="shared" si="8"/>
        <v>-213</v>
      </c>
      <c r="L72" s="96">
        <f t="shared" si="9"/>
        <v>-133.88285819856497</v>
      </c>
    </row>
    <row r="73" spans="1:12" ht="16.5" customHeight="1">
      <c r="A73" s="44" t="s">
        <v>243</v>
      </c>
      <c r="B73" s="97">
        <v>560</v>
      </c>
      <c r="C73" s="96">
        <v>511</v>
      </c>
      <c r="D73" s="25">
        <v>77</v>
      </c>
      <c r="E73" s="25">
        <v>664.46324774593904</v>
      </c>
      <c r="F73" s="25">
        <v>526.96957929921098</v>
      </c>
      <c r="G73" s="25">
        <v>194.44821097339801</v>
      </c>
      <c r="H73" s="100">
        <f t="shared" si="7"/>
        <v>7.6861649031742859E-3</v>
      </c>
      <c r="I73" s="100">
        <f t="shared" si="5"/>
        <v>-0.86250000000000004</v>
      </c>
      <c r="J73" s="96">
        <f t="shared" si="6"/>
        <v>-483</v>
      </c>
      <c r="K73" s="96">
        <f t="shared" si="8"/>
        <v>-434</v>
      </c>
      <c r="L73" s="96">
        <f t="shared" si="9"/>
        <v>-332.521368325813</v>
      </c>
    </row>
    <row r="74" spans="1:12" ht="16.5" customHeight="1">
      <c r="A74" s="44" t="s">
        <v>244</v>
      </c>
      <c r="B74" s="97">
        <v>146</v>
      </c>
      <c r="C74" s="96">
        <v>177</v>
      </c>
      <c r="D74" s="25">
        <v>23</v>
      </c>
      <c r="E74" s="25">
        <v>196.35502374398499</v>
      </c>
      <c r="F74" s="25">
        <v>179.666469892967</v>
      </c>
      <c r="G74" s="25">
        <v>86.056532207235307</v>
      </c>
      <c r="H74" s="100">
        <f t="shared" si="7"/>
        <v>2.2958674386105013E-3</v>
      </c>
      <c r="I74" s="100">
        <f t="shared" si="5"/>
        <v>-0.84246575342465757</v>
      </c>
      <c r="J74" s="96">
        <f t="shared" si="6"/>
        <v>-123</v>
      </c>
      <c r="K74" s="96">
        <f t="shared" si="8"/>
        <v>-154</v>
      </c>
      <c r="L74" s="96">
        <f t="shared" si="9"/>
        <v>-93.609937685731694</v>
      </c>
    </row>
    <row r="75" spans="1:12" ht="16.5" customHeight="1">
      <c r="A75" s="44" t="s">
        <v>245</v>
      </c>
      <c r="B75" s="97">
        <v>1932</v>
      </c>
      <c r="C75" s="96">
        <v>1045</v>
      </c>
      <c r="D75" s="25">
        <v>128</v>
      </c>
      <c r="E75" s="25">
        <v>2069.00225427957</v>
      </c>
      <c r="F75" s="25">
        <v>1075.5648061977699</v>
      </c>
      <c r="G75" s="25">
        <v>268.35378980994</v>
      </c>
      <c r="H75" s="100">
        <f t="shared" si="7"/>
        <v>1.2777001397484528E-2</v>
      </c>
      <c r="I75" s="100">
        <f t="shared" si="5"/>
        <v>-0.9337474120082816</v>
      </c>
      <c r="J75" s="96">
        <f t="shared" si="6"/>
        <v>-1804</v>
      </c>
      <c r="K75" s="96">
        <f t="shared" si="8"/>
        <v>-917</v>
      </c>
      <c r="L75" s="96">
        <f t="shared" si="9"/>
        <v>-807.21101638782989</v>
      </c>
    </row>
    <row r="76" spans="1:12" ht="16.5" customHeight="1">
      <c r="A76" s="44" t="s">
        <v>246</v>
      </c>
      <c r="B76" s="97">
        <v>349</v>
      </c>
      <c r="C76" s="96">
        <v>277</v>
      </c>
      <c r="D76" s="25">
        <v>51</v>
      </c>
      <c r="E76" s="25">
        <v>393.05960444495997</v>
      </c>
      <c r="F76" s="25">
        <v>304.84856487377601</v>
      </c>
      <c r="G76" s="25">
        <v>100.127155785794</v>
      </c>
      <c r="H76" s="100">
        <f t="shared" si="7"/>
        <v>5.0908364943102417E-3</v>
      </c>
      <c r="I76" s="100">
        <f t="shared" si="5"/>
        <v>-0.85386819484240684</v>
      </c>
      <c r="J76" s="96">
        <f t="shared" si="6"/>
        <v>-298</v>
      </c>
      <c r="K76" s="96">
        <f t="shared" si="8"/>
        <v>-226</v>
      </c>
      <c r="L76" s="96">
        <f t="shared" si="9"/>
        <v>-204.72140908798201</v>
      </c>
    </row>
    <row r="77" spans="1:12" ht="16.5" customHeight="1">
      <c r="A77" s="44" t="s">
        <v>247</v>
      </c>
      <c r="B77" s="97">
        <v>774</v>
      </c>
      <c r="C77" s="96">
        <v>608</v>
      </c>
      <c r="D77" s="25">
        <v>110</v>
      </c>
      <c r="E77" s="25">
        <v>882.96815165454495</v>
      </c>
      <c r="F77" s="25">
        <v>639.611935444663</v>
      </c>
      <c r="G77" s="25">
        <v>247.20662919010101</v>
      </c>
      <c r="H77" s="100">
        <f t="shared" si="7"/>
        <v>1.0980235575963266E-2</v>
      </c>
      <c r="I77" s="100">
        <f t="shared" si="5"/>
        <v>-0.8578811369509044</v>
      </c>
      <c r="J77" s="96">
        <f t="shared" si="6"/>
        <v>-664</v>
      </c>
      <c r="K77" s="96">
        <f t="shared" si="8"/>
        <v>-498</v>
      </c>
      <c r="L77" s="96">
        <f t="shared" si="9"/>
        <v>-392.40530625456199</v>
      </c>
    </row>
    <row r="78" spans="1:12" ht="16.5" customHeight="1">
      <c r="A78" s="44" t="s">
        <v>248</v>
      </c>
      <c r="B78" s="97">
        <v>25</v>
      </c>
      <c r="C78" s="96">
        <v>33</v>
      </c>
      <c r="D78" s="25">
        <v>9</v>
      </c>
      <c r="E78" s="25">
        <v>47.697237694166702</v>
      </c>
      <c r="F78" s="25">
        <v>45.2140062989141</v>
      </c>
      <c r="G78" s="25">
        <v>34.434496961413203</v>
      </c>
      <c r="H78" s="100">
        <f t="shared" si="7"/>
        <v>8.9838291076063084E-4</v>
      </c>
      <c r="I78" s="100">
        <f t="shared" si="5"/>
        <v>-0.64</v>
      </c>
      <c r="J78" s="96">
        <f t="shared" si="6"/>
        <v>-16</v>
      </c>
      <c r="K78" s="96">
        <f t="shared" si="8"/>
        <v>-24</v>
      </c>
      <c r="L78" s="96">
        <f t="shared" si="9"/>
        <v>-10.779509337500897</v>
      </c>
    </row>
    <row r="79" spans="1:12" ht="16.5" customHeight="1">
      <c r="A79" s="44" t="s">
        <v>249</v>
      </c>
      <c r="B79" s="97">
        <v>457</v>
      </c>
      <c r="C79" s="96">
        <v>358</v>
      </c>
      <c r="D79" s="25">
        <v>52</v>
      </c>
      <c r="E79" s="25">
        <v>511.12038262964501</v>
      </c>
      <c r="F79" s="25">
        <v>386.11121035093697</v>
      </c>
      <c r="G79" s="25">
        <v>112.556204162819</v>
      </c>
      <c r="H79" s="100">
        <f t="shared" si="7"/>
        <v>5.1906568177280893E-3</v>
      </c>
      <c r="I79" s="100">
        <f t="shared" si="5"/>
        <v>-0.88621444201312916</v>
      </c>
      <c r="J79" s="96">
        <f t="shared" si="6"/>
        <v>-405</v>
      </c>
      <c r="K79" s="96">
        <f t="shared" si="8"/>
        <v>-306</v>
      </c>
      <c r="L79" s="96">
        <f t="shared" si="9"/>
        <v>-273.555006188118</v>
      </c>
    </row>
    <row r="80" spans="1:12" ht="16.5" customHeight="1">
      <c r="A80" s="44" t="s">
        <v>250</v>
      </c>
      <c r="B80" s="97">
        <v>321</v>
      </c>
      <c r="C80" s="96">
        <v>377</v>
      </c>
      <c r="D80" s="25">
        <v>78</v>
      </c>
      <c r="E80" s="25">
        <v>427.89743866571899</v>
      </c>
      <c r="F80" s="25">
        <v>418.28477087874302</v>
      </c>
      <c r="G80" s="25">
        <v>184.897489324227</v>
      </c>
      <c r="H80" s="100">
        <f t="shared" si="7"/>
        <v>7.7859852265921344E-3</v>
      </c>
      <c r="I80" s="100">
        <f t="shared" si="5"/>
        <v>-0.7570093457943925</v>
      </c>
      <c r="J80" s="96">
        <f t="shared" si="6"/>
        <v>-243</v>
      </c>
      <c r="K80" s="96">
        <f t="shared" si="8"/>
        <v>-299</v>
      </c>
      <c r="L80" s="96">
        <f t="shared" si="9"/>
        <v>-233.38728155451602</v>
      </c>
    </row>
    <row r="81" spans="1:12" ht="16.5" customHeight="1">
      <c r="A81" s="44" t="s">
        <v>251</v>
      </c>
      <c r="B81" s="97">
        <v>324</v>
      </c>
      <c r="C81" s="96">
        <v>271</v>
      </c>
      <c r="D81" s="25">
        <v>32</v>
      </c>
      <c r="E81" s="25">
        <v>346.47106491200998</v>
      </c>
      <c r="F81" s="25">
        <v>278.83247829729498</v>
      </c>
      <c r="G81" s="25">
        <v>56.461980382361403</v>
      </c>
      <c r="H81" s="100">
        <f t="shared" si="7"/>
        <v>3.1942503493711319E-3</v>
      </c>
      <c r="I81" s="100">
        <f t="shared" si="5"/>
        <v>-0.90123456790123457</v>
      </c>
      <c r="J81" s="96">
        <f t="shared" si="6"/>
        <v>-292</v>
      </c>
      <c r="K81" s="96">
        <f t="shared" si="8"/>
        <v>-239</v>
      </c>
      <c r="L81" s="96">
        <f t="shared" si="9"/>
        <v>-222.37049791493359</v>
      </c>
    </row>
    <row r="82" spans="1:12" ht="16.5" customHeight="1">
      <c r="A82" s="44" t="s">
        <v>252</v>
      </c>
      <c r="B82" s="97">
        <v>125</v>
      </c>
      <c r="C82" s="96">
        <v>126</v>
      </c>
      <c r="D82" s="25">
        <v>17</v>
      </c>
      <c r="E82" s="25">
        <v>200.12783158654301</v>
      </c>
      <c r="F82" s="25">
        <v>166.315915088059</v>
      </c>
      <c r="G82" s="25">
        <v>99.577256215344306</v>
      </c>
      <c r="H82" s="100">
        <f t="shared" si="7"/>
        <v>1.6969454981034138E-3</v>
      </c>
      <c r="I82" s="100">
        <f t="shared" si="5"/>
        <v>-0.86399999999999999</v>
      </c>
      <c r="J82" s="96">
        <f t="shared" si="6"/>
        <v>-108</v>
      </c>
      <c r="K82" s="96">
        <f t="shared" si="8"/>
        <v>-109</v>
      </c>
      <c r="L82" s="96">
        <f t="shared" si="9"/>
        <v>-66.738658872714694</v>
      </c>
    </row>
    <row r="83" spans="1:12" ht="16.5" customHeight="1">
      <c r="A83" s="44" t="s">
        <v>253</v>
      </c>
      <c r="B83" s="97">
        <v>365</v>
      </c>
      <c r="C83" s="96">
        <v>281</v>
      </c>
      <c r="D83" s="25">
        <v>32</v>
      </c>
      <c r="E83" s="25">
        <v>416.479017727778</v>
      </c>
      <c r="F83" s="25">
        <v>308.354226349827</v>
      </c>
      <c r="G83" s="25">
        <v>83.509814537735494</v>
      </c>
      <c r="H83" s="100">
        <f t="shared" si="7"/>
        <v>3.1942503493711319E-3</v>
      </c>
      <c r="I83" s="100">
        <f t="shared" si="5"/>
        <v>-0.9123287671232877</v>
      </c>
      <c r="J83" s="96">
        <f t="shared" si="6"/>
        <v>-333</v>
      </c>
      <c r="K83" s="96">
        <f t="shared" si="8"/>
        <v>-249</v>
      </c>
      <c r="L83" s="96">
        <f t="shared" si="9"/>
        <v>-224.84441181209149</v>
      </c>
    </row>
    <row r="84" spans="1:12" s="8" customFormat="1" ht="16.5" customHeight="1">
      <c r="A84" s="44" t="s">
        <v>173</v>
      </c>
      <c r="B84" s="62">
        <v>84779</v>
      </c>
      <c r="C84" s="63">
        <v>69347</v>
      </c>
      <c r="D84" s="66">
        <v>10018</v>
      </c>
      <c r="E84" s="66">
        <v>98785.602230643301</v>
      </c>
      <c r="F84" s="66">
        <v>70839.411123667203</v>
      </c>
      <c r="G84" s="66">
        <v>26900.089464563302</v>
      </c>
      <c r="H84" s="100">
        <f t="shared" si="7"/>
        <v>1</v>
      </c>
      <c r="I84" s="100">
        <f t="shared" si="5"/>
        <v>-0.88183394472687815</v>
      </c>
      <c r="J84" s="96">
        <f t="shared" si="6"/>
        <v>-74761</v>
      </c>
      <c r="K84" s="96">
        <f t="shared" si="8"/>
        <v>-59329</v>
      </c>
      <c r="L84" s="96">
        <f t="shared" si="9"/>
        <v>-43939.321659103902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I1" zoomScale="88" zoomScaleNormal="88" workbookViewId="0">
      <selection activeCell="L1" sqref="L1:T1048576"/>
    </sheetView>
  </sheetViews>
  <sheetFormatPr defaultRowHeight="15"/>
  <cols>
    <col min="1" max="1" width="38.42578125" customWidth="1"/>
    <col min="2" max="2" width="11.140625" style="144" customWidth="1"/>
    <col min="3" max="3" width="12" style="140" customWidth="1"/>
    <col min="4" max="4" width="14.140625" style="142" customWidth="1"/>
    <col min="5" max="6" width="8.7109375" style="155"/>
    <col min="7" max="7" width="13.5703125" style="155" customWidth="1"/>
    <col min="8" max="8" width="24.42578125" customWidth="1"/>
    <col min="9" max="9" width="27" customWidth="1"/>
    <col min="10" max="10" width="29.5703125" customWidth="1"/>
    <col min="11" max="11" width="29.5703125" style="155" customWidth="1"/>
  </cols>
  <sheetData>
    <row r="1" spans="1:11" s="155" customFormat="1" ht="15.75" thickBot="1">
      <c r="B1" s="186" t="s">
        <v>281</v>
      </c>
      <c r="C1" s="186"/>
      <c r="D1" s="187"/>
      <c r="E1" s="188" t="s">
        <v>280</v>
      </c>
      <c r="F1" s="186"/>
      <c r="G1" s="187"/>
    </row>
    <row r="2" spans="1:11" ht="48.6" customHeight="1">
      <c r="A2" s="93" t="s">
        <v>90</v>
      </c>
      <c r="B2" s="92">
        <v>43586</v>
      </c>
      <c r="C2" s="92">
        <v>43922</v>
      </c>
      <c r="D2" s="92">
        <v>43952</v>
      </c>
      <c r="E2" s="92">
        <v>43586</v>
      </c>
      <c r="F2" s="92">
        <v>43922</v>
      </c>
      <c r="G2" s="92">
        <v>43952</v>
      </c>
      <c r="H2" s="12" t="s">
        <v>334</v>
      </c>
      <c r="I2" s="91" t="s">
        <v>335</v>
      </c>
      <c r="J2" s="1" t="s">
        <v>337</v>
      </c>
      <c r="K2" s="159" t="s">
        <v>338</v>
      </c>
    </row>
    <row r="3" spans="1:11">
      <c r="A3" s="77" t="s">
        <v>2</v>
      </c>
      <c r="B3" s="106">
        <v>122.15868028977583</v>
      </c>
      <c r="C3" s="106">
        <v>141.37662707400267</v>
      </c>
      <c r="D3" s="106">
        <v>143.95598511884882</v>
      </c>
      <c r="E3" s="106"/>
      <c r="F3" s="106"/>
      <c r="G3" s="106"/>
      <c r="H3" s="89">
        <f>(D3-B3)/B3</f>
        <v>0.17843435093901655</v>
      </c>
      <c r="I3" s="78">
        <f>D3-B3</f>
        <v>21.797304829072985</v>
      </c>
      <c r="J3" s="78">
        <f>D3-C3</f>
        <v>2.5793580448461455</v>
      </c>
      <c r="K3" s="78">
        <f>G3-F3</f>
        <v>0</v>
      </c>
    </row>
    <row r="4" spans="1:11">
      <c r="A4" s="77" t="s">
        <v>3</v>
      </c>
      <c r="B4" s="106">
        <v>224.1559136577157</v>
      </c>
      <c r="C4" s="106">
        <v>221.5074222883722</v>
      </c>
      <c r="D4" s="106">
        <v>307.12144994363928</v>
      </c>
      <c r="E4" s="106"/>
      <c r="F4" s="106"/>
      <c r="G4" s="106"/>
      <c r="H4" s="89">
        <f t="shared" ref="H4:H67" si="0">(D4-B4)/B4</f>
        <v>0.37012423599321714</v>
      </c>
      <c r="I4" s="78">
        <f t="shared" ref="I4:I67" si="1">D4-B4</f>
        <v>82.965536285923577</v>
      </c>
      <c r="J4" s="78">
        <f t="shared" ref="J4:J67" si="2">D4-C4</f>
        <v>85.61402765526708</v>
      </c>
      <c r="K4" s="78">
        <f t="shared" ref="K4:K67" si="3">G4-F4</f>
        <v>0</v>
      </c>
    </row>
    <row r="5" spans="1:11">
      <c r="A5" s="77" t="s">
        <v>4</v>
      </c>
      <c r="B5" s="106">
        <v>133.42326749044864</v>
      </c>
      <c r="C5" s="106">
        <v>145.03076782670487</v>
      </c>
      <c r="D5" s="106">
        <v>156.38941093116463</v>
      </c>
      <c r="E5" s="106"/>
      <c r="F5" s="106"/>
      <c r="G5" s="106"/>
      <c r="H5" s="89">
        <f t="shared" si="0"/>
        <v>0.1721299730750491</v>
      </c>
      <c r="I5" s="78">
        <f t="shared" si="1"/>
        <v>22.966143440715996</v>
      </c>
      <c r="J5" s="78">
        <f t="shared" si="2"/>
        <v>11.358643104459759</v>
      </c>
      <c r="K5" s="78">
        <f t="shared" si="3"/>
        <v>0</v>
      </c>
    </row>
    <row r="6" spans="1:11">
      <c r="A6" s="77" t="s">
        <v>5</v>
      </c>
      <c r="B6" s="106">
        <v>206.82052159653898</v>
      </c>
      <c r="C6" s="106">
        <v>209.91693581701773</v>
      </c>
      <c r="D6" s="106">
        <v>254.110784432424</v>
      </c>
      <c r="E6" s="106"/>
      <c r="F6" s="106"/>
      <c r="G6" s="106"/>
      <c r="H6" s="89">
        <f t="shared" si="0"/>
        <v>0.22865362910232787</v>
      </c>
      <c r="I6" s="78">
        <f t="shared" si="1"/>
        <v>47.290262835885017</v>
      </c>
      <c r="J6" s="78">
        <f t="shared" si="2"/>
        <v>44.193848615406267</v>
      </c>
      <c r="K6" s="78">
        <f t="shared" si="3"/>
        <v>0</v>
      </c>
    </row>
    <row r="7" spans="1:11">
      <c r="A7" s="77" t="s">
        <v>6</v>
      </c>
      <c r="B7" s="106">
        <v>326.54673998247796</v>
      </c>
      <c r="C7" s="106">
        <v>336.05480523904419</v>
      </c>
      <c r="D7" s="106">
        <v>398.83421282618309</v>
      </c>
      <c r="E7" s="106"/>
      <c r="F7" s="106"/>
      <c r="G7" s="106"/>
      <c r="H7" s="89">
        <f t="shared" si="0"/>
        <v>0.22136945188178567</v>
      </c>
      <c r="I7" s="78">
        <f t="shared" si="1"/>
        <v>72.287472843705132</v>
      </c>
      <c r="J7" s="78">
        <f t="shared" si="2"/>
        <v>62.779407587138905</v>
      </c>
      <c r="K7" s="78">
        <f t="shared" si="3"/>
        <v>0</v>
      </c>
    </row>
    <row r="8" spans="1:11">
      <c r="A8" s="77" t="s">
        <v>7</v>
      </c>
      <c r="B8" s="106">
        <v>173.82589607056499</v>
      </c>
      <c r="C8" s="106">
        <v>197.36926587924154</v>
      </c>
      <c r="D8" s="106">
        <v>210.7819200144304</v>
      </c>
      <c r="E8" s="106"/>
      <c r="F8" s="106"/>
      <c r="G8" s="106"/>
      <c r="H8" s="89">
        <f t="shared" si="0"/>
        <v>0.21260367286622833</v>
      </c>
      <c r="I8" s="78">
        <f t="shared" si="1"/>
        <v>36.956023943865404</v>
      </c>
      <c r="J8" s="78">
        <f t="shared" si="2"/>
        <v>13.412654135188859</v>
      </c>
      <c r="K8" s="78">
        <f t="shared" si="3"/>
        <v>0</v>
      </c>
    </row>
    <row r="9" spans="1:11">
      <c r="A9" s="77" t="s">
        <v>336</v>
      </c>
      <c r="B9" s="106">
        <v>139.28036390427837</v>
      </c>
      <c r="C9" s="106">
        <v>148.11156873329608</v>
      </c>
      <c r="D9" s="106">
        <v>163.48072998593915</v>
      </c>
      <c r="E9" s="106"/>
      <c r="F9" s="106"/>
      <c r="G9" s="106"/>
      <c r="H9" s="89">
        <f t="shared" si="0"/>
        <v>0.17375289239115346</v>
      </c>
      <c r="I9" s="78">
        <f t="shared" si="1"/>
        <v>24.200366081660775</v>
      </c>
      <c r="J9" s="78">
        <f t="shared" si="2"/>
        <v>15.369161252643067</v>
      </c>
      <c r="K9" s="78">
        <f t="shared" si="3"/>
        <v>0</v>
      </c>
    </row>
    <row r="10" spans="1:11">
      <c r="A10" s="77" t="s">
        <v>8</v>
      </c>
      <c r="B10" s="106">
        <v>234.55073926428949</v>
      </c>
      <c r="C10" s="106">
        <v>234.36523416809723</v>
      </c>
      <c r="D10" s="106">
        <v>270.56494602174666</v>
      </c>
      <c r="E10" s="106"/>
      <c r="F10" s="106"/>
      <c r="G10" s="106"/>
      <c r="H10" s="89">
        <f t="shared" si="0"/>
        <v>0.15354548389155456</v>
      </c>
      <c r="I10" s="78">
        <f t="shared" si="1"/>
        <v>36.014206757457174</v>
      </c>
      <c r="J10" s="78">
        <f t="shared" si="2"/>
        <v>36.199711853649433</v>
      </c>
      <c r="K10" s="78">
        <f t="shared" si="3"/>
        <v>0</v>
      </c>
    </row>
    <row r="11" spans="1:11">
      <c r="A11" s="77" t="s">
        <v>9</v>
      </c>
      <c r="B11" s="106">
        <v>122.29172023563018</v>
      </c>
      <c r="C11" s="106">
        <v>139.81154451933071</v>
      </c>
      <c r="D11" s="106">
        <v>147.05824619895381</v>
      </c>
      <c r="E11" s="106"/>
      <c r="F11" s="106"/>
      <c r="G11" s="106"/>
      <c r="H11" s="89">
        <f t="shared" si="0"/>
        <v>0.20252005545104601</v>
      </c>
      <c r="I11" s="78">
        <f t="shared" si="1"/>
        <v>24.76652596332363</v>
      </c>
      <c r="J11" s="78">
        <f t="shared" si="2"/>
        <v>7.2467016796231007</v>
      </c>
      <c r="K11" s="78">
        <f t="shared" si="3"/>
        <v>0</v>
      </c>
    </row>
    <row r="12" spans="1:11">
      <c r="A12" s="77" t="s">
        <v>10</v>
      </c>
      <c r="B12" s="106">
        <v>159.35640834504684</v>
      </c>
      <c r="C12" s="106">
        <v>183.46325146268944</v>
      </c>
      <c r="D12" s="106">
        <v>189.91828537409666</v>
      </c>
      <c r="E12" s="106"/>
      <c r="F12" s="106"/>
      <c r="G12" s="106"/>
      <c r="H12" s="89">
        <f t="shared" si="0"/>
        <v>0.19178316922702998</v>
      </c>
      <c r="I12" s="78">
        <f t="shared" si="1"/>
        <v>30.561877029049811</v>
      </c>
      <c r="J12" s="78">
        <f t="shared" si="2"/>
        <v>6.4550339114072131</v>
      </c>
      <c r="K12" s="78">
        <f t="shared" si="3"/>
        <v>0</v>
      </c>
    </row>
    <row r="13" spans="1:11">
      <c r="A13" s="77" t="s">
        <v>11</v>
      </c>
      <c r="B13" s="106">
        <v>295.57709834970905</v>
      </c>
      <c r="C13" s="106">
        <v>324.0971346695444</v>
      </c>
      <c r="D13" s="106">
        <v>292.17527889158475</v>
      </c>
      <c r="E13" s="106"/>
      <c r="F13" s="106"/>
      <c r="G13" s="106"/>
      <c r="H13" s="89">
        <f t="shared" si="0"/>
        <v>-1.1509076572974087E-2</v>
      </c>
      <c r="I13" s="78">
        <f t="shared" si="1"/>
        <v>-3.4018194581242938</v>
      </c>
      <c r="J13" s="78">
        <f t="shared" si="2"/>
        <v>-31.921855777959649</v>
      </c>
      <c r="K13" s="78">
        <f t="shared" si="3"/>
        <v>0</v>
      </c>
    </row>
    <row r="14" spans="1:11">
      <c r="A14" s="77" t="s">
        <v>12</v>
      </c>
      <c r="B14" s="106">
        <v>120.54299196853712</v>
      </c>
      <c r="C14" s="106">
        <v>133.44381155080245</v>
      </c>
      <c r="D14" s="106">
        <v>143.65275691697644</v>
      </c>
      <c r="E14" s="106"/>
      <c r="F14" s="106"/>
      <c r="G14" s="106"/>
      <c r="H14" s="89">
        <f t="shared" si="0"/>
        <v>0.19171388208508372</v>
      </c>
      <c r="I14" s="78">
        <f t="shared" si="1"/>
        <v>23.10976494843932</v>
      </c>
      <c r="J14" s="78">
        <f t="shared" si="2"/>
        <v>10.208945366173992</v>
      </c>
      <c r="K14" s="78">
        <f t="shared" si="3"/>
        <v>0</v>
      </c>
    </row>
    <row r="15" spans="1:11">
      <c r="A15" s="77" t="s">
        <v>13</v>
      </c>
      <c r="B15" s="106">
        <v>100.75111507958842</v>
      </c>
      <c r="C15" s="106">
        <v>114.23214804613939</v>
      </c>
      <c r="D15" s="106">
        <v>117.52410074052574</v>
      </c>
      <c r="E15" s="106"/>
      <c r="F15" s="106"/>
      <c r="G15" s="106"/>
      <c r="H15" s="89">
        <f t="shared" si="0"/>
        <v>0.16647940469629036</v>
      </c>
      <c r="I15" s="78">
        <f t="shared" si="1"/>
        <v>16.772985660937323</v>
      </c>
      <c r="J15" s="78">
        <f t="shared" si="2"/>
        <v>3.2919526943863531</v>
      </c>
      <c r="K15" s="78">
        <f t="shared" si="3"/>
        <v>0</v>
      </c>
    </row>
    <row r="16" spans="1:11">
      <c r="A16" s="77" t="s">
        <v>14</v>
      </c>
      <c r="B16" s="106">
        <v>99.996718330661835</v>
      </c>
      <c r="C16" s="106">
        <v>115.13033456142061</v>
      </c>
      <c r="D16" s="106">
        <v>123.53317815041112</v>
      </c>
      <c r="E16" s="106"/>
      <c r="F16" s="106"/>
      <c r="G16" s="106"/>
      <c r="H16" s="89">
        <f t="shared" si="0"/>
        <v>0.23537232233882555</v>
      </c>
      <c r="I16" s="78">
        <f t="shared" si="1"/>
        <v>23.536459819749282</v>
      </c>
      <c r="J16" s="78">
        <f t="shared" si="2"/>
        <v>8.4028435889905069</v>
      </c>
      <c r="K16" s="78">
        <f t="shared" si="3"/>
        <v>0</v>
      </c>
    </row>
    <row r="17" spans="1:11">
      <c r="A17" s="77" t="s">
        <v>263</v>
      </c>
      <c r="B17" s="106">
        <v>112.75338590465417</v>
      </c>
      <c r="C17" s="106">
        <v>125.88080702790305</v>
      </c>
      <c r="D17" s="106">
        <v>129.84074654549565</v>
      </c>
      <c r="E17" s="106"/>
      <c r="F17" s="106"/>
      <c r="G17" s="106"/>
      <c r="H17" s="89">
        <f t="shared" si="0"/>
        <v>0.15154631946299857</v>
      </c>
      <c r="I17" s="78">
        <f t="shared" si="1"/>
        <v>17.087360640841482</v>
      </c>
      <c r="J17" s="78">
        <f t="shared" si="2"/>
        <v>3.959939517592602</v>
      </c>
      <c r="K17" s="78">
        <f t="shared" si="3"/>
        <v>0</v>
      </c>
    </row>
    <row r="18" spans="1:11">
      <c r="A18" s="77" t="s">
        <v>16</v>
      </c>
      <c r="B18" s="106">
        <v>142.67044298969398</v>
      </c>
      <c r="C18" s="106">
        <v>168.01567410680298</v>
      </c>
      <c r="D18" s="106">
        <v>175.26733736893635</v>
      </c>
      <c r="E18" s="106"/>
      <c r="F18" s="106"/>
      <c r="G18" s="106"/>
      <c r="H18" s="89">
        <f t="shared" si="0"/>
        <v>0.22847685684691579</v>
      </c>
      <c r="I18" s="78">
        <f t="shared" si="1"/>
        <v>32.596894379242372</v>
      </c>
      <c r="J18" s="78">
        <f t="shared" si="2"/>
        <v>7.251663262133377</v>
      </c>
      <c r="K18" s="78">
        <f t="shared" si="3"/>
        <v>0</v>
      </c>
    </row>
    <row r="19" spans="1:11">
      <c r="A19" s="77" t="s">
        <v>17</v>
      </c>
      <c r="B19" s="106">
        <v>120.72146251912739</v>
      </c>
      <c r="C19" s="106">
        <v>144.76352875761475</v>
      </c>
      <c r="D19" s="106">
        <v>154.29377292549927</v>
      </c>
      <c r="E19" s="106"/>
      <c r="F19" s="106"/>
      <c r="G19" s="106"/>
      <c r="H19" s="89">
        <f t="shared" si="0"/>
        <v>0.2780972803494044</v>
      </c>
      <c r="I19" s="78">
        <f t="shared" si="1"/>
        <v>33.572310406371884</v>
      </c>
      <c r="J19" s="78">
        <f t="shared" si="2"/>
        <v>9.5302441678845184</v>
      </c>
      <c r="K19" s="78">
        <f t="shared" si="3"/>
        <v>0</v>
      </c>
    </row>
    <row r="20" spans="1:11">
      <c r="A20" s="77" t="s">
        <v>264</v>
      </c>
      <c r="B20" s="106">
        <v>307.21418616783137</v>
      </c>
      <c r="C20" s="106">
        <v>380.49612235405448</v>
      </c>
      <c r="D20" s="106">
        <v>421.33317541311402</v>
      </c>
      <c r="E20" s="106"/>
      <c r="F20" s="106"/>
      <c r="G20" s="106"/>
      <c r="H20" s="89">
        <f t="shared" si="0"/>
        <v>0.37146393097530772</v>
      </c>
      <c r="I20" s="78">
        <f t="shared" si="1"/>
        <v>114.11898924528265</v>
      </c>
      <c r="J20" s="78">
        <f t="shared" si="2"/>
        <v>40.837053059059542</v>
      </c>
      <c r="K20" s="78">
        <f t="shared" si="3"/>
        <v>0</v>
      </c>
    </row>
    <row r="21" spans="1:11">
      <c r="A21" s="77" t="s">
        <v>19</v>
      </c>
      <c r="B21" s="106">
        <v>173.39507608470382</v>
      </c>
      <c r="C21" s="106">
        <v>207.62761489598881</v>
      </c>
      <c r="D21" s="106">
        <v>210.01784196224591</v>
      </c>
      <c r="E21" s="106"/>
      <c r="F21" s="106"/>
      <c r="G21" s="106"/>
      <c r="H21" s="89">
        <f t="shared" si="0"/>
        <v>0.21120995304187187</v>
      </c>
      <c r="I21" s="78">
        <f t="shared" si="1"/>
        <v>36.622765877542093</v>
      </c>
      <c r="J21" s="78">
        <f t="shared" si="2"/>
        <v>2.390227066257097</v>
      </c>
      <c r="K21" s="78">
        <f t="shared" si="3"/>
        <v>0</v>
      </c>
    </row>
    <row r="22" spans="1:11">
      <c r="A22" s="77" t="s">
        <v>265</v>
      </c>
      <c r="B22" s="106">
        <v>204.17086531945461</v>
      </c>
      <c r="C22" s="106">
        <v>229.34194800651736</v>
      </c>
      <c r="D22" s="106">
        <v>237.33844629177636</v>
      </c>
      <c r="E22" s="106"/>
      <c r="F22" s="106"/>
      <c r="G22" s="106"/>
      <c r="H22" s="89">
        <f t="shared" si="0"/>
        <v>0.16245011706457882</v>
      </c>
      <c r="I22" s="78">
        <f t="shared" si="1"/>
        <v>33.167580972321758</v>
      </c>
      <c r="J22" s="78">
        <f t="shared" si="2"/>
        <v>7.9964982852590083</v>
      </c>
      <c r="K22" s="78">
        <f t="shared" si="3"/>
        <v>0</v>
      </c>
    </row>
    <row r="23" spans="1:11">
      <c r="A23" s="77" t="s">
        <v>266</v>
      </c>
      <c r="B23" s="106">
        <v>139.38888159286753</v>
      </c>
      <c r="C23" s="106">
        <v>153.52527850208705</v>
      </c>
      <c r="D23" s="106">
        <v>168.14824926569975</v>
      </c>
      <c r="E23" s="106"/>
      <c r="F23" s="106"/>
      <c r="G23" s="106"/>
      <c r="H23" s="89">
        <f t="shared" si="0"/>
        <v>0.20632468920178076</v>
      </c>
      <c r="I23" s="78">
        <f t="shared" si="1"/>
        <v>28.759367672832212</v>
      </c>
      <c r="J23" s="78">
        <f t="shared" si="2"/>
        <v>14.622970763612699</v>
      </c>
      <c r="K23" s="78">
        <f t="shared" si="3"/>
        <v>0</v>
      </c>
    </row>
    <row r="24" spans="1:11">
      <c r="A24" s="77" t="s">
        <v>267</v>
      </c>
      <c r="B24" s="106">
        <v>132.31263987627014</v>
      </c>
      <c r="C24" s="106">
        <v>147.12772393490673</v>
      </c>
      <c r="D24" s="106">
        <v>158.31410990634976</v>
      </c>
      <c r="E24" s="106"/>
      <c r="F24" s="106"/>
      <c r="G24" s="106"/>
      <c r="H24" s="89">
        <f t="shared" si="0"/>
        <v>0.19651539002165203</v>
      </c>
      <c r="I24" s="78">
        <f t="shared" si="1"/>
        <v>26.001470030079616</v>
      </c>
      <c r="J24" s="78">
        <f t="shared" si="2"/>
        <v>11.18638597144303</v>
      </c>
      <c r="K24" s="78">
        <f t="shared" si="3"/>
        <v>0</v>
      </c>
    </row>
    <row r="25" spans="1:11">
      <c r="A25" s="77" t="s">
        <v>23</v>
      </c>
      <c r="B25" s="106">
        <v>188.54691661063114</v>
      </c>
      <c r="C25" s="106">
        <v>209.26602168249204</v>
      </c>
      <c r="D25" s="106">
        <v>231.09918667465075</v>
      </c>
      <c r="E25" s="106"/>
      <c r="F25" s="106"/>
      <c r="G25" s="106"/>
      <c r="H25" s="89">
        <f t="shared" si="0"/>
        <v>0.22568531392053703</v>
      </c>
      <c r="I25" s="78">
        <f t="shared" si="1"/>
        <v>42.552270064019609</v>
      </c>
      <c r="J25" s="78">
        <f t="shared" si="2"/>
        <v>21.833164992158714</v>
      </c>
      <c r="K25" s="78">
        <f t="shared" si="3"/>
        <v>0</v>
      </c>
    </row>
    <row r="26" spans="1:11">
      <c r="A26" s="77" t="s">
        <v>268</v>
      </c>
      <c r="B26" s="106">
        <v>137.13954897784743</v>
      </c>
      <c r="C26" s="106">
        <v>151.93565330183702</v>
      </c>
      <c r="D26" s="106">
        <v>161.684591530642</v>
      </c>
      <c r="E26" s="106"/>
      <c r="F26" s="106"/>
      <c r="G26" s="106"/>
      <c r="H26" s="89">
        <f t="shared" si="0"/>
        <v>0.1789785859421151</v>
      </c>
      <c r="I26" s="78">
        <f t="shared" si="1"/>
        <v>24.54504255279457</v>
      </c>
      <c r="J26" s="78">
        <f t="shared" si="2"/>
        <v>9.748938228804974</v>
      </c>
      <c r="K26" s="78">
        <f t="shared" si="3"/>
        <v>0</v>
      </c>
    </row>
    <row r="27" spans="1:11">
      <c r="A27" s="77" t="s">
        <v>25</v>
      </c>
      <c r="B27" s="106">
        <v>178.28369528829731</v>
      </c>
      <c r="C27" s="106">
        <v>233.64331981370097</v>
      </c>
      <c r="D27" s="106">
        <v>216.20066645895943</v>
      </c>
      <c r="E27" s="106"/>
      <c r="F27" s="106"/>
      <c r="G27" s="106"/>
      <c r="H27" s="89">
        <f t="shared" si="0"/>
        <v>0.21267772753614797</v>
      </c>
      <c r="I27" s="78">
        <f t="shared" si="1"/>
        <v>37.916971170662123</v>
      </c>
      <c r="J27" s="78">
        <f t="shared" si="2"/>
        <v>-17.442653354741537</v>
      </c>
      <c r="K27" s="78">
        <f t="shared" si="3"/>
        <v>0</v>
      </c>
    </row>
    <row r="28" spans="1:11">
      <c r="A28" s="77" t="s">
        <v>26</v>
      </c>
      <c r="B28" s="106">
        <v>159.5551158735199</v>
      </c>
      <c r="C28" s="106">
        <v>181.83541067539045</v>
      </c>
      <c r="D28" s="106">
        <v>190.7771075799379</v>
      </c>
      <c r="E28" s="106"/>
      <c r="F28" s="106"/>
      <c r="G28" s="106"/>
      <c r="H28" s="89">
        <f t="shared" si="0"/>
        <v>0.19568154574979491</v>
      </c>
      <c r="I28" s="78">
        <f t="shared" si="1"/>
        <v>31.221991706418009</v>
      </c>
      <c r="J28" s="78">
        <f t="shared" si="2"/>
        <v>8.9416969045474559</v>
      </c>
      <c r="K28" s="78">
        <f t="shared" si="3"/>
        <v>0</v>
      </c>
    </row>
    <row r="29" spans="1:11">
      <c r="A29" s="77" t="s">
        <v>27</v>
      </c>
      <c r="B29" s="106">
        <v>147.9875750980103</v>
      </c>
      <c r="C29" s="106">
        <v>164.17220272052776</v>
      </c>
      <c r="D29" s="106">
        <v>172.45968885191974</v>
      </c>
      <c r="E29" s="106"/>
      <c r="F29" s="106"/>
      <c r="G29" s="106"/>
      <c r="H29" s="89">
        <f t="shared" si="0"/>
        <v>0.16536600277220481</v>
      </c>
      <c r="I29" s="78">
        <f t="shared" si="1"/>
        <v>24.47211375390944</v>
      </c>
      <c r="J29" s="78">
        <f t="shared" si="2"/>
        <v>8.2874861313919723</v>
      </c>
      <c r="K29" s="78">
        <f t="shared" si="3"/>
        <v>0</v>
      </c>
    </row>
    <row r="30" spans="1:11">
      <c r="A30" s="77" t="s">
        <v>28</v>
      </c>
      <c r="B30" s="106">
        <v>191.05124402110468</v>
      </c>
      <c r="C30" s="106">
        <v>226.78252915397093</v>
      </c>
      <c r="D30" s="106">
        <v>236.69565924272493</v>
      </c>
      <c r="E30" s="106"/>
      <c r="F30" s="106"/>
      <c r="G30" s="106"/>
      <c r="H30" s="89">
        <f t="shared" si="0"/>
        <v>0.23891189746232738</v>
      </c>
      <c r="I30" s="78">
        <f t="shared" si="1"/>
        <v>45.64441522162025</v>
      </c>
      <c r="J30" s="78">
        <f t="shared" si="2"/>
        <v>9.9131300887540021</v>
      </c>
      <c r="K30" s="78">
        <f t="shared" si="3"/>
        <v>0</v>
      </c>
    </row>
    <row r="31" spans="1:11">
      <c r="A31" s="77" t="s">
        <v>29</v>
      </c>
      <c r="B31" s="106">
        <v>228.88781103937245</v>
      </c>
      <c r="C31" s="106">
        <v>276.74103379078844</v>
      </c>
      <c r="D31" s="106">
        <v>261.35824665627177</v>
      </c>
      <c r="E31" s="106"/>
      <c r="F31" s="106"/>
      <c r="G31" s="106"/>
      <c r="H31" s="89">
        <f t="shared" si="0"/>
        <v>0.14186179451606479</v>
      </c>
      <c r="I31" s="78">
        <f t="shared" si="1"/>
        <v>32.470435616899323</v>
      </c>
      <c r="J31" s="78">
        <f t="shared" si="2"/>
        <v>-15.382787134516661</v>
      </c>
      <c r="K31" s="78">
        <f t="shared" si="3"/>
        <v>0</v>
      </c>
    </row>
    <row r="32" spans="1:11">
      <c r="A32" s="77" t="s">
        <v>30</v>
      </c>
      <c r="B32" s="106">
        <v>104.14394509083915</v>
      </c>
      <c r="C32" s="106">
        <v>117.56295971366866</v>
      </c>
      <c r="D32" s="106">
        <v>120.79264415498891</v>
      </c>
      <c r="E32" s="106"/>
      <c r="F32" s="106"/>
      <c r="G32" s="106"/>
      <c r="H32" s="89">
        <f t="shared" si="0"/>
        <v>0.15986238133794517</v>
      </c>
      <c r="I32" s="78">
        <f t="shared" si="1"/>
        <v>16.648699064149753</v>
      </c>
      <c r="J32" s="78">
        <f t="shared" si="2"/>
        <v>3.229684441320245</v>
      </c>
      <c r="K32" s="78">
        <f t="shared" si="3"/>
        <v>0</v>
      </c>
    </row>
    <row r="33" spans="1:11">
      <c r="A33" s="77" t="s">
        <v>31</v>
      </c>
      <c r="B33" s="106">
        <v>113.20202669372472</v>
      </c>
      <c r="C33" s="106">
        <v>141.20715172404479</v>
      </c>
      <c r="D33" s="106">
        <v>146.98753624384506</v>
      </c>
      <c r="E33" s="106"/>
      <c r="F33" s="106"/>
      <c r="G33" s="106"/>
      <c r="H33" s="89">
        <f t="shared" si="0"/>
        <v>0.29845322152693593</v>
      </c>
      <c r="I33" s="78">
        <f t="shared" si="1"/>
        <v>33.785509550120338</v>
      </c>
      <c r="J33" s="78">
        <f t="shared" si="2"/>
        <v>5.7803845198002648</v>
      </c>
      <c r="K33" s="78">
        <f t="shared" si="3"/>
        <v>0</v>
      </c>
    </row>
    <row r="34" spans="1:11">
      <c r="A34" s="77" t="s">
        <v>269</v>
      </c>
      <c r="B34" s="106">
        <v>181.65655286779636</v>
      </c>
      <c r="C34" s="106">
        <v>211.18592302520065</v>
      </c>
      <c r="D34" s="106">
        <v>205.48108347929158</v>
      </c>
      <c r="E34" s="106"/>
      <c r="F34" s="106"/>
      <c r="G34" s="106"/>
      <c r="H34" s="89">
        <f t="shared" si="0"/>
        <v>0.13115150670526005</v>
      </c>
      <c r="I34" s="78">
        <f t="shared" si="1"/>
        <v>23.82453061149522</v>
      </c>
      <c r="J34" s="78">
        <f t="shared" si="2"/>
        <v>-5.7048395459090671</v>
      </c>
      <c r="K34" s="78">
        <f t="shared" si="3"/>
        <v>0</v>
      </c>
    </row>
    <row r="35" spans="1:11">
      <c r="A35" s="77" t="s">
        <v>270</v>
      </c>
      <c r="B35" s="106">
        <v>173.64961934266026</v>
      </c>
      <c r="C35" s="106">
        <v>186.69952233061852</v>
      </c>
      <c r="D35" s="106">
        <v>198.76476013410954</v>
      </c>
      <c r="E35" s="106"/>
      <c r="F35" s="106"/>
      <c r="G35" s="106"/>
      <c r="H35" s="89">
        <f t="shared" si="0"/>
        <v>0.14463113070170305</v>
      </c>
      <c r="I35" s="78">
        <f t="shared" si="1"/>
        <v>25.115140791449278</v>
      </c>
      <c r="J35" s="78">
        <f t="shared" si="2"/>
        <v>12.065237803491016</v>
      </c>
      <c r="K35" s="78">
        <f t="shared" si="3"/>
        <v>0</v>
      </c>
    </row>
    <row r="36" spans="1:11">
      <c r="A36" s="77" t="s">
        <v>34</v>
      </c>
      <c r="B36" s="106">
        <v>227.18404573592039</v>
      </c>
      <c r="C36" s="106">
        <v>227.98156875438877</v>
      </c>
      <c r="D36" s="106">
        <v>252.29285122379173</v>
      </c>
      <c r="E36" s="106"/>
      <c r="F36" s="106"/>
      <c r="G36" s="106"/>
      <c r="H36" s="89">
        <f t="shared" si="0"/>
        <v>0.11052186964333714</v>
      </c>
      <c r="I36" s="78">
        <f t="shared" si="1"/>
        <v>25.108805487871336</v>
      </c>
      <c r="J36" s="78">
        <f t="shared" si="2"/>
        <v>24.311282469402954</v>
      </c>
      <c r="K36" s="78">
        <f t="shared" si="3"/>
        <v>0</v>
      </c>
    </row>
    <row r="37" spans="1:11">
      <c r="A37" s="77" t="s">
        <v>35</v>
      </c>
      <c r="B37" s="106">
        <v>172.18462142264772</v>
      </c>
      <c r="C37" s="106">
        <v>184.33495688473349</v>
      </c>
      <c r="D37" s="106">
        <v>194.10661451478273</v>
      </c>
      <c r="E37" s="106"/>
      <c r="F37" s="106"/>
      <c r="G37" s="106"/>
      <c r="H37" s="89">
        <f t="shared" si="0"/>
        <v>0.12731678886887848</v>
      </c>
      <c r="I37" s="78">
        <f t="shared" si="1"/>
        <v>21.921993092135011</v>
      </c>
      <c r="J37" s="78">
        <f t="shared" si="2"/>
        <v>9.7716576300492477</v>
      </c>
      <c r="K37" s="78">
        <f t="shared" si="3"/>
        <v>0</v>
      </c>
    </row>
    <row r="38" spans="1:11">
      <c r="A38" s="77" t="s">
        <v>36</v>
      </c>
      <c r="B38" s="106">
        <v>149.96818343589541</v>
      </c>
      <c r="C38" s="106">
        <v>170.66410450687505</v>
      </c>
      <c r="D38" s="106">
        <v>183.73053397519968</v>
      </c>
      <c r="E38" s="106"/>
      <c r="F38" s="106"/>
      <c r="G38" s="106"/>
      <c r="H38" s="89">
        <f t="shared" si="0"/>
        <v>0.22513008936816345</v>
      </c>
      <c r="I38" s="78">
        <f t="shared" si="1"/>
        <v>33.762350539304265</v>
      </c>
      <c r="J38" s="78">
        <f t="shared" si="2"/>
        <v>13.066429468324628</v>
      </c>
      <c r="K38" s="78">
        <f t="shared" si="3"/>
        <v>0</v>
      </c>
    </row>
    <row r="39" spans="1:11">
      <c r="A39" s="77" t="s">
        <v>37</v>
      </c>
      <c r="B39" s="106">
        <v>148.24711207447612</v>
      </c>
      <c r="C39" s="106">
        <v>154.98671488364747</v>
      </c>
      <c r="D39" s="106">
        <v>167.64402502013931</v>
      </c>
      <c r="E39" s="106"/>
      <c r="F39" s="106"/>
      <c r="G39" s="106"/>
      <c r="H39" s="89">
        <f t="shared" si="0"/>
        <v>0.13084175923722954</v>
      </c>
      <c r="I39" s="78">
        <f t="shared" si="1"/>
        <v>19.396912945663189</v>
      </c>
      <c r="J39" s="78">
        <f t="shared" si="2"/>
        <v>12.657310136491844</v>
      </c>
      <c r="K39" s="78">
        <f t="shared" si="3"/>
        <v>0</v>
      </c>
    </row>
    <row r="40" spans="1:11">
      <c r="A40" s="77" t="s">
        <v>38</v>
      </c>
      <c r="B40" s="106">
        <v>100.66803497616282</v>
      </c>
      <c r="C40" s="106">
        <v>114.94257280696355</v>
      </c>
      <c r="D40" s="106">
        <v>115.63827771749263</v>
      </c>
      <c r="E40" s="106"/>
      <c r="F40" s="106"/>
      <c r="G40" s="106"/>
      <c r="H40" s="89">
        <f t="shared" si="0"/>
        <v>0.14870899928537015</v>
      </c>
      <c r="I40" s="78">
        <f t="shared" si="1"/>
        <v>14.970242741329812</v>
      </c>
      <c r="J40" s="78">
        <f t="shared" si="2"/>
        <v>0.69570491052907357</v>
      </c>
      <c r="K40" s="78">
        <f t="shared" si="3"/>
        <v>0</v>
      </c>
    </row>
    <row r="41" spans="1:11">
      <c r="A41" s="77" t="s">
        <v>39</v>
      </c>
      <c r="B41" s="106">
        <v>161.98562674423525</v>
      </c>
      <c r="C41" s="106">
        <v>197.49716529015026</v>
      </c>
      <c r="D41" s="106">
        <v>197.87919143165976</v>
      </c>
      <c r="E41" s="106"/>
      <c r="F41" s="106"/>
      <c r="G41" s="106"/>
      <c r="H41" s="89">
        <f t="shared" si="0"/>
        <v>0.22158487397217111</v>
      </c>
      <c r="I41" s="78">
        <f t="shared" si="1"/>
        <v>35.893564687424515</v>
      </c>
      <c r="J41" s="78">
        <f t="shared" si="2"/>
        <v>0.38202614150949898</v>
      </c>
      <c r="K41" s="78">
        <f t="shared" si="3"/>
        <v>0</v>
      </c>
    </row>
    <row r="42" spans="1:11">
      <c r="A42" s="77" t="s">
        <v>40</v>
      </c>
      <c r="B42" s="106">
        <v>111.71248782360522</v>
      </c>
      <c r="C42" s="106">
        <v>127.66568222239647</v>
      </c>
      <c r="D42" s="106">
        <v>130.67684427590996</v>
      </c>
      <c r="E42" s="106"/>
      <c r="F42" s="106"/>
      <c r="G42" s="106"/>
      <c r="H42" s="89">
        <f t="shared" si="0"/>
        <v>0.16976039851739397</v>
      </c>
      <c r="I42" s="78">
        <f t="shared" si="1"/>
        <v>18.964356452304742</v>
      </c>
      <c r="J42" s="78">
        <f t="shared" si="2"/>
        <v>3.0111620535134875</v>
      </c>
      <c r="K42" s="78">
        <f t="shared" si="3"/>
        <v>0</v>
      </c>
    </row>
    <row r="43" spans="1:11">
      <c r="A43" s="77" t="s">
        <v>271</v>
      </c>
      <c r="B43" s="106">
        <v>120.64634776054771</v>
      </c>
      <c r="C43" s="106">
        <v>140.52912031635438</v>
      </c>
      <c r="D43" s="106">
        <v>138.67233298947775</v>
      </c>
      <c r="E43" s="106"/>
      <c r="F43" s="106"/>
      <c r="G43" s="106"/>
      <c r="H43" s="89">
        <f t="shared" si="0"/>
        <v>0.14941177717793025</v>
      </c>
      <c r="I43" s="78">
        <f t="shared" si="1"/>
        <v>18.02598522893004</v>
      </c>
      <c r="J43" s="78">
        <f t="shared" si="2"/>
        <v>-1.8567873268766277</v>
      </c>
      <c r="K43" s="78">
        <f t="shared" si="3"/>
        <v>0</v>
      </c>
    </row>
    <row r="44" spans="1:11">
      <c r="A44" s="77" t="s">
        <v>42</v>
      </c>
      <c r="B44" s="106">
        <v>131.75607658620618</v>
      </c>
      <c r="C44" s="106">
        <v>155.86678599259261</v>
      </c>
      <c r="D44" s="106">
        <v>156.79989043258919</v>
      </c>
      <c r="E44" s="106"/>
      <c r="F44" s="106"/>
      <c r="G44" s="106"/>
      <c r="H44" s="89">
        <f t="shared" si="0"/>
        <v>0.19007710684218193</v>
      </c>
      <c r="I44" s="78">
        <f t="shared" si="1"/>
        <v>25.043813846383017</v>
      </c>
      <c r="J44" s="78">
        <f t="shared" si="2"/>
        <v>0.93310443999658332</v>
      </c>
      <c r="K44" s="78">
        <f t="shared" si="3"/>
        <v>0</v>
      </c>
    </row>
    <row r="45" spans="1:11">
      <c r="A45" s="77" t="s">
        <v>272</v>
      </c>
      <c r="B45" s="106">
        <v>109.29756711376166</v>
      </c>
      <c r="C45" s="106">
        <v>121.44401040995506</v>
      </c>
      <c r="D45" s="106">
        <v>124.66080595311946</v>
      </c>
      <c r="E45" s="106"/>
      <c r="F45" s="106"/>
      <c r="G45" s="106"/>
      <c r="H45" s="89">
        <f t="shared" si="0"/>
        <v>0.1405634109253967</v>
      </c>
      <c r="I45" s="78">
        <f t="shared" si="1"/>
        <v>15.363238839357805</v>
      </c>
      <c r="J45" s="78">
        <f t="shared" si="2"/>
        <v>3.2167955431644089</v>
      </c>
      <c r="K45" s="78">
        <f t="shared" si="3"/>
        <v>0</v>
      </c>
    </row>
    <row r="46" spans="1:11">
      <c r="A46" s="77" t="s">
        <v>273</v>
      </c>
      <c r="B46" s="106">
        <v>109.60856940773958</v>
      </c>
      <c r="C46" s="106">
        <v>126.75418822412274</v>
      </c>
      <c r="D46" s="106">
        <v>129.85686725320414</v>
      </c>
      <c r="E46" s="106"/>
      <c r="F46" s="106"/>
      <c r="G46" s="106"/>
      <c r="H46" s="89">
        <f t="shared" si="0"/>
        <v>0.18473279922249225</v>
      </c>
      <c r="I46" s="78">
        <f t="shared" si="1"/>
        <v>20.248297845464563</v>
      </c>
      <c r="J46" s="78">
        <f t="shared" si="2"/>
        <v>3.1026790290814006</v>
      </c>
      <c r="K46" s="78">
        <f t="shared" si="3"/>
        <v>0</v>
      </c>
    </row>
    <row r="47" spans="1:11">
      <c r="A47" s="77" t="s">
        <v>45</v>
      </c>
      <c r="B47" s="106">
        <v>221.98759717306456</v>
      </c>
      <c r="C47" s="106">
        <v>270.06149629833601</v>
      </c>
      <c r="D47" s="106">
        <v>279.93870924359788</v>
      </c>
      <c r="E47" s="106"/>
      <c r="F47" s="106"/>
      <c r="G47" s="106"/>
      <c r="H47" s="89">
        <f t="shared" si="0"/>
        <v>0.26105563017267963</v>
      </c>
      <c r="I47" s="78">
        <f t="shared" si="1"/>
        <v>57.951112070533327</v>
      </c>
      <c r="J47" s="78">
        <f t="shared" si="2"/>
        <v>9.8772129452618742</v>
      </c>
      <c r="K47" s="78">
        <f t="shared" si="3"/>
        <v>0</v>
      </c>
    </row>
    <row r="48" spans="1:11">
      <c r="A48" s="77" t="s">
        <v>46</v>
      </c>
      <c r="B48" s="106">
        <v>393.67199402705711</v>
      </c>
      <c r="C48" s="106">
        <v>387.88939791026093</v>
      </c>
      <c r="D48" s="106">
        <v>412.40908220730051</v>
      </c>
      <c r="E48" s="106"/>
      <c r="F48" s="106"/>
      <c r="G48" s="106"/>
      <c r="H48" s="89">
        <f t="shared" si="0"/>
        <v>4.759568489638509E-2</v>
      </c>
      <c r="I48" s="78">
        <f t="shared" si="1"/>
        <v>18.737088180243404</v>
      </c>
      <c r="J48" s="78">
        <f t="shared" si="2"/>
        <v>24.519684297039589</v>
      </c>
      <c r="K48" s="78">
        <f t="shared" si="3"/>
        <v>0</v>
      </c>
    </row>
    <row r="49" spans="1:11">
      <c r="A49" s="77" t="s">
        <v>47</v>
      </c>
      <c r="B49" s="106">
        <v>149.90793881177714</v>
      </c>
      <c r="C49" s="106">
        <v>180.06886867987086</v>
      </c>
      <c r="D49" s="106">
        <v>182.12069903081863</v>
      </c>
      <c r="E49" s="106"/>
      <c r="F49" s="106"/>
      <c r="G49" s="106"/>
      <c r="H49" s="89">
        <f t="shared" si="0"/>
        <v>0.2148836177347985</v>
      </c>
      <c r="I49" s="78">
        <f t="shared" si="1"/>
        <v>32.212760219041485</v>
      </c>
      <c r="J49" s="78">
        <f t="shared" si="2"/>
        <v>2.0518303509477676</v>
      </c>
      <c r="K49" s="78">
        <f t="shared" si="3"/>
        <v>0</v>
      </c>
    </row>
    <row r="50" spans="1:11">
      <c r="A50" s="77" t="s">
        <v>48</v>
      </c>
      <c r="B50" s="106">
        <v>134.91115062731069</v>
      </c>
      <c r="C50" s="106">
        <v>155.2328594217644</v>
      </c>
      <c r="D50" s="106">
        <v>193.59349842616669</v>
      </c>
      <c r="E50" s="106"/>
      <c r="F50" s="106"/>
      <c r="G50" s="106"/>
      <c r="H50" s="89">
        <f t="shared" si="0"/>
        <v>0.43497033066573415</v>
      </c>
      <c r="I50" s="78">
        <f t="shared" si="1"/>
        <v>58.682347798856</v>
      </c>
      <c r="J50" s="78">
        <f t="shared" si="2"/>
        <v>38.360639004402287</v>
      </c>
      <c r="K50" s="78">
        <f t="shared" si="3"/>
        <v>0</v>
      </c>
    </row>
    <row r="51" spans="1:11">
      <c r="A51" s="77" t="s">
        <v>49</v>
      </c>
      <c r="B51" s="106">
        <v>121.53597111272477</v>
      </c>
      <c r="C51" s="106">
        <v>143.08337307485635</v>
      </c>
      <c r="D51" s="106">
        <v>146.97603551208141</v>
      </c>
      <c r="E51" s="106"/>
      <c r="F51" s="106"/>
      <c r="G51" s="106"/>
      <c r="H51" s="89">
        <f t="shared" si="0"/>
        <v>0.20932127473405343</v>
      </c>
      <c r="I51" s="78">
        <f t="shared" si="1"/>
        <v>25.440064399356643</v>
      </c>
      <c r="J51" s="78">
        <f t="shared" si="2"/>
        <v>3.8926624372250558</v>
      </c>
      <c r="K51" s="78">
        <f t="shared" si="3"/>
        <v>0</v>
      </c>
    </row>
    <row r="52" spans="1:11">
      <c r="A52" s="77" t="s">
        <v>50</v>
      </c>
      <c r="B52" s="106">
        <v>99.805955717261796</v>
      </c>
      <c r="C52" s="106">
        <v>113.11625168175786</v>
      </c>
      <c r="D52" s="106">
        <v>119.7960169560469</v>
      </c>
      <c r="E52" s="106"/>
      <c r="F52" s="106"/>
      <c r="G52" s="106"/>
      <c r="H52" s="89">
        <f t="shared" si="0"/>
        <v>0.20028926225018603</v>
      </c>
      <c r="I52" s="78">
        <f t="shared" si="1"/>
        <v>19.990061238785103</v>
      </c>
      <c r="J52" s="78">
        <f t="shared" si="2"/>
        <v>6.6797652742890392</v>
      </c>
      <c r="K52" s="78">
        <f t="shared" si="3"/>
        <v>0</v>
      </c>
    </row>
    <row r="53" spans="1:11">
      <c r="A53" s="77" t="s">
        <v>51</v>
      </c>
      <c r="B53" s="106">
        <v>155.4633460051524</v>
      </c>
      <c r="C53" s="106">
        <v>194.57107186102655</v>
      </c>
      <c r="D53" s="106">
        <v>201.91265567923685</v>
      </c>
      <c r="E53" s="106"/>
      <c r="F53" s="106"/>
      <c r="G53" s="106"/>
      <c r="H53" s="89">
        <f t="shared" si="0"/>
        <v>0.2987798144557175</v>
      </c>
      <c r="I53" s="78">
        <f t="shared" si="1"/>
        <v>46.449309674084446</v>
      </c>
      <c r="J53" s="78">
        <f t="shared" si="2"/>
        <v>7.3415838182102959</v>
      </c>
      <c r="K53" s="78">
        <f t="shared" si="3"/>
        <v>0</v>
      </c>
    </row>
    <row r="54" spans="1:11">
      <c r="A54" s="77" t="s">
        <v>52</v>
      </c>
      <c r="B54" s="106">
        <v>142.44476409882807</v>
      </c>
      <c r="C54" s="106">
        <v>173.466305279323</v>
      </c>
      <c r="D54" s="106">
        <v>185.39744626168223</v>
      </c>
      <c r="E54" s="106"/>
      <c r="F54" s="106"/>
      <c r="G54" s="106"/>
      <c r="H54" s="89">
        <f t="shared" si="0"/>
        <v>0.30153921370569731</v>
      </c>
      <c r="I54" s="78">
        <f t="shared" si="1"/>
        <v>42.95268216285416</v>
      </c>
      <c r="J54" s="78">
        <f t="shared" si="2"/>
        <v>11.931140982359238</v>
      </c>
      <c r="K54" s="78">
        <f t="shared" si="3"/>
        <v>0</v>
      </c>
    </row>
    <row r="55" spans="1:11">
      <c r="A55" s="77" t="s">
        <v>53</v>
      </c>
      <c r="B55" s="106">
        <v>198.80216304093472</v>
      </c>
      <c r="C55" s="106">
        <v>228.42116166143731</v>
      </c>
      <c r="D55" s="106">
        <v>235.51484831509759</v>
      </c>
      <c r="E55" s="106"/>
      <c r="F55" s="106"/>
      <c r="G55" s="106"/>
      <c r="H55" s="89">
        <f t="shared" si="0"/>
        <v>0.18466944580780786</v>
      </c>
      <c r="I55" s="78">
        <f t="shared" si="1"/>
        <v>36.71268527416288</v>
      </c>
      <c r="J55" s="78">
        <f t="shared" si="2"/>
        <v>7.0936866536602849</v>
      </c>
      <c r="K55" s="78">
        <f t="shared" si="3"/>
        <v>0</v>
      </c>
    </row>
    <row r="56" spans="1:11">
      <c r="A56" s="77" t="s">
        <v>54</v>
      </c>
      <c r="B56" s="106">
        <v>221.57254768022364</v>
      </c>
      <c r="C56" s="106">
        <v>282.33539050023279</v>
      </c>
      <c r="D56" s="106">
        <v>276.5226618601929</v>
      </c>
      <c r="E56" s="106"/>
      <c r="F56" s="106"/>
      <c r="G56" s="106"/>
      <c r="H56" s="89">
        <f t="shared" si="0"/>
        <v>0.24800055221314682</v>
      </c>
      <c r="I56" s="78">
        <f t="shared" si="1"/>
        <v>54.950114179969262</v>
      </c>
      <c r="J56" s="78">
        <f t="shared" si="2"/>
        <v>-5.812728640039893</v>
      </c>
      <c r="K56" s="78">
        <f t="shared" si="3"/>
        <v>0</v>
      </c>
    </row>
    <row r="57" spans="1:11">
      <c r="A57" s="77" t="s">
        <v>55</v>
      </c>
      <c r="B57" s="106">
        <v>252.80271955101662</v>
      </c>
      <c r="C57" s="106">
        <v>303.07467772557453</v>
      </c>
      <c r="D57" s="106">
        <v>311.04970796860312</v>
      </c>
      <c r="E57" s="106"/>
      <c r="F57" s="106"/>
      <c r="G57" s="106"/>
      <c r="H57" s="89">
        <f t="shared" si="0"/>
        <v>0.23040491226136517</v>
      </c>
      <c r="I57" s="78">
        <f t="shared" si="1"/>
        <v>58.246988417586493</v>
      </c>
      <c r="J57" s="78">
        <f t="shared" si="2"/>
        <v>7.9750302430285842</v>
      </c>
      <c r="K57" s="78">
        <f t="shared" si="3"/>
        <v>0</v>
      </c>
    </row>
    <row r="58" spans="1:11">
      <c r="A58" s="77" t="s">
        <v>56</v>
      </c>
      <c r="B58" s="106">
        <v>178.9807477692967</v>
      </c>
      <c r="C58" s="106">
        <v>185.43798157047559</v>
      </c>
      <c r="D58" s="106">
        <v>193.96803700220048</v>
      </c>
      <c r="E58" s="106"/>
      <c r="F58" s="106"/>
      <c r="G58" s="106"/>
      <c r="H58" s="89">
        <f t="shared" si="0"/>
        <v>8.3736879076078907E-2</v>
      </c>
      <c r="I58" s="78">
        <f t="shared" si="1"/>
        <v>14.987289232903777</v>
      </c>
      <c r="J58" s="78">
        <f t="shared" si="2"/>
        <v>8.5300554317248896</v>
      </c>
      <c r="K58" s="78">
        <f t="shared" si="3"/>
        <v>0</v>
      </c>
    </row>
    <row r="59" spans="1:11">
      <c r="A59" s="77" t="s">
        <v>57</v>
      </c>
      <c r="B59" s="106">
        <v>305.11825574060686</v>
      </c>
      <c r="C59" s="106">
        <v>360.59142262623396</v>
      </c>
      <c r="D59" s="106">
        <v>349.31205361770247</v>
      </c>
      <c r="E59" s="106"/>
      <c r="F59" s="106"/>
      <c r="G59" s="106"/>
      <c r="H59" s="89">
        <f t="shared" si="0"/>
        <v>0.14484153945435019</v>
      </c>
      <c r="I59" s="78">
        <f t="shared" si="1"/>
        <v>44.193797877095619</v>
      </c>
      <c r="J59" s="78">
        <f t="shared" si="2"/>
        <v>-11.279369008531489</v>
      </c>
      <c r="K59" s="78">
        <f t="shared" si="3"/>
        <v>0</v>
      </c>
    </row>
    <row r="60" spans="1:11">
      <c r="A60" s="77" t="s">
        <v>274</v>
      </c>
      <c r="B60" s="106">
        <v>221.69181339909323</v>
      </c>
      <c r="C60" s="106">
        <v>309.3827201002689</v>
      </c>
      <c r="D60" s="106">
        <v>291.06735190892044</v>
      </c>
      <c r="E60" s="106"/>
      <c r="F60" s="106"/>
      <c r="G60" s="106"/>
      <c r="H60" s="89">
        <f t="shared" si="0"/>
        <v>0.31293685340078947</v>
      </c>
      <c r="I60" s="78">
        <f t="shared" si="1"/>
        <v>69.375538509827209</v>
      </c>
      <c r="J60" s="78">
        <f t="shared" si="2"/>
        <v>-18.315368191348455</v>
      </c>
      <c r="K60" s="78">
        <f t="shared" si="3"/>
        <v>0</v>
      </c>
    </row>
    <row r="61" spans="1:11">
      <c r="A61" s="77" t="s">
        <v>59</v>
      </c>
      <c r="B61" s="106">
        <v>170.583037516145</v>
      </c>
      <c r="C61" s="106">
        <v>221.59447249603565</v>
      </c>
      <c r="D61" s="106">
        <v>221.38871052022731</v>
      </c>
      <c r="E61" s="106"/>
      <c r="F61" s="106"/>
      <c r="G61" s="106"/>
      <c r="H61" s="89">
        <f t="shared" si="0"/>
        <v>0.29783543395558165</v>
      </c>
      <c r="I61" s="78">
        <f t="shared" si="1"/>
        <v>50.805673004082308</v>
      </c>
      <c r="J61" s="78">
        <f t="shared" si="2"/>
        <v>-0.20576197580834332</v>
      </c>
      <c r="K61" s="78">
        <f t="shared" si="3"/>
        <v>0</v>
      </c>
    </row>
    <row r="62" spans="1:11">
      <c r="A62" s="77" t="s">
        <v>60</v>
      </c>
      <c r="B62" s="106">
        <v>109.41111663531125</v>
      </c>
      <c r="C62" s="106">
        <v>122.82143518384744</v>
      </c>
      <c r="D62" s="106">
        <v>125.90238031303593</v>
      </c>
      <c r="E62" s="106"/>
      <c r="F62" s="106"/>
      <c r="G62" s="106"/>
      <c r="H62" s="89">
        <f t="shared" si="0"/>
        <v>0.1507274962990581</v>
      </c>
      <c r="I62" s="78">
        <f t="shared" si="1"/>
        <v>16.491263677724689</v>
      </c>
      <c r="J62" s="78">
        <f t="shared" si="2"/>
        <v>3.0809451291884926</v>
      </c>
      <c r="K62" s="78">
        <f t="shared" si="3"/>
        <v>0</v>
      </c>
    </row>
    <row r="63" spans="1:11">
      <c r="A63" s="77" t="s">
        <v>61</v>
      </c>
      <c r="B63" s="106">
        <v>109.22544304126347</v>
      </c>
      <c r="C63" s="106">
        <v>129.05745059936004</v>
      </c>
      <c r="D63" s="106">
        <v>133.06587864673793</v>
      </c>
      <c r="E63" s="106"/>
      <c r="F63" s="106"/>
      <c r="G63" s="106"/>
      <c r="H63" s="89">
        <f t="shared" si="0"/>
        <v>0.21826815201351898</v>
      </c>
      <c r="I63" s="78">
        <f t="shared" si="1"/>
        <v>23.840435605474454</v>
      </c>
      <c r="J63" s="78">
        <f t="shared" si="2"/>
        <v>4.0084280473778904</v>
      </c>
      <c r="K63" s="78">
        <f t="shared" si="3"/>
        <v>0</v>
      </c>
    </row>
    <row r="64" spans="1:11">
      <c r="A64" s="77" t="s">
        <v>62</v>
      </c>
      <c r="B64" s="106">
        <v>222.12339976457676</v>
      </c>
      <c r="C64" s="106">
        <v>272.38033998623541</v>
      </c>
      <c r="D64" s="106">
        <v>278.4369684153516</v>
      </c>
      <c r="E64" s="106"/>
      <c r="F64" s="106"/>
      <c r="G64" s="106"/>
      <c r="H64" s="89">
        <f t="shared" si="0"/>
        <v>0.25352380123147872</v>
      </c>
      <c r="I64" s="78">
        <f t="shared" si="1"/>
        <v>56.31356865077484</v>
      </c>
      <c r="J64" s="78">
        <f t="shared" si="2"/>
        <v>6.0566284291161878</v>
      </c>
      <c r="K64" s="78">
        <f t="shared" si="3"/>
        <v>0</v>
      </c>
    </row>
    <row r="65" spans="1:11">
      <c r="A65" s="77" t="s">
        <v>63</v>
      </c>
      <c r="B65" s="106">
        <v>173.90430173383194</v>
      </c>
      <c r="C65" s="106">
        <v>212.71760541652154</v>
      </c>
      <c r="D65" s="106">
        <v>216.35097314139412</v>
      </c>
      <c r="E65" s="106"/>
      <c r="F65" s="106"/>
      <c r="G65" s="106"/>
      <c r="H65" s="89">
        <f t="shared" si="0"/>
        <v>0.24408062931375121</v>
      </c>
      <c r="I65" s="78">
        <f t="shared" si="1"/>
        <v>42.446671407562178</v>
      </c>
      <c r="J65" s="78">
        <f t="shared" si="2"/>
        <v>3.6333677248725849</v>
      </c>
      <c r="K65" s="78">
        <f t="shared" si="3"/>
        <v>0</v>
      </c>
    </row>
    <row r="66" spans="1:11">
      <c r="A66" s="77" t="s">
        <v>64</v>
      </c>
      <c r="B66" s="106">
        <v>313.28694024818088</v>
      </c>
      <c r="C66" s="106">
        <v>375.00555528363759</v>
      </c>
      <c r="D66" s="106">
        <v>392.24437063636191</v>
      </c>
      <c r="E66" s="106"/>
      <c r="F66" s="106"/>
      <c r="G66" s="106"/>
      <c r="H66" s="89">
        <f t="shared" si="0"/>
        <v>0.25202911530762251</v>
      </c>
      <c r="I66" s="78">
        <f t="shared" si="1"/>
        <v>78.957430388181024</v>
      </c>
      <c r="J66" s="78">
        <f t="shared" si="2"/>
        <v>17.238815352724316</v>
      </c>
      <c r="K66" s="78">
        <f t="shared" si="3"/>
        <v>0</v>
      </c>
    </row>
    <row r="67" spans="1:11">
      <c r="A67" s="77" t="s">
        <v>65</v>
      </c>
      <c r="B67" s="106">
        <v>138.04586271839887</v>
      </c>
      <c r="C67" s="106">
        <v>167.77347477622152</v>
      </c>
      <c r="D67" s="106">
        <v>168.8248969596057</v>
      </c>
      <c r="E67" s="106"/>
      <c r="F67" s="106"/>
      <c r="G67" s="106"/>
      <c r="H67" s="89">
        <f t="shared" si="0"/>
        <v>0.22296238101675883</v>
      </c>
      <c r="I67" s="78">
        <f t="shared" si="1"/>
        <v>30.77903424120683</v>
      </c>
      <c r="J67" s="78">
        <f t="shared" si="2"/>
        <v>1.0514221833841759</v>
      </c>
      <c r="K67" s="78">
        <f t="shared" si="3"/>
        <v>0</v>
      </c>
    </row>
    <row r="68" spans="1:11">
      <c r="A68" s="77" t="s">
        <v>66</v>
      </c>
      <c r="B68" s="106">
        <v>126.42452060918922</v>
      </c>
      <c r="C68" s="106">
        <v>164.7850055023944</v>
      </c>
      <c r="D68" s="106">
        <v>173.33202310604366</v>
      </c>
      <c r="E68" s="106"/>
      <c r="F68" s="106"/>
      <c r="G68" s="106"/>
      <c r="H68" s="89">
        <f t="shared" ref="H68:H92" si="4">(D68-B68)/B68</f>
        <v>0.37103168175624435</v>
      </c>
      <c r="I68" s="78">
        <f t="shared" ref="I68:I92" si="5">D68-B68</f>
        <v>46.907502496854448</v>
      </c>
      <c r="J68" s="78">
        <f t="shared" ref="J68:J92" si="6">D68-C68</f>
        <v>8.547017603649266</v>
      </c>
      <c r="K68" s="78">
        <f t="shared" ref="K68:K92" si="7">G68-F68</f>
        <v>0</v>
      </c>
    </row>
    <row r="69" spans="1:11">
      <c r="A69" s="77" t="s">
        <v>67</v>
      </c>
      <c r="B69" s="106">
        <v>129.26010959906981</v>
      </c>
      <c r="C69" s="106">
        <v>139.634121972695</v>
      </c>
      <c r="D69" s="106">
        <v>146.38883314862468</v>
      </c>
      <c r="E69" s="106"/>
      <c r="F69" s="106"/>
      <c r="G69" s="106"/>
      <c r="H69" s="89">
        <f t="shared" si="4"/>
        <v>0.13251360843406046</v>
      </c>
      <c r="I69" s="78">
        <f t="shared" si="5"/>
        <v>17.128723549554877</v>
      </c>
      <c r="J69" s="78">
        <f t="shared" si="6"/>
        <v>6.7547111759296854</v>
      </c>
      <c r="K69" s="78">
        <f t="shared" si="7"/>
        <v>0</v>
      </c>
    </row>
    <row r="70" spans="1:11">
      <c r="A70" s="77" t="s">
        <v>68</v>
      </c>
      <c r="B70" s="106">
        <v>148.3084975941608</v>
      </c>
      <c r="C70" s="106">
        <v>178.03851824810033</v>
      </c>
      <c r="D70" s="106">
        <v>178.2900675510337</v>
      </c>
      <c r="E70" s="106"/>
      <c r="F70" s="106"/>
      <c r="G70" s="106"/>
      <c r="H70" s="89">
        <f t="shared" si="4"/>
        <v>0.20215679103510342</v>
      </c>
      <c r="I70" s="78">
        <f t="shared" si="5"/>
        <v>29.981569956872903</v>
      </c>
      <c r="J70" s="78">
        <f t="shared" si="6"/>
        <v>0.25154930293336975</v>
      </c>
      <c r="K70" s="78">
        <f t="shared" si="7"/>
        <v>0</v>
      </c>
    </row>
    <row r="71" spans="1:11">
      <c r="A71" s="77" t="s">
        <v>69</v>
      </c>
      <c r="B71" s="106">
        <v>128.70557237021782</v>
      </c>
      <c r="C71" s="106">
        <v>144.82669880264044</v>
      </c>
      <c r="D71" s="106">
        <v>149.81010370480263</v>
      </c>
      <c r="E71" s="106"/>
      <c r="F71" s="106"/>
      <c r="G71" s="106"/>
      <c r="H71" s="89">
        <f t="shared" si="4"/>
        <v>0.16397527275569884</v>
      </c>
      <c r="I71" s="78">
        <f t="shared" si="5"/>
        <v>21.104531334584806</v>
      </c>
      <c r="J71" s="78">
        <f t="shared" si="6"/>
        <v>4.9834049021621922</v>
      </c>
      <c r="K71" s="78">
        <f t="shared" si="7"/>
        <v>0</v>
      </c>
    </row>
    <row r="72" spans="1:11">
      <c r="A72" s="77" t="s">
        <v>70</v>
      </c>
      <c r="B72" s="106">
        <v>134.91824787015099</v>
      </c>
      <c r="C72" s="106">
        <v>165.31977707172467</v>
      </c>
      <c r="D72" s="106">
        <v>185.902309483507</v>
      </c>
      <c r="E72" s="106"/>
      <c r="F72" s="106"/>
      <c r="G72" s="106"/>
      <c r="H72" s="89">
        <f t="shared" si="4"/>
        <v>0.37788855412964195</v>
      </c>
      <c r="I72" s="78">
        <f t="shared" si="5"/>
        <v>50.984061613356005</v>
      </c>
      <c r="J72" s="78">
        <f t="shared" si="6"/>
        <v>20.582532411782324</v>
      </c>
      <c r="K72" s="78">
        <f t="shared" si="7"/>
        <v>0</v>
      </c>
    </row>
    <row r="73" spans="1:11">
      <c r="A73" s="77" t="s">
        <v>275</v>
      </c>
      <c r="B73" s="106">
        <v>130.53770700288513</v>
      </c>
      <c r="C73" s="106">
        <v>137.14421544461513</v>
      </c>
      <c r="D73" s="106">
        <v>151.99039031363245</v>
      </c>
      <c r="E73" s="106"/>
      <c r="F73" s="106"/>
      <c r="G73" s="106"/>
      <c r="H73" s="89">
        <f t="shared" si="4"/>
        <v>0.16434089278336392</v>
      </c>
      <c r="I73" s="78">
        <f t="shared" si="5"/>
        <v>21.452683310747318</v>
      </c>
      <c r="J73" s="78">
        <f t="shared" si="6"/>
        <v>14.846174869017318</v>
      </c>
      <c r="K73" s="78">
        <f t="shared" si="7"/>
        <v>0</v>
      </c>
    </row>
    <row r="74" spans="1:11">
      <c r="A74" s="77" t="s">
        <v>276</v>
      </c>
      <c r="B74" s="106">
        <v>118.32357342032515</v>
      </c>
      <c r="C74" s="106">
        <v>134.7839030943093</v>
      </c>
      <c r="D74" s="106">
        <v>142.5562530193335</v>
      </c>
      <c r="E74" s="106"/>
      <c r="F74" s="106"/>
      <c r="G74" s="106"/>
      <c r="H74" s="89">
        <f t="shared" si="4"/>
        <v>0.20480009940982527</v>
      </c>
      <c r="I74" s="78">
        <f t="shared" si="5"/>
        <v>24.23267959900835</v>
      </c>
      <c r="J74" s="78">
        <f t="shared" si="6"/>
        <v>7.7723499250242014</v>
      </c>
      <c r="K74" s="78">
        <f t="shared" si="7"/>
        <v>0</v>
      </c>
    </row>
    <row r="75" spans="1:11">
      <c r="A75" s="77" t="s">
        <v>73</v>
      </c>
      <c r="B75" s="106">
        <v>162.25225255852882</v>
      </c>
      <c r="C75" s="106">
        <v>185.05030292593747</v>
      </c>
      <c r="D75" s="106">
        <v>190.73373428639204</v>
      </c>
      <c r="E75" s="106"/>
      <c r="F75" s="106"/>
      <c r="G75" s="106"/>
      <c r="H75" s="89">
        <f t="shared" si="4"/>
        <v>0.17553828238895583</v>
      </c>
      <c r="I75" s="78">
        <f t="shared" si="5"/>
        <v>28.481481727863212</v>
      </c>
      <c r="J75" s="78">
        <f t="shared" si="6"/>
        <v>5.6834313604545628</v>
      </c>
      <c r="K75" s="78">
        <f t="shared" si="7"/>
        <v>0</v>
      </c>
    </row>
    <row r="76" spans="1:11">
      <c r="A76" s="77" t="s">
        <v>74</v>
      </c>
      <c r="B76" s="106">
        <v>133.23046761854974</v>
      </c>
      <c r="C76" s="106">
        <v>150.17660332369363</v>
      </c>
      <c r="D76" s="106">
        <v>151.22488727871593</v>
      </c>
      <c r="E76" s="106"/>
      <c r="F76" s="106"/>
      <c r="G76" s="106"/>
      <c r="H76" s="89">
        <f t="shared" si="4"/>
        <v>0.13506234708779793</v>
      </c>
      <c r="I76" s="78">
        <f t="shared" si="5"/>
        <v>17.994419660166187</v>
      </c>
      <c r="J76" s="78">
        <f t="shared" si="6"/>
        <v>1.0482839550222991</v>
      </c>
      <c r="K76" s="78">
        <f t="shared" si="7"/>
        <v>0</v>
      </c>
    </row>
    <row r="77" spans="1:11">
      <c r="A77" s="77" t="s">
        <v>75</v>
      </c>
      <c r="B77" s="106">
        <v>136.05386620099733</v>
      </c>
      <c r="C77" s="106">
        <v>177.07604020620133</v>
      </c>
      <c r="D77" s="106">
        <v>183.79931389491833</v>
      </c>
      <c r="E77" s="106"/>
      <c r="F77" s="106"/>
      <c r="G77" s="106"/>
      <c r="H77" s="89">
        <f t="shared" si="4"/>
        <v>0.35093047354777046</v>
      </c>
      <c r="I77" s="78">
        <f t="shared" si="5"/>
        <v>47.745447693920994</v>
      </c>
      <c r="J77" s="78">
        <f t="shared" si="6"/>
        <v>6.7232736887170006</v>
      </c>
      <c r="K77" s="78">
        <f t="shared" si="7"/>
        <v>0</v>
      </c>
    </row>
    <row r="78" spans="1:11">
      <c r="A78" s="77" t="s">
        <v>76</v>
      </c>
      <c r="B78" s="106">
        <v>133.12789571968537</v>
      </c>
      <c r="C78" s="106">
        <v>149.13249603598291</v>
      </c>
      <c r="D78" s="106">
        <v>154.82982815499128</v>
      </c>
      <c r="E78" s="106"/>
      <c r="F78" s="106"/>
      <c r="G78" s="106"/>
      <c r="H78" s="89">
        <f t="shared" si="4"/>
        <v>0.1630156648836513</v>
      </c>
      <c r="I78" s="78">
        <f t="shared" si="5"/>
        <v>21.701932435305906</v>
      </c>
      <c r="J78" s="78">
        <f t="shared" si="6"/>
        <v>5.6973321190083652</v>
      </c>
      <c r="K78" s="78">
        <f t="shared" si="7"/>
        <v>0</v>
      </c>
    </row>
    <row r="79" spans="1:11">
      <c r="A79" s="77" t="s">
        <v>77</v>
      </c>
      <c r="B79" s="106">
        <v>151.31236833672168</v>
      </c>
      <c r="C79" s="106">
        <v>148.38032032844686</v>
      </c>
      <c r="D79" s="106">
        <v>172.08559898105213</v>
      </c>
      <c r="E79" s="106"/>
      <c r="F79" s="106"/>
      <c r="G79" s="106"/>
      <c r="H79" s="89">
        <f t="shared" si="4"/>
        <v>0.13728706299872939</v>
      </c>
      <c r="I79" s="78">
        <f t="shared" si="5"/>
        <v>20.773230644330454</v>
      </c>
      <c r="J79" s="78">
        <f t="shared" si="6"/>
        <v>23.705278652605273</v>
      </c>
      <c r="K79" s="78">
        <f t="shared" si="7"/>
        <v>0</v>
      </c>
    </row>
    <row r="80" spans="1:11">
      <c r="A80" s="77" t="s">
        <v>78</v>
      </c>
      <c r="B80" s="106">
        <v>116.59678043615143</v>
      </c>
      <c r="C80" s="106">
        <v>200.4594230423867</v>
      </c>
      <c r="D80" s="106">
        <v>214.67695773601932</v>
      </c>
      <c r="E80" s="106"/>
      <c r="F80" s="106"/>
      <c r="G80" s="106"/>
      <c r="H80" s="89">
        <f t="shared" si="4"/>
        <v>0.84119112837405263</v>
      </c>
      <c r="I80" s="78">
        <f t="shared" si="5"/>
        <v>98.080177299867884</v>
      </c>
      <c r="J80" s="78">
        <f t="shared" si="6"/>
        <v>14.217534693632615</v>
      </c>
      <c r="K80" s="78">
        <f t="shared" si="7"/>
        <v>0</v>
      </c>
    </row>
    <row r="81" spans="1:11">
      <c r="A81" s="77" t="s">
        <v>79</v>
      </c>
      <c r="B81" s="106">
        <v>159.25350302072124</v>
      </c>
      <c r="C81" s="106">
        <v>221.10032664417119</v>
      </c>
      <c r="D81" s="106">
        <v>222.0788240107745</v>
      </c>
      <c r="E81" s="106"/>
      <c r="F81" s="106"/>
      <c r="G81" s="106"/>
      <c r="H81" s="89">
        <f t="shared" si="4"/>
        <v>0.39449883235459349</v>
      </c>
      <c r="I81" s="78">
        <f t="shared" si="5"/>
        <v>62.825320990053257</v>
      </c>
      <c r="J81" s="78">
        <f t="shared" si="6"/>
        <v>0.97849736660330677</v>
      </c>
      <c r="K81" s="78">
        <f t="shared" si="7"/>
        <v>0</v>
      </c>
    </row>
    <row r="82" spans="1:11">
      <c r="A82" s="77" t="s">
        <v>80</v>
      </c>
      <c r="B82" s="106">
        <v>156.737268037723</v>
      </c>
      <c r="C82" s="106">
        <v>197.02561989625599</v>
      </c>
      <c r="D82" s="106">
        <v>217.66104536515184</v>
      </c>
      <c r="E82" s="106"/>
      <c r="F82" s="106"/>
      <c r="G82" s="106"/>
      <c r="H82" s="89">
        <f t="shared" si="4"/>
        <v>0.38870000791876702</v>
      </c>
      <c r="I82" s="78">
        <f t="shared" si="5"/>
        <v>60.923777327428837</v>
      </c>
      <c r="J82" s="78">
        <f t="shared" si="6"/>
        <v>20.635425468895846</v>
      </c>
      <c r="K82" s="78">
        <f t="shared" si="7"/>
        <v>0</v>
      </c>
    </row>
    <row r="83" spans="1:11">
      <c r="A83" s="77" t="s">
        <v>81</v>
      </c>
      <c r="B83" s="106">
        <v>95.95700920263198</v>
      </c>
      <c r="C83" s="106">
        <v>141.11044685494224</v>
      </c>
      <c r="D83" s="106">
        <v>151.91205626891062</v>
      </c>
      <c r="E83" s="106"/>
      <c r="F83" s="106"/>
      <c r="G83" s="106"/>
      <c r="H83" s="89">
        <f t="shared" si="4"/>
        <v>0.58312620965622863</v>
      </c>
      <c r="I83" s="78">
        <f t="shared" si="5"/>
        <v>55.955047066278638</v>
      </c>
      <c r="J83" s="78">
        <f t="shared" si="6"/>
        <v>10.801609413968379</v>
      </c>
      <c r="K83" s="78">
        <f t="shared" si="7"/>
        <v>0</v>
      </c>
    </row>
    <row r="84" spans="1:11">
      <c r="A84" s="77" t="s">
        <v>82</v>
      </c>
      <c r="B84" s="106">
        <v>140.06367495514823</v>
      </c>
      <c r="C84" s="106">
        <v>176.8839463483952</v>
      </c>
      <c r="D84" s="106">
        <v>187.88286894771869</v>
      </c>
      <c r="E84" s="106"/>
      <c r="F84" s="106"/>
      <c r="G84" s="106"/>
      <c r="H84" s="89">
        <f t="shared" si="4"/>
        <v>0.34141039072324297</v>
      </c>
      <c r="I84" s="78">
        <f t="shared" si="5"/>
        <v>47.819193992570462</v>
      </c>
      <c r="J84" s="78">
        <f t="shared" si="6"/>
        <v>10.998922599323492</v>
      </c>
      <c r="K84" s="78">
        <f t="shared" si="7"/>
        <v>0</v>
      </c>
    </row>
    <row r="85" spans="1:11">
      <c r="A85" s="77" t="s">
        <v>83</v>
      </c>
      <c r="B85" s="106">
        <v>159.28582696898715</v>
      </c>
      <c r="C85" s="106">
        <v>189.62321689471028</v>
      </c>
      <c r="D85" s="106">
        <v>200.1979552681847</v>
      </c>
      <c r="E85" s="106"/>
      <c r="F85" s="106"/>
      <c r="G85" s="106"/>
      <c r="H85" s="89">
        <f t="shared" si="4"/>
        <v>0.25684726053601187</v>
      </c>
      <c r="I85" s="78">
        <f t="shared" si="5"/>
        <v>40.912128299197548</v>
      </c>
      <c r="J85" s="78">
        <f t="shared" si="6"/>
        <v>10.574738373474418</v>
      </c>
      <c r="K85" s="78">
        <f t="shared" si="7"/>
        <v>0</v>
      </c>
    </row>
    <row r="86" spans="1:11">
      <c r="A86" s="77" t="s">
        <v>277</v>
      </c>
      <c r="B86" s="106">
        <v>119.43008770318551</v>
      </c>
      <c r="C86" s="106">
        <v>144.02384900694054</v>
      </c>
      <c r="D86" s="106">
        <v>143.5138155348632</v>
      </c>
      <c r="E86" s="106"/>
      <c r="F86" s="106"/>
      <c r="G86" s="106"/>
      <c r="H86" s="89">
        <f t="shared" si="4"/>
        <v>0.20165544792642162</v>
      </c>
      <c r="I86" s="78">
        <f t="shared" si="5"/>
        <v>24.083727831677692</v>
      </c>
      <c r="J86" s="78">
        <f t="shared" si="6"/>
        <v>-0.51003347207733896</v>
      </c>
      <c r="K86" s="78">
        <f t="shared" si="7"/>
        <v>0</v>
      </c>
    </row>
    <row r="87" spans="1:11">
      <c r="A87" s="77" t="s">
        <v>85</v>
      </c>
      <c r="B87" s="106">
        <v>97.704338993887546</v>
      </c>
      <c r="C87" s="106">
        <v>124.88752412432046</v>
      </c>
      <c r="D87" s="106">
        <v>126.1031733624252</v>
      </c>
      <c r="E87" s="106"/>
      <c r="F87" s="106"/>
      <c r="G87" s="106"/>
      <c r="H87" s="89">
        <f t="shared" si="4"/>
        <v>0.29066093339328869</v>
      </c>
      <c r="I87" s="78">
        <f t="shared" si="5"/>
        <v>28.398834368537649</v>
      </c>
      <c r="J87" s="78">
        <f t="shared" si="6"/>
        <v>1.2156492381047315</v>
      </c>
      <c r="K87" s="78">
        <f t="shared" si="7"/>
        <v>0</v>
      </c>
    </row>
    <row r="88" spans="1:11">
      <c r="A88" s="77" t="s">
        <v>86</v>
      </c>
      <c r="B88" s="106">
        <v>90.571451524850403</v>
      </c>
      <c r="C88" s="106">
        <v>105.13161329981968</v>
      </c>
      <c r="D88" s="106">
        <v>105.9226347495392</v>
      </c>
      <c r="E88" s="106"/>
      <c r="F88" s="106"/>
      <c r="G88" s="106"/>
      <c r="H88" s="89">
        <f t="shared" si="4"/>
        <v>0.16949251630881546</v>
      </c>
      <c r="I88" s="78">
        <f t="shared" si="5"/>
        <v>15.351183224688796</v>
      </c>
      <c r="J88" s="78">
        <f t="shared" si="6"/>
        <v>0.79102144971952271</v>
      </c>
      <c r="K88" s="78">
        <f t="shared" si="7"/>
        <v>0</v>
      </c>
    </row>
    <row r="89" spans="1:11">
      <c r="A89" s="77" t="s">
        <v>87</v>
      </c>
      <c r="B89" s="106">
        <v>94.103228937980248</v>
      </c>
      <c r="C89" s="106">
        <v>115.82325415995706</v>
      </c>
      <c r="D89" s="106">
        <v>117.61289998624295</v>
      </c>
      <c r="E89" s="106"/>
      <c r="F89" s="106"/>
      <c r="G89" s="106"/>
      <c r="H89" s="89">
        <f t="shared" si="4"/>
        <v>0.24982852675285996</v>
      </c>
      <c r="I89" s="78">
        <f t="shared" si="5"/>
        <v>23.509671048262703</v>
      </c>
      <c r="J89" s="78">
        <f t="shared" si="6"/>
        <v>1.7896458262858914</v>
      </c>
      <c r="K89" s="78">
        <f t="shared" si="7"/>
        <v>0</v>
      </c>
    </row>
    <row r="90" spans="1:11">
      <c r="A90" s="172" t="s">
        <v>278</v>
      </c>
      <c r="B90" s="106">
        <v>268.92903564853293</v>
      </c>
      <c r="C90" s="106">
        <v>331.84934743386469</v>
      </c>
      <c r="D90" s="106">
        <v>336.28147578361063</v>
      </c>
      <c r="E90" s="106"/>
      <c r="F90" s="106"/>
      <c r="G90" s="106"/>
      <c r="H90" s="89">
        <f t="shared" si="4"/>
        <v>0.25044688823820993</v>
      </c>
      <c r="I90" s="78">
        <f t="shared" si="5"/>
        <v>67.3524401350777</v>
      </c>
      <c r="J90" s="78">
        <f t="shared" si="6"/>
        <v>4.4321283497459376</v>
      </c>
      <c r="K90" s="78">
        <f t="shared" si="7"/>
        <v>0</v>
      </c>
    </row>
    <row r="91" spans="1:11" s="155" customFormat="1">
      <c r="A91" s="98" t="s">
        <v>285</v>
      </c>
      <c r="B91" s="106">
        <v>89.994154928137732</v>
      </c>
      <c r="C91" s="106">
        <v>99.423601362113203</v>
      </c>
      <c r="D91" s="106">
        <v>99.492965949155348</v>
      </c>
      <c r="E91" s="106"/>
      <c r="F91" s="106"/>
      <c r="G91" s="106"/>
      <c r="H91" s="89">
        <f t="shared" si="4"/>
        <v>0.10554919959638069</v>
      </c>
      <c r="I91" s="78">
        <f t="shared" si="5"/>
        <v>9.498811021017616</v>
      </c>
      <c r="J91" s="78">
        <f t="shared" si="6"/>
        <v>6.9364587042144876E-2</v>
      </c>
      <c r="K91" s="78">
        <f t="shared" si="7"/>
        <v>0</v>
      </c>
    </row>
    <row r="92" spans="1:11" s="114" customFormat="1">
      <c r="A92" s="77" t="s">
        <v>173</v>
      </c>
      <c r="B92" s="115">
        <v>130.9277230823709</v>
      </c>
      <c r="C92" s="162">
        <v>158.0476144983393</v>
      </c>
      <c r="D92" s="162">
        <v>164.0009825518658</v>
      </c>
      <c r="E92" s="162"/>
      <c r="F92" s="162"/>
      <c r="G92" s="162"/>
      <c r="H92" s="112">
        <f t="shared" si="4"/>
        <v>0.25260700095339955</v>
      </c>
      <c r="I92" s="78">
        <f t="shared" si="5"/>
        <v>33.0732594694949</v>
      </c>
      <c r="J92" s="113">
        <f t="shared" si="6"/>
        <v>5.9533680535265034</v>
      </c>
      <c r="K92" s="78">
        <f t="shared" si="7"/>
        <v>0</v>
      </c>
    </row>
    <row r="93" spans="1:11">
      <c r="D93" s="142" t="s">
        <v>284</v>
      </c>
    </row>
    <row r="94" spans="1:11">
      <c r="F94" s="166"/>
      <c r="G94" s="166"/>
    </row>
    <row r="95" spans="1:11">
      <c r="B95" s="145"/>
      <c r="C95" s="141"/>
      <c r="D95" s="143"/>
      <c r="E95" s="145"/>
      <c r="F95" s="145"/>
      <c r="G95" s="145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H1" zoomScale="80" zoomScaleNormal="80" workbookViewId="0">
      <selection activeCell="L1" sqref="L1:U1048576"/>
    </sheetView>
  </sheetViews>
  <sheetFormatPr defaultRowHeight="15"/>
  <cols>
    <col min="1" max="1" width="16.140625" customWidth="1"/>
    <col min="2" max="2" width="9.140625" style="147"/>
    <col min="3" max="3" width="9.140625" style="146"/>
    <col min="4" max="4" width="15.140625" style="147" customWidth="1"/>
    <col min="5" max="6" width="8.7109375" style="155"/>
    <col min="7" max="7" width="13.42578125" style="155" customWidth="1"/>
    <col min="8" max="8" width="30.5703125" customWidth="1"/>
    <col min="9" max="9" width="30" customWidth="1"/>
    <col min="10" max="10" width="33.42578125" customWidth="1"/>
    <col min="11" max="11" width="33.42578125" style="155" customWidth="1"/>
  </cols>
  <sheetData>
    <row r="1" spans="1:11" s="155" customFormat="1" ht="15.75" thickBot="1">
      <c r="B1" s="186" t="s">
        <v>281</v>
      </c>
      <c r="C1" s="186"/>
      <c r="D1" s="187"/>
      <c r="E1" s="188" t="s">
        <v>280</v>
      </c>
      <c r="F1" s="186"/>
      <c r="G1" s="187"/>
    </row>
    <row r="2" spans="1:11" ht="49.5" customHeight="1">
      <c r="A2" s="92" t="s">
        <v>174</v>
      </c>
      <c r="B2" s="92">
        <v>43586</v>
      </c>
      <c r="C2" s="92">
        <v>43922</v>
      </c>
      <c r="D2" s="92">
        <v>43952</v>
      </c>
      <c r="E2" s="92">
        <v>43586</v>
      </c>
      <c r="F2" s="92">
        <v>43922</v>
      </c>
      <c r="G2" s="92">
        <v>43952</v>
      </c>
      <c r="H2" s="91" t="s">
        <v>334</v>
      </c>
      <c r="I2" s="91" t="s">
        <v>335</v>
      </c>
      <c r="J2" s="91" t="s">
        <v>337</v>
      </c>
      <c r="K2" s="159" t="s">
        <v>339</v>
      </c>
    </row>
    <row r="3" spans="1:11">
      <c r="A3" s="79" t="s">
        <v>175</v>
      </c>
      <c r="B3" s="103">
        <v>121.70183847154526</v>
      </c>
      <c r="C3" s="103">
        <v>144.7284154993639</v>
      </c>
      <c r="D3" s="103">
        <v>150.7737662889009</v>
      </c>
      <c r="E3" s="103"/>
      <c r="F3" s="103"/>
      <c r="G3" s="103"/>
      <c r="H3" s="89">
        <f>(D3-B3)/B3</f>
        <v>0.23887829619067638</v>
      </c>
      <c r="I3" s="80">
        <f>(D3-B3)</f>
        <v>29.071927817355643</v>
      </c>
      <c r="J3" s="80">
        <f>(D3-C3)</f>
        <v>6.0453507895369967</v>
      </c>
      <c r="K3" s="80">
        <f>G3-F3</f>
        <v>0</v>
      </c>
    </row>
    <row r="4" spans="1:11">
      <c r="A4" s="70" t="s">
        <v>176</v>
      </c>
      <c r="B4" s="104">
        <v>113.51369595642814</v>
      </c>
      <c r="C4" s="104">
        <v>131.00244685747035</v>
      </c>
      <c r="D4" s="104">
        <v>138.36723372497858</v>
      </c>
      <c r="E4" s="104"/>
      <c r="F4" s="104"/>
      <c r="G4" s="104"/>
      <c r="H4" s="89">
        <f t="shared" ref="H4:H67" si="0">(D4-B4)/B4</f>
        <v>0.21894748082284615</v>
      </c>
      <c r="I4" s="80">
        <f t="shared" ref="I4:I67" si="1">(D4-B4)</f>
        <v>24.853537768550439</v>
      </c>
      <c r="J4" s="80">
        <f t="shared" ref="J4:J67" si="2">(D4-C4)</f>
        <v>7.3647868675082293</v>
      </c>
      <c r="K4" s="80">
        <f t="shared" ref="K4:K67" si="3">G4-F4</f>
        <v>0</v>
      </c>
    </row>
    <row r="5" spans="1:11">
      <c r="A5" s="70" t="s">
        <v>177</v>
      </c>
      <c r="B5" s="104">
        <v>111.93211293048167</v>
      </c>
      <c r="C5" s="104">
        <v>128.82179652667369</v>
      </c>
      <c r="D5" s="104">
        <v>133.00508345699583</v>
      </c>
      <c r="E5" s="104"/>
      <c r="F5" s="104"/>
      <c r="G5" s="104"/>
      <c r="H5" s="89">
        <f t="shared" si="0"/>
        <v>0.18826563686510664</v>
      </c>
      <c r="I5" s="80">
        <f t="shared" si="1"/>
        <v>21.072970526514169</v>
      </c>
      <c r="J5" s="80">
        <f t="shared" si="2"/>
        <v>4.1832869303221401</v>
      </c>
      <c r="K5" s="80">
        <f t="shared" si="3"/>
        <v>0</v>
      </c>
    </row>
    <row r="6" spans="1:11">
      <c r="A6" s="70" t="s">
        <v>178</v>
      </c>
      <c r="B6" s="104">
        <v>126.24208487830478</v>
      </c>
      <c r="C6" s="104">
        <v>144.11180841332094</v>
      </c>
      <c r="D6" s="104">
        <v>142.59609828162661</v>
      </c>
      <c r="E6" s="104"/>
      <c r="F6" s="104"/>
      <c r="G6" s="104"/>
      <c r="H6" s="89">
        <f t="shared" si="0"/>
        <v>0.12954486151814446</v>
      </c>
      <c r="I6" s="80">
        <f t="shared" si="1"/>
        <v>16.354013403321829</v>
      </c>
      <c r="J6" s="80">
        <f t="shared" si="2"/>
        <v>-1.515710131694334</v>
      </c>
      <c r="K6" s="80">
        <f t="shared" si="3"/>
        <v>0</v>
      </c>
    </row>
    <row r="7" spans="1:11">
      <c r="A7" s="70" t="s">
        <v>180</v>
      </c>
      <c r="B7" s="104">
        <v>115.23790451564277</v>
      </c>
      <c r="C7" s="104">
        <v>135.32492265080614</v>
      </c>
      <c r="D7" s="104">
        <v>135.48641278420916</v>
      </c>
      <c r="E7" s="104"/>
      <c r="F7" s="104"/>
      <c r="G7" s="104"/>
      <c r="H7" s="89">
        <f t="shared" si="0"/>
        <v>0.17571048652501139</v>
      </c>
      <c r="I7" s="80">
        <f t="shared" si="1"/>
        <v>20.248508268566397</v>
      </c>
      <c r="J7" s="80">
        <f t="shared" si="2"/>
        <v>0.16149013340302076</v>
      </c>
      <c r="K7" s="80">
        <f t="shared" si="3"/>
        <v>0</v>
      </c>
    </row>
    <row r="8" spans="1:11">
      <c r="A8" s="70" t="s">
        <v>181</v>
      </c>
      <c r="B8" s="104">
        <v>147.50879416110334</v>
      </c>
      <c r="C8" s="104">
        <v>180.40004572408461</v>
      </c>
      <c r="D8" s="104">
        <v>184.99265274583183</v>
      </c>
      <c r="E8" s="104"/>
      <c r="F8" s="104"/>
      <c r="G8" s="104"/>
      <c r="H8" s="89">
        <f t="shared" si="0"/>
        <v>0.25411270424860288</v>
      </c>
      <c r="I8" s="80">
        <f t="shared" si="1"/>
        <v>37.483858584728495</v>
      </c>
      <c r="J8" s="80">
        <f t="shared" si="2"/>
        <v>4.5926070217472272</v>
      </c>
      <c r="K8" s="80">
        <f t="shared" si="3"/>
        <v>0</v>
      </c>
    </row>
    <row r="9" spans="1:11">
      <c r="A9" s="70" t="s">
        <v>182</v>
      </c>
      <c r="B9" s="104">
        <v>119.32298510602853</v>
      </c>
      <c r="C9" s="104">
        <v>135.98469351625047</v>
      </c>
      <c r="D9" s="104">
        <v>140.68061983178507</v>
      </c>
      <c r="E9" s="104"/>
      <c r="F9" s="104"/>
      <c r="G9" s="104"/>
      <c r="H9" s="89">
        <f t="shared" si="0"/>
        <v>0.17899011415762422</v>
      </c>
      <c r="I9" s="80">
        <f t="shared" si="1"/>
        <v>21.35763472575654</v>
      </c>
      <c r="J9" s="80">
        <f t="shared" si="2"/>
        <v>4.6959263155345923</v>
      </c>
      <c r="K9" s="80">
        <f t="shared" si="3"/>
        <v>0</v>
      </c>
    </row>
    <row r="10" spans="1:11">
      <c r="A10" s="70" t="s">
        <v>184</v>
      </c>
      <c r="B10" s="104">
        <v>133.68923801986912</v>
      </c>
      <c r="C10" s="104">
        <v>147.451540622788</v>
      </c>
      <c r="D10" s="104">
        <v>161.59057485840947</v>
      </c>
      <c r="E10" s="104"/>
      <c r="F10" s="104"/>
      <c r="G10" s="104"/>
      <c r="H10" s="89">
        <f t="shared" si="0"/>
        <v>0.20870293863439929</v>
      </c>
      <c r="I10" s="80">
        <f t="shared" si="1"/>
        <v>27.901336838540345</v>
      </c>
      <c r="J10" s="80">
        <f t="shared" si="2"/>
        <v>14.139034235621466</v>
      </c>
      <c r="K10" s="80">
        <f t="shared" si="3"/>
        <v>0</v>
      </c>
    </row>
    <row r="11" spans="1:11">
      <c r="A11" s="70" t="s">
        <v>185</v>
      </c>
      <c r="B11" s="104">
        <v>114.9352619895805</v>
      </c>
      <c r="C11" s="104">
        <v>130.13011545378941</v>
      </c>
      <c r="D11" s="104">
        <v>136.68234376597769</v>
      </c>
      <c r="E11" s="104"/>
      <c r="F11" s="104"/>
      <c r="G11" s="104"/>
      <c r="H11" s="89">
        <f t="shared" si="0"/>
        <v>0.18921157354101378</v>
      </c>
      <c r="I11" s="80">
        <f t="shared" si="1"/>
        <v>21.747081776397195</v>
      </c>
      <c r="J11" s="80">
        <f t="shared" si="2"/>
        <v>6.5522283121882765</v>
      </c>
      <c r="K11" s="80">
        <f t="shared" si="3"/>
        <v>0</v>
      </c>
    </row>
    <row r="12" spans="1:11">
      <c r="A12" s="70" t="s">
        <v>186</v>
      </c>
      <c r="B12" s="104">
        <v>121.3485252160646</v>
      </c>
      <c r="C12" s="104">
        <v>140.64103793145276</v>
      </c>
      <c r="D12" s="104">
        <v>148.01198914886439</v>
      </c>
      <c r="E12" s="104"/>
      <c r="F12" s="104"/>
      <c r="G12" s="104"/>
      <c r="H12" s="89">
        <f>(D12-B12)/B12</f>
        <v>0.2197263121683985</v>
      </c>
      <c r="I12" s="80">
        <f t="shared" si="1"/>
        <v>26.663463932799786</v>
      </c>
      <c r="J12" s="80">
        <f t="shared" si="2"/>
        <v>7.3709512174116298</v>
      </c>
      <c r="K12" s="80">
        <f t="shared" si="3"/>
        <v>0</v>
      </c>
    </row>
    <row r="13" spans="1:11">
      <c r="A13" s="70" t="s">
        <v>190</v>
      </c>
      <c r="B13" s="104">
        <v>134.20952810666523</v>
      </c>
      <c r="C13" s="104">
        <v>151.80584991603189</v>
      </c>
      <c r="D13" s="104">
        <v>162.19248422526621</v>
      </c>
      <c r="E13" s="104"/>
      <c r="F13" s="104"/>
      <c r="G13" s="104"/>
      <c r="H13" s="89">
        <f t="shared" si="0"/>
        <v>0.20850200811645106</v>
      </c>
      <c r="I13" s="80">
        <f t="shared" si="1"/>
        <v>27.982956118600981</v>
      </c>
      <c r="J13" s="80">
        <f t="shared" si="2"/>
        <v>10.386634309234324</v>
      </c>
      <c r="K13" s="80">
        <f t="shared" si="3"/>
        <v>0</v>
      </c>
    </row>
    <row r="14" spans="1:11">
      <c r="A14" s="70" t="s">
        <v>191</v>
      </c>
      <c r="B14" s="104">
        <v>113.21558068374675</v>
      </c>
      <c r="C14" s="104">
        <v>134.38715404375344</v>
      </c>
      <c r="D14" s="104">
        <v>131.71735717917156</v>
      </c>
      <c r="E14" s="104"/>
      <c r="F14" s="104"/>
      <c r="G14" s="104"/>
      <c r="H14" s="89">
        <f t="shared" si="0"/>
        <v>0.16342076226334212</v>
      </c>
      <c r="I14" s="80">
        <f t="shared" si="1"/>
        <v>18.501776495424807</v>
      </c>
      <c r="J14" s="80">
        <f t="shared" si="2"/>
        <v>-2.6697968645818833</v>
      </c>
      <c r="K14" s="80">
        <f t="shared" si="3"/>
        <v>0</v>
      </c>
    </row>
    <row r="15" spans="1:11">
      <c r="A15" s="70" t="s">
        <v>192</v>
      </c>
      <c r="B15" s="104">
        <v>120.93903033415559</v>
      </c>
      <c r="C15" s="104">
        <v>141.47922776104573</v>
      </c>
      <c r="D15" s="104">
        <v>137.9062979746131</v>
      </c>
      <c r="E15" s="104"/>
      <c r="F15" s="104"/>
      <c r="G15" s="104"/>
      <c r="H15" s="89">
        <f t="shared" si="0"/>
        <v>0.14029604498710466</v>
      </c>
      <c r="I15" s="80">
        <f t="shared" si="1"/>
        <v>16.967267640457507</v>
      </c>
      <c r="J15" s="80">
        <f t="shared" si="2"/>
        <v>-3.5729297864326384</v>
      </c>
      <c r="K15" s="80">
        <f t="shared" si="3"/>
        <v>0</v>
      </c>
    </row>
    <row r="16" spans="1:11">
      <c r="A16" s="70" t="s">
        <v>193</v>
      </c>
      <c r="B16" s="104">
        <v>120.23014107483895</v>
      </c>
      <c r="C16" s="104">
        <v>137.24827612280342</v>
      </c>
      <c r="D16" s="104">
        <v>144.37853410435142</v>
      </c>
      <c r="E16" s="104"/>
      <c r="F16" s="104"/>
      <c r="G16" s="104"/>
      <c r="H16" s="89">
        <f t="shared" si="0"/>
        <v>0.20085140725636305</v>
      </c>
      <c r="I16" s="80">
        <f t="shared" si="1"/>
        <v>24.148393029512462</v>
      </c>
      <c r="J16" s="80">
        <f t="shared" si="2"/>
        <v>7.1302579815479987</v>
      </c>
      <c r="K16" s="80">
        <f t="shared" si="3"/>
        <v>0</v>
      </c>
    </row>
    <row r="17" spans="1:11">
      <c r="A17" s="70" t="s">
        <v>194</v>
      </c>
      <c r="B17" s="104">
        <v>115.86757577262793</v>
      </c>
      <c r="C17" s="104">
        <v>131.17936080465327</v>
      </c>
      <c r="D17" s="104">
        <v>136.83260470598836</v>
      </c>
      <c r="E17" s="104"/>
      <c r="F17" s="104"/>
      <c r="G17" s="104"/>
      <c r="H17" s="89">
        <f t="shared" si="0"/>
        <v>0.18093956651428553</v>
      </c>
      <c r="I17" s="80">
        <f t="shared" si="1"/>
        <v>20.965028933360429</v>
      </c>
      <c r="J17" s="80">
        <f t="shared" si="2"/>
        <v>5.6532439013350881</v>
      </c>
      <c r="K17" s="80">
        <f t="shared" si="3"/>
        <v>0</v>
      </c>
    </row>
    <row r="18" spans="1:11">
      <c r="A18" s="70" t="s">
        <v>195</v>
      </c>
      <c r="B18" s="104">
        <v>136.32954529886405</v>
      </c>
      <c r="C18" s="104">
        <v>155.37284595535101</v>
      </c>
      <c r="D18" s="104">
        <v>166.76087552874168</v>
      </c>
      <c r="E18" s="104"/>
      <c r="F18" s="104"/>
      <c r="G18" s="104"/>
      <c r="H18" s="89">
        <f t="shared" si="0"/>
        <v>0.22321889333060951</v>
      </c>
      <c r="I18" s="80">
        <f t="shared" si="1"/>
        <v>30.431330229877631</v>
      </c>
      <c r="J18" s="80">
        <f t="shared" si="2"/>
        <v>11.388029573390668</v>
      </c>
      <c r="K18" s="80">
        <f t="shared" si="3"/>
        <v>0</v>
      </c>
    </row>
    <row r="19" spans="1:11">
      <c r="A19" s="70" t="s">
        <v>196</v>
      </c>
      <c r="B19" s="104">
        <v>130.4380790209118</v>
      </c>
      <c r="C19" s="104">
        <v>155.89863100689217</v>
      </c>
      <c r="D19" s="104">
        <v>167.46558662347925</v>
      </c>
      <c r="E19" s="104"/>
      <c r="F19" s="104"/>
      <c r="G19" s="104"/>
      <c r="H19" s="89">
        <f t="shared" si="0"/>
        <v>0.28387038417386701</v>
      </c>
      <c r="I19" s="80">
        <f t="shared" si="1"/>
        <v>37.027507602567454</v>
      </c>
      <c r="J19" s="80">
        <f t="shared" si="2"/>
        <v>11.56695561658708</v>
      </c>
      <c r="K19" s="80">
        <f t="shared" si="3"/>
        <v>0</v>
      </c>
    </row>
    <row r="20" spans="1:11">
      <c r="A20" s="70" t="s">
        <v>197</v>
      </c>
      <c r="B20" s="104">
        <v>125.95286578262794</v>
      </c>
      <c r="C20" s="104">
        <v>141.73452879355861</v>
      </c>
      <c r="D20" s="104">
        <v>155.45301943099673</v>
      </c>
      <c r="E20" s="104"/>
      <c r="F20" s="104"/>
      <c r="G20" s="104"/>
      <c r="H20" s="89">
        <f t="shared" si="0"/>
        <v>0.23421581926750892</v>
      </c>
      <c r="I20" s="80">
        <f t="shared" si="1"/>
        <v>29.500153648368794</v>
      </c>
      <c r="J20" s="80">
        <f t="shared" si="2"/>
        <v>13.718490637438123</v>
      </c>
      <c r="K20" s="80">
        <f t="shared" si="3"/>
        <v>0</v>
      </c>
    </row>
    <row r="21" spans="1:11">
      <c r="A21" s="70" t="s">
        <v>198</v>
      </c>
      <c r="B21" s="104">
        <v>112.20897699663827</v>
      </c>
      <c r="C21" s="104">
        <v>129.2236739460028</v>
      </c>
      <c r="D21" s="104">
        <v>132.11833197768124</v>
      </c>
      <c r="E21" s="104"/>
      <c r="F21" s="104"/>
      <c r="G21" s="104"/>
      <c r="H21" s="89">
        <f t="shared" si="0"/>
        <v>0.17743103550119205</v>
      </c>
      <c r="I21" s="80">
        <f t="shared" si="1"/>
        <v>19.909354981042966</v>
      </c>
      <c r="J21" s="80">
        <f t="shared" si="2"/>
        <v>2.8946580316784321</v>
      </c>
      <c r="K21" s="80">
        <f t="shared" si="3"/>
        <v>0</v>
      </c>
    </row>
    <row r="22" spans="1:11">
      <c r="A22" s="70" t="s">
        <v>199</v>
      </c>
      <c r="B22" s="104">
        <v>112.18320960917266</v>
      </c>
      <c r="C22" s="104">
        <v>128.00510928240081</v>
      </c>
      <c r="D22" s="104">
        <v>132.3949379492573</v>
      </c>
      <c r="E22" s="104"/>
      <c r="F22" s="104"/>
      <c r="G22" s="104"/>
      <c r="H22" s="89">
        <f t="shared" si="0"/>
        <v>0.18016714275245715</v>
      </c>
      <c r="I22" s="80">
        <f t="shared" si="1"/>
        <v>20.211728340084633</v>
      </c>
      <c r="J22" s="80">
        <f t="shared" si="2"/>
        <v>4.3898286668564879</v>
      </c>
      <c r="K22" s="80">
        <f t="shared" si="3"/>
        <v>0</v>
      </c>
    </row>
    <row r="23" spans="1:11">
      <c r="A23" s="70" t="s">
        <v>112</v>
      </c>
      <c r="B23" s="104">
        <v>116.53915236256036</v>
      </c>
      <c r="C23" s="104">
        <v>136.71123620107539</v>
      </c>
      <c r="D23" s="104">
        <v>138.14085726809802</v>
      </c>
      <c r="E23" s="104"/>
      <c r="F23" s="104"/>
      <c r="G23" s="104"/>
      <c r="H23" s="89">
        <f t="shared" si="0"/>
        <v>0.18536006541675751</v>
      </c>
      <c r="I23" s="80">
        <f t="shared" si="1"/>
        <v>21.601704905537659</v>
      </c>
      <c r="J23" s="80">
        <f t="shared" si="2"/>
        <v>1.429621067022623</v>
      </c>
      <c r="K23" s="80">
        <f t="shared" si="3"/>
        <v>0</v>
      </c>
    </row>
    <row r="24" spans="1:11">
      <c r="A24" s="70" t="s">
        <v>201</v>
      </c>
      <c r="B24" s="104">
        <v>112.54212052354778</v>
      </c>
      <c r="C24" s="104">
        <v>133.36068762935133</v>
      </c>
      <c r="D24" s="104">
        <v>138.80592333423147</v>
      </c>
      <c r="E24" s="104"/>
      <c r="F24" s="104"/>
      <c r="G24" s="104"/>
      <c r="H24" s="89">
        <f t="shared" si="0"/>
        <v>0.23336865067500104</v>
      </c>
      <c r="I24" s="80">
        <f t="shared" si="1"/>
        <v>26.263802810683686</v>
      </c>
      <c r="J24" s="80">
        <f t="shared" si="2"/>
        <v>5.4452357048801332</v>
      </c>
      <c r="K24" s="80">
        <f t="shared" si="3"/>
        <v>0</v>
      </c>
    </row>
    <row r="25" spans="1:11">
      <c r="A25" s="70" t="s">
        <v>202</v>
      </c>
      <c r="B25" s="104">
        <v>115.84968514554839</v>
      </c>
      <c r="C25" s="104">
        <v>136.85830123949236</v>
      </c>
      <c r="D25" s="104">
        <v>138.86565843575463</v>
      </c>
      <c r="E25" s="104"/>
      <c r="F25" s="104"/>
      <c r="G25" s="104"/>
      <c r="H25" s="89">
        <f t="shared" si="0"/>
        <v>0.19867100425253628</v>
      </c>
      <c r="I25" s="80">
        <f t="shared" si="1"/>
        <v>23.015973290206233</v>
      </c>
      <c r="J25" s="80">
        <f t="shared" si="2"/>
        <v>2.0073571962622623</v>
      </c>
      <c r="K25" s="80">
        <f t="shared" si="3"/>
        <v>0</v>
      </c>
    </row>
    <row r="26" spans="1:11">
      <c r="A26" s="70" t="s">
        <v>203</v>
      </c>
      <c r="B26" s="104">
        <v>126.80606757423061</v>
      </c>
      <c r="C26" s="104">
        <v>154.52330798731893</v>
      </c>
      <c r="D26" s="104">
        <v>159.10935076075873</v>
      </c>
      <c r="E26" s="104"/>
      <c r="F26" s="104"/>
      <c r="G26" s="104"/>
      <c r="H26" s="89">
        <f t="shared" si="0"/>
        <v>0.2547455638715253</v>
      </c>
      <c r="I26" s="80">
        <f t="shared" si="1"/>
        <v>32.30328318652812</v>
      </c>
      <c r="J26" s="80">
        <f t="shared" si="2"/>
        <v>4.5860427734398002</v>
      </c>
      <c r="K26" s="80">
        <f t="shared" si="3"/>
        <v>0</v>
      </c>
    </row>
    <row r="27" spans="1:11">
      <c r="A27" s="70" t="s">
        <v>204</v>
      </c>
      <c r="B27" s="104">
        <v>125.05706195245138</v>
      </c>
      <c r="C27" s="104">
        <v>147.45542416606307</v>
      </c>
      <c r="D27" s="104">
        <v>147.70250308454018</v>
      </c>
      <c r="E27" s="104"/>
      <c r="F27" s="104"/>
      <c r="G27" s="104"/>
      <c r="H27" s="89">
        <f t="shared" si="0"/>
        <v>0.18108086643438778</v>
      </c>
      <c r="I27" s="80">
        <f t="shared" si="1"/>
        <v>22.645441132088806</v>
      </c>
      <c r="J27" s="80">
        <f t="shared" si="2"/>
        <v>0.24707891847711494</v>
      </c>
      <c r="K27" s="80">
        <f t="shared" si="3"/>
        <v>0</v>
      </c>
    </row>
    <row r="28" spans="1:11">
      <c r="A28" s="70" t="s">
        <v>205</v>
      </c>
      <c r="B28" s="104">
        <v>143.55299687970876</v>
      </c>
      <c r="C28" s="104">
        <v>168.64182905479822</v>
      </c>
      <c r="D28" s="104">
        <v>175.67386185513254</v>
      </c>
      <c r="E28" s="104"/>
      <c r="F28" s="104"/>
      <c r="G28" s="104"/>
      <c r="H28" s="89">
        <f t="shared" si="0"/>
        <v>0.22375614354007314</v>
      </c>
      <c r="I28" s="80">
        <f t="shared" si="1"/>
        <v>32.120864975423785</v>
      </c>
      <c r="J28" s="80">
        <f t="shared" si="2"/>
        <v>7.0320328003343207</v>
      </c>
      <c r="K28" s="80">
        <f t="shared" si="3"/>
        <v>0</v>
      </c>
    </row>
    <row r="29" spans="1:11">
      <c r="A29" s="70" t="s">
        <v>206</v>
      </c>
      <c r="B29" s="104">
        <v>115.80677723817115</v>
      </c>
      <c r="C29" s="104">
        <v>133.19149820242919</v>
      </c>
      <c r="D29" s="104">
        <v>140.12128113948154</v>
      </c>
      <c r="E29" s="104"/>
      <c r="F29" s="104"/>
      <c r="G29" s="104"/>
      <c r="H29" s="89">
        <f t="shared" si="0"/>
        <v>0.20995752132282003</v>
      </c>
      <c r="I29" s="80">
        <f t="shared" si="1"/>
        <v>24.314503901310388</v>
      </c>
      <c r="J29" s="80">
        <f t="shared" si="2"/>
        <v>6.9297829370523516</v>
      </c>
      <c r="K29" s="80">
        <f t="shared" si="3"/>
        <v>0</v>
      </c>
    </row>
    <row r="30" spans="1:11">
      <c r="A30" s="70" t="s">
        <v>207</v>
      </c>
      <c r="B30" s="104">
        <v>108.26372121010614</v>
      </c>
      <c r="C30" s="104">
        <v>127.53352443329344</v>
      </c>
      <c r="D30" s="104">
        <v>129.73285263941159</v>
      </c>
      <c r="E30" s="104"/>
      <c r="F30" s="104"/>
      <c r="G30" s="104"/>
      <c r="H30" s="89">
        <f t="shared" si="0"/>
        <v>0.19830402270803676</v>
      </c>
      <c r="I30" s="80">
        <f t="shared" si="1"/>
        <v>21.469131429305449</v>
      </c>
      <c r="J30" s="80">
        <f t="shared" si="2"/>
        <v>2.1993282061181532</v>
      </c>
      <c r="K30" s="80">
        <f t="shared" si="3"/>
        <v>0</v>
      </c>
    </row>
    <row r="31" spans="1:11">
      <c r="A31" s="70" t="s">
        <v>208</v>
      </c>
      <c r="B31" s="104">
        <v>120.86095911823109</v>
      </c>
      <c r="C31" s="104">
        <v>142.99813341187928</v>
      </c>
      <c r="D31" s="104">
        <v>144.95761386641882</v>
      </c>
      <c r="E31" s="104"/>
      <c r="F31" s="104"/>
      <c r="G31" s="104"/>
      <c r="H31" s="89">
        <f t="shared" si="0"/>
        <v>0.19937500847246634</v>
      </c>
      <c r="I31" s="80">
        <f t="shared" si="1"/>
        <v>24.096654748187731</v>
      </c>
      <c r="J31" s="80">
        <f t="shared" si="2"/>
        <v>1.9594804545395448</v>
      </c>
      <c r="K31" s="80">
        <f t="shared" si="3"/>
        <v>0</v>
      </c>
    </row>
    <row r="32" spans="1:11">
      <c r="A32" s="70" t="s">
        <v>209</v>
      </c>
      <c r="B32" s="104">
        <v>113.66255137242761</v>
      </c>
      <c r="C32" s="104">
        <v>132.88784684726903</v>
      </c>
      <c r="D32" s="104">
        <v>130.86078047532553</v>
      </c>
      <c r="E32" s="104"/>
      <c r="F32" s="104"/>
      <c r="G32" s="104"/>
      <c r="H32" s="89">
        <f t="shared" si="0"/>
        <v>0.15130954650618442</v>
      </c>
      <c r="I32" s="80">
        <f t="shared" si="1"/>
        <v>17.198229102897912</v>
      </c>
      <c r="J32" s="80">
        <f t="shared" si="2"/>
        <v>-2.0270663719435049</v>
      </c>
      <c r="K32" s="80">
        <f t="shared" si="3"/>
        <v>0</v>
      </c>
    </row>
    <row r="33" spans="1:11">
      <c r="A33" s="70" t="s">
        <v>210</v>
      </c>
      <c r="B33" s="104">
        <v>122.43185496259585</v>
      </c>
      <c r="C33" s="104">
        <v>144.10351645582494</v>
      </c>
      <c r="D33" s="104">
        <v>151.53956832836982</v>
      </c>
      <c r="E33" s="104"/>
      <c r="F33" s="104"/>
      <c r="G33" s="104"/>
      <c r="H33" s="89">
        <f t="shared" si="0"/>
        <v>0.23774624156978322</v>
      </c>
      <c r="I33" s="80">
        <f t="shared" si="1"/>
        <v>29.107713365773975</v>
      </c>
      <c r="J33" s="80">
        <f t="shared" si="2"/>
        <v>7.4360518725448799</v>
      </c>
      <c r="K33" s="80">
        <f t="shared" si="3"/>
        <v>0</v>
      </c>
    </row>
    <row r="34" spans="1:11">
      <c r="A34" s="70" t="s">
        <v>212</v>
      </c>
      <c r="B34" s="104">
        <v>116.86479875614469</v>
      </c>
      <c r="C34" s="104">
        <v>133.88984697639637</v>
      </c>
      <c r="D34" s="104">
        <v>139.23761688882274</v>
      </c>
      <c r="E34" s="104"/>
      <c r="F34" s="104"/>
      <c r="G34" s="104"/>
      <c r="H34" s="89">
        <f t="shared" si="0"/>
        <v>0.19144189157731037</v>
      </c>
      <c r="I34" s="80">
        <f t="shared" si="1"/>
        <v>22.372818132678049</v>
      </c>
      <c r="J34" s="80">
        <f t="shared" si="2"/>
        <v>5.3477699124263722</v>
      </c>
      <c r="K34" s="80">
        <f t="shared" si="3"/>
        <v>0</v>
      </c>
    </row>
    <row r="35" spans="1:11">
      <c r="A35" s="70" t="s">
        <v>230</v>
      </c>
      <c r="B35" s="104">
        <v>116.89168584244912</v>
      </c>
      <c r="C35" s="104">
        <v>141.24425327551711</v>
      </c>
      <c r="D35" s="104">
        <v>146.46980189988261</v>
      </c>
      <c r="E35" s="104"/>
      <c r="F35" s="104"/>
      <c r="G35" s="104"/>
      <c r="H35" s="89">
        <f t="shared" si="0"/>
        <v>0.25303866433494643</v>
      </c>
      <c r="I35" s="80">
        <f t="shared" si="1"/>
        <v>29.57811605743349</v>
      </c>
      <c r="J35" s="80">
        <f t="shared" si="2"/>
        <v>5.2255486243655014</v>
      </c>
      <c r="K35" s="80">
        <f t="shared" si="3"/>
        <v>0</v>
      </c>
    </row>
    <row r="36" spans="1:11">
      <c r="A36" s="70" t="s">
        <v>213</v>
      </c>
      <c r="B36" s="104">
        <v>149.69426897555581</v>
      </c>
      <c r="C36" s="104">
        <v>182.17198034918235</v>
      </c>
      <c r="D36" s="104">
        <v>188.24812968614771</v>
      </c>
      <c r="E36" s="104"/>
      <c r="F36" s="104"/>
      <c r="G36" s="104"/>
      <c r="H36" s="89">
        <f t="shared" si="0"/>
        <v>0.25755067962479916</v>
      </c>
      <c r="I36" s="80">
        <f t="shared" si="1"/>
        <v>38.553860710591891</v>
      </c>
      <c r="J36" s="80">
        <f t="shared" si="2"/>
        <v>6.0761493369653579</v>
      </c>
      <c r="K36" s="80">
        <f t="shared" si="3"/>
        <v>0</v>
      </c>
    </row>
    <row r="37" spans="1:11">
      <c r="A37" s="70" t="s">
        <v>214</v>
      </c>
      <c r="B37" s="104">
        <v>134.8205313948512</v>
      </c>
      <c r="C37" s="104">
        <v>161.0806431703015</v>
      </c>
      <c r="D37" s="104">
        <v>168.26419182613736</v>
      </c>
      <c r="E37" s="104"/>
      <c r="F37" s="104"/>
      <c r="G37" s="104"/>
      <c r="H37" s="89">
        <f t="shared" si="0"/>
        <v>0.24806058903105152</v>
      </c>
      <c r="I37" s="80">
        <f t="shared" si="1"/>
        <v>33.443660431286162</v>
      </c>
      <c r="J37" s="80">
        <f t="shared" si="2"/>
        <v>7.1835486558358639</v>
      </c>
      <c r="K37" s="80">
        <f t="shared" si="3"/>
        <v>0</v>
      </c>
    </row>
    <row r="38" spans="1:11">
      <c r="A38" s="70" t="s">
        <v>218</v>
      </c>
      <c r="B38" s="104">
        <v>125.46527693637672</v>
      </c>
      <c r="C38" s="104">
        <v>143.5943266613404</v>
      </c>
      <c r="D38" s="104">
        <v>145.44408417339491</v>
      </c>
      <c r="E38" s="104"/>
      <c r="F38" s="104"/>
      <c r="G38" s="104"/>
      <c r="H38" s="89">
        <f t="shared" si="0"/>
        <v>0.15923774071091729</v>
      </c>
      <c r="I38" s="80">
        <f t="shared" si="1"/>
        <v>19.978807237018188</v>
      </c>
      <c r="J38" s="80">
        <f t="shared" si="2"/>
        <v>1.8497575120545093</v>
      </c>
      <c r="K38" s="80">
        <f t="shared" si="3"/>
        <v>0</v>
      </c>
    </row>
    <row r="39" spans="1:11">
      <c r="A39" s="70" t="s">
        <v>219</v>
      </c>
      <c r="B39" s="104">
        <v>119.53957961613423</v>
      </c>
      <c r="C39" s="104">
        <v>138.07140945100568</v>
      </c>
      <c r="D39" s="104">
        <v>144.92635844655098</v>
      </c>
      <c r="E39" s="104"/>
      <c r="F39" s="104"/>
      <c r="G39" s="104"/>
      <c r="H39" s="89">
        <f t="shared" si="0"/>
        <v>0.21237132430897637</v>
      </c>
      <c r="I39" s="80">
        <f t="shared" si="1"/>
        <v>25.386778830416745</v>
      </c>
      <c r="J39" s="80">
        <f t="shared" si="2"/>
        <v>6.8549489955452998</v>
      </c>
      <c r="K39" s="80">
        <f t="shared" si="3"/>
        <v>0</v>
      </c>
    </row>
    <row r="40" spans="1:11">
      <c r="A40" s="70" t="s">
        <v>220</v>
      </c>
      <c r="B40" s="104">
        <v>122.5988185954913</v>
      </c>
      <c r="C40" s="104">
        <v>141.11682526434078</v>
      </c>
      <c r="D40" s="104">
        <v>143.00091063999972</v>
      </c>
      <c r="E40" s="104"/>
      <c r="F40" s="104"/>
      <c r="G40" s="104"/>
      <c r="H40" s="89">
        <f t="shared" si="0"/>
        <v>0.16641344735811942</v>
      </c>
      <c r="I40" s="80">
        <f t="shared" si="1"/>
        <v>20.402092044508422</v>
      </c>
      <c r="J40" s="80">
        <f t="shared" si="2"/>
        <v>1.8840853756589411</v>
      </c>
      <c r="K40" s="80">
        <f t="shared" si="3"/>
        <v>0</v>
      </c>
    </row>
    <row r="41" spans="1:11">
      <c r="A41" s="70" t="s">
        <v>130</v>
      </c>
      <c r="B41" s="104">
        <v>136.33451264606157</v>
      </c>
      <c r="C41" s="104">
        <v>151.49863311504504</v>
      </c>
      <c r="D41" s="104">
        <v>164.442078383314</v>
      </c>
      <c r="E41" s="104"/>
      <c r="F41" s="104"/>
      <c r="G41" s="104"/>
      <c r="H41" s="89">
        <f t="shared" si="0"/>
        <v>0.20616618046101476</v>
      </c>
      <c r="I41" s="80">
        <f t="shared" si="1"/>
        <v>28.107565737252429</v>
      </c>
      <c r="J41" s="80">
        <f t="shared" si="2"/>
        <v>12.94344526826896</v>
      </c>
      <c r="K41" s="80">
        <f t="shared" si="3"/>
        <v>0</v>
      </c>
    </row>
    <row r="42" spans="1:11">
      <c r="A42" s="70" t="s">
        <v>223</v>
      </c>
      <c r="B42" s="104">
        <v>117.30090996753785</v>
      </c>
      <c r="C42" s="104">
        <v>135.7731527538734</v>
      </c>
      <c r="D42" s="104">
        <v>139.22546129868203</v>
      </c>
      <c r="E42" s="104"/>
      <c r="F42" s="104"/>
      <c r="G42" s="104"/>
      <c r="H42" s="89">
        <f t="shared" si="0"/>
        <v>0.18690862106024278</v>
      </c>
      <c r="I42" s="80">
        <f t="shared" si="1"/>
        <v>21.924551331144187</v>
      </c>
      <c r="J42" s="80">
        <f t="shared" si="2"/>
        <v>3.4523085448086306</v>
      </c>
      <c r="K42" s="80">
        <f t="shared" si="3"/>
        <v>0</v>
      </c>
    </row>
    <row r="43" spans="1:11">
      <c r="A43" s="70" t="s">
        <v>224</v>
      </c>
      <c r="B43" s="104">
        <v>161.26277079297009</v>
      </c>
      <c r="C43" s="104">
        <v>189.79858110984117</v>
      </c>
      <c r="D43" s="104">
        <v>201.33345162951343</v>
      </c>
      <c r="E43" s="104"/>
      <c r="F43" s="104"/>
      <c r="G43" s="104"/>
      <c r="H43" s="89">
        <f t="shared" si="0"/>
        <v>0.24848066692334264</v>
      </c>
      <c r="I43" s="80">
        <f t="shared" si="1"/>
        <v>40.070680836543346</v>
      </c>
      <c r="J43" s="80">
        <f t="shared" si="2"/>
        <v>11.534870519672268</v>
      </c>
      <c r="K43" s="80">
        <f t="shared" si="3"/>
        <v>0</v>
      </c>
    </row>
    <row r="44" spans="1:11">
      <c r="A44" s="70" t="s">
        <v>225</v>
      </c>
      <c r="B44" s="104">
        <v>114.86585084626971</v>
      </c>
      <c r="C44" s="104">
        <v>132.23045221107344</v>
      </c>
      <c r="D44" s="104">
        <v>136.50016558709754</v>
      </c>
      <c r="E44" s="104"/>
      <c r="F44" s="104"/>
      <c r="G44" s="104"/>
      <c r="H44" s="89">
        <f t="shared" si="0"/>
        <v>0.18834418220417867</v>
      </c>
      <c r="I44" s="80">
        <f t="shared" si="1"/>
        <v>21.634314740827833</v>
      </c>
      <c r="J44" s="80">
        <f t="shared" si="2"/>
        <v>4.2697133760241002</v>
      </c>
      <c r="K44" s="80">
        <f t="shared" si="3"/>
        <v>0</v>
      </c>
    </row>
    <row r="45" spans="1:11">
      <c r="A45" s="70" t="s">
        <v>226</v>
      </c>
      <c r="B45" s="104">
        <v>124.46727245057737</v>
      </c>
      <c r="C45" s="104">
        <v>139.93595024128084</v>
      </c>
      <c r="D45" s="104">
        <v>147.82499083200759</v>
      </c>
      <c r="E45" s="104"/>
      <c r="F45" s="104"/>
      <c r="G45" s="104"/>
      <c r="H45" s="89">
        <f t="shared" si="0"/>
        <v>0.18766152677367412</v>
      </c>
      <c r="I45" s="80">
        <f t="shared" si="1"/>
        <v>23.357718381430217</v>
      </c>
      <c r="J45" s="80">
        <f t="shared" si="2"/>
        <v>7.8890405907267507</v>
      </c>
      <c r="K45" s="80">
        <f t="shared" si="3"/>
        <v>0</v>
      </c>
    </row>
    <row r="46" spans="1:11">
      <c r="A46" s="70" t="s">
        <v>227</v>
      </c>
      <c r="B46" s="104">
        <v>112.3584677080454</v>
      </c>
      <c r="C46" s="104">
        <v>129.7113583799279</v>
      </c>
      <c r="D46" s="104">
        <v>132.60613707969881</v>
      </c>
      <c r="E46" s="104"/>
      <c r="F46" s="104"/>
      <c r="G46" s="104"/>
      <c r="H46" s="89">
        <f t="shared" si="0"/>
        <v>0.18020599412467411</v>
      </c>
      <c r="I46" s="80">
        <f t="shared" si="1"/>
        <v>20.247669371653416</v>
      </c>
      <c r="J46" s="80">
        <f t="shared" si="2"/>
        <v>2.8947786997709102</v>
      </c>
      <c r="K46" s="80">
        <f t="shared" si="3"/>
        <v>0</v>
      </c>
    </row>
    <row r="47" spans="1:11">
      <c r="A47" s="70" t="s">
        <v>228</v>
      </c>
      <c r="B47" s="104">
        <v>131.80977470800761</v>
      </c>
      <c r="C47" s="104">
        <v>149.04912741136513</v>
      </c>
      <c r="D47" s="104">
        <v>155.71917399326762</v>
      </c>
      <c r="E47" s="104"/>
      <c r="F47" s="104"/>
      <c r="G47" s="104"/>
      <c r="H47" s="89">
        <f t="shared" si="0"/>
        <v>0.18139321866094868</v>
      </c>
      <c r="I47" s="80">
        <f t="shared" si="1"/>
        <v>23.909399285260008</v>
      </c>
      <c r="J47" s="80">
        <f t="shared" si="2"/>
        <v>6.6700465819024828</v>
      </c>
      <c r="K47" s="80">
        <f t="shared" si="3"/>
        <v>0</v>
      </c>
    </row>
    <row r="48" spans="1:11">
      <c r="A48" s="70" t="s">
        <v>279</v>
      </c>
      <c r="B48" s="104">
        <v>114.2181336206333</v>
      </c>
      <c r="C48" s="104">
        <v>129.9547724916722</v>
      </c>
      <c r="D48" s="104">
        <v>134.13508887923476</v>
      </c>
      <c r="E48" s="104"/>
      <c r="F48" s="104"/>
      <c r="G48" s="104"/>
      <c r="H48" s="89">
        <f t="shared" si="0"/>
        <v>0.174376472695256</v>
      </c>
      <c r="I48" s="80">
        <f t="shared" si="1"/>
        <v>19.916955258601462</v>
      </c>
      <c r="J48" s="80">
        <f t="shared" si="2"/>
        <v>4.1803163875625557</v>
      </c>
      <c r="K48" s="80">
        <f t="shared" si="3"/>
        <v>0</v>
      </c>
    </row>
    <row r="49" spans="1:11">
      <c r="A49" s="70" t="s">
        <v>229</v>
      </c>
      <c r="B49" s="104">
        <v>107.09231818097906</v>
      </c>
      <c r="C49" s="104">
        <v>122.55244981346225</v>
      </c>
      <c r="D49" s="104">
        <v>124.3610355806056</v>
      </c>
      <c r="E49" s="104"/>
      <c r="F49" s="104"/>
      <c r="G49" s="104"/>
      <c r="H49" s="89">
        <f t="shared" si="0"/>
        <v>0.16125075722465479</v>
      </c>
      <c r="I49" s="80">
        <f t="shared" si="1"/>
        <v>17.268717399626539</v>
      </c>
      <c r="J49" s="80">
        <f t="shared" si="2"/>
        <v>1.8085857671433558</v>
      </c>
      <c r="K49" s="80">
        <f t="shared" si="3"/>
        <v>0</v>
      </c>
    </row>
    <row r="50" spans="1:11">
      <c r="A50" s="70" t="s">
        <v>231</v>
      </c>
      <c r="B50" s="104">
        <v>118.33717981382128</v>
      </c>
      <c r="C50" s="104">
        <v>134.57437604769137</v>
      </c>
      <c r="D50" s="104">
        <v>143.46960698354076</v>
      </c>
      <c r="E50" s="104"/>
      <c r="F50" s="104"/>
      <c r="G50" s="104"/>
      <c r="H50" s="89">
        <f t="shared" si="0"/>
        <v>0.21237980497135456</v>
      </c>
      <c r="I50" s="80">
        <f t="shared" si="1"/>
        <v>25.132427169719477</v>
      </c>
      <c r="J50" s="80">
        <f t="shared" si="2"/>
        <v>8.8952309358493835</v>
      </c>
      <c r="K50" s="80">
        <f t="shared" si="3"/>
        <v>0</v>
      </c>
    </row>
    <row r="51" spans="1:11">
      <c r="A51" s="70" t="s">
        <v>232</v>
      </c>
      <c r="B51" s="104">
        <v>123.31416785612333</v>
      </c>
      <c r="C51" s="104">
        <v>142.08163271550049</v>
      </c>
      <c r="D51" s="104">
        <v>138.69669394874944</v>
      </c>
      <c r="E51" s="104"/>
      <c r="F51" s="104"/>
      <c r="G51" s="104"/>
      <c r="H51" s="89">
        <f t="shared" si="0"/>
        <v>0.12474256900126555</v>
      </c>
      <c r="I51" s="80">
        <f t="shared" si="1"/>
        <v>15.382526092626108</v>
      </c>
      <c r="J51" s="80">
        <f t="shared" si="2"/>
        <v>-3.3849387667510484</v>
      </c>
      <c r="K51" s="80">
        <f t="shared" si="3"/>
        <v>0</v>
      </c>
    </row>
    <row r="52" spans="1:11">
      <c r="A52" s="70" t="s">
        <v>233</v>
      </c>
      <c r="B52" s="104">
        <v>106.69175624684073</v>
      </c>
      <c r="C52" s="104">
        <v>124.06372400132057</v>
      </c>
      <c r="D52" s="104">
        <v>132.31544998922112</v>
      </c>
      <c r="E52" s="104"/>
      <c r="F52" s="104"/>
      <c r="G52" s="104"/>
      <c r="H52" s="89">
        <f t="shared" si="0"/>
        <v>0.24016563831883822</v>
      </c>
      <c r="I52" s="80">
        <f t="shared" si="1"/>
        <v>25.623693742380397</v>
      </c>
      <c r="J52" s="80">
        <f t="shared" si="2"/>
        <v>8.2517259879005564</v>
      </c>
      <c r="K52" s="80">
        <f t="shared" si="3"/>
        <v>0</v>
      </c>
    </row>
    <row r="53" spans="1:11">
      <c r="A53" s="70" t="s">
        <v>234</v>
      </c>
      <c r="B53" s="104">
        <v>112.31812833054447</v>
      </c>
      <c r="C53" s="104">
        <v>134.18926518682841</v>
      </c>
      <c r="D53" s="104">
        <v>131.01279049677126</v>
      </c>
      <c r="E53" s="104"/>
      <c r="F53" s="104"/>
      <c r="G53" s="104"/>
      <c r="H53" s="89">
        <f t="shared" si="0"/>
        <v>0.16644385411417911</v>
      </c>
      <c r="I53" s="80">
        <f t="shared" si="1"/>
        <v>18.694662166226792</v>
      </c>
      <c r="J53" s="80">
        <f t="shared" si="2"/>
        <v>-3.1764746900571481</v>
      </c>
      <c r="K53" s="80">
        <f t="shared" si="3"/>
        <v>0</v>
      </c>
    </row>
    <row r="54" spans="1:11">
      <c r="A54" s="70" t="s">
        <v>235</v>
      </c>
      <c r="B54" s="104">
        <v>105.70285288692735</v>
      </c>
      <c r="C54" s="104">
        <v>123.40238832271828</v>
      </c>
      <c r="D54" s="104">
        <v>128.07393137468102</v>
      </c>
      <c r="E54" s="104"/>
      <c r="F54" s="104"/>
      <c r="G54" s="104"/>
      <c r="H54" s="89">
        <f t="shared" si="0"/>
        <v>0.21164119866929712</v>
      </c>
      <c r="I54" s="80">
        <f t="shared" si="1"/>
        <v>22.371078487753678</v>
      </c>
      <c r="J54" s="80">
        <f t="shared" si="2"/>
        <v>4.6715430519627432</v>
      </c>
      <c r="K54" s="80">
        <f t="shared" si="3"/>
        <v>0</v>
      </c>
    </row>
    <row r="55" spans="1:11">
      <c r="A55" s="70" t="s">
        <v>237</v>
      </c>
      <c r="B55" s="104">
        <v>132.55953843155322</v>
      </c>
      <c r="C55" s="104">
        <v>134.95115103437229</v>
      </c>
      <c r="D55" s="104">
        <v>163.77849801753302</v>
      </c>
      <c r="E55" s="104"/>
      <c r="F55" s="104"/>
      <c r="G55" s="104"/>
      <c r="H55" s="89">
        <f t="shared" si="0"/>
        <v>0.23550896416329659</v>
      </c>
      <c r="I55" s="80">
        <f t="shared" si="1"/>
        <v>31.218959585979803</v>
      </c>
      <c r="J55" s="80">
        <f t="shared" si="2"/>
        <v>28.827346983160737</v>
      </c>
      <c r="K55" s="80">
        <f t="shared" si="3"/>
        <v>0</v>
      </c>
    </row>
    <row r="56" spans="1:11">
      <c r="A56" s="70" t="s">
        <v>238</v>
      </c>
      <c r="B56" s="104">
        <v>130.63849810800235</v>
      </c>
      <c r="C56" s="104">
        <v>154.28429075655018</v>
      </c>
      <c r="D56" s="104">
        <v>160.60005685468255</v>
      </c>
      <c r="E56" s="104"/>
      <c r="F56" s="104"/>
      <c r="G56" s="104"/>
      <c r="H56" s="89">
        <f t="shared" si="0"/>
        <v>0.22934708512884289</v>
      </c>
      <c r="I56" s="80">
        <f t="shared" si="1"/>
        <v>29.961558746680197</v>
      </c>
      <c r="J56" s="80">
        <f t="shared" si="2"/>
        <v>6.3157660981323716</v>
      </c>
      <c r="K56" s="80">
        <f t="shared" si="3"/>
        <v>0</v>
      </c>
    </row>
    <row r="57" spans="1:11">
      <c r="A57" s="70" t="s">
        <v>239</v>
      </c>
      <c r="B57" s="104">
        <v>117.15367391411648</v>
      </c>
      <c r="C57" s="104">
        <v>134.84350072229503</v>
      </c>
      <c r="D57" s="104">
        <v>139.79710948748186</v>
      </c>
      <c r="E57" s="104"/>
      <c r="F57" s="104"/>
      <c r="G57" s="104"/>
      <c r="H57" s="89">
        <f t="shared" si="0"/>
        <v>0.19327977362421367</v>
      </c>
      <c r="I57" s="80">
        <f t="shared" si="1"/>
        <v>22.64343557336538</v>
      </c>
      <c r="J57" s="80">
        <f t="shared" si="2"/>
        <v>4.9536087651868286</v>
      </c>
      <c r="K57" s="80">
        <f t="shared" si="3"/>
        <v>0</v>
      </c>
    </row>
    <row r="58" spans="1:11">
      <c r="A58" s="70" t="s">
        <v>240</v>
      </c>
      <c r="B58" s="104">
        <v>122.55449588300988</v>
      </c>
      <c r="C58" s="104">
        <v>139.86526883487676</v>
      </c>
      <c r="D58" s="104">
        <v>138.24310453492436</v>
      </c>
      <c r="E58" s="104"/>
      <c r="F58" s="104"/>
      <c r="G58" s="104"/>
      <c r="H58" s="89">
        <f t="shared" si="0"/>
        <v>0.12801332614423849</v>
      </c>
      <c r="I58" s="80">
        <f t="shared" si="1"/>
        <v>15.688608651914478</v>
      </c>
      <c r="J58" s="80">
        <f t="shared" si="2"/>
        <v>-1.6221642999524022</v>
      </c>
      <c r="K58" s="80">
        <f t="shared" si="3"/>
        <v>0</v>
      </c>
    </row>
    <row r="59" spans="1:11">
      <c r="A59" s="70" t="s">
        <v>241</v>
      </c>
      <c r="B59" s="104">
        <v>110.49122875707845</v>
      </c>
      <c r="C59" s="104">
        <v>129.44526076872364</v>
      </c>
      <c r="D59" s="104">
        <v>135.28095385101884</v>
      </c>
      <c r="E59" s="104"/>
      <c r="F59" s="104"/>
      <c r="G59" s="104"/>
      <c r="H59" s="89">
        <f t="shared" si="0"/>
        <v>0.22435921269770726</v>
      </c>
      <c r="I59" s="80">
        <f t="shared" si="1"/>
        <v>24.78972509394039</v>
      </c>
      <c r="J59" s="80">
        <f t="shared" si="2"/>
        <v>5.8356930822951938</v>
      </c>
      <c r="K59" s="80">
        <f t="shared" si="3"/>
        <v>0</v>
      </c>
    </row>
    <row r="60" spans="1:11">
      <c r="A60" s="70" t="s">
        <v>242</v>
      </c>
      <c r="B60" s="104">
        <v>123.91348922093938</v>
      </c>
      <c r="C60" s="104">
        <v>150.48595758573774</v>
      </c>
      <c r="D60" s="104">
        <v>150.13870152059866</v>
      </c>
      <c r="E60" s="104"/>
      <c r="F60" s="104"/>
      <c r="G60" s="104"/>
      <c r="H60" s="89">
        <f t="shared" si="0"/>
        <v>0.21164130285201943</v>
      </c>
      <c r="I60" s="80">
        <f t="shared" si="1"/>
        <v>26.225212299659276</v>
      </c>
      <c r="J60" s="80">
        <f t="shared" si="2"/>
        <v>-0.34725606513907792</v>
      </c>
      <c r="K60" s="80">
        <f t="shared" si="3"/>
        <v>0</v>
      </c>
    </row>
    <row r="61" spans="1:11">
      <c r="A61" s="70" t="s">
        <v>245</v>
      </c>
      <c r="B61" s="104">
        <v>138.20792575360673</v>
      </c>
      <c r="C61" s="104">
        <v>159.2590625169054</v>
      </c>
      <c r="D61" s="104">
        <v>166.74485735763852</v>
      </c>
      <c r="E61" s="104"/>
      <c r="F61" s="104"/>
      <c r="G61" s="104"/>
      <c r="H61" s="89">
        <f t="shared" si="0"/>
        <v>0.20647825693373509</v>
      </c>
      <c r="I61" s="80">
        <f t="shared" si="1"/>
        <v>28.536931604031793</v>
      </c>
      <c r="J61" s="80">
        <f t="shared" si="2"/>
        <v>7.4857948407331207</v>
      </c>
      <c r="K61" s="80">
        <f t="shared" si="3"/>
        <v>0</v>
      </c>
    </row>
    <row r="62" spans="1:11">
      <c r="A62" s="70" t="s">
        <v>246</v>
      </c>
      <c r="B62" s="104">
        <v>111.56224256155099</v>
      </c>
      <c r="C62" s="104">
        <v>132.40670249288846</v>
      </c>
      <c r="D62" s="104">
        <v>130.19281458377424</v>
      </c>
      <c r="E62" s="104"/>
      <c r="F62" s="104"/>
      <c r="G62" s="104"/>
      <c r="H62" s="89">
        <f t="shared" si="0"/>
        <v>0.16699710936649925</v>
      </c>
      <c r="I62" s="80">
        <f t="shared" si="1"/>
        <v>18.630572022223248</v>
      </c>
      <c r="J62" s="80">
        <f t="shared" si="2"/>
        <v>-2.2138879091142201</v>
      </c>
      <c r="K62" s="80">
        <f t="shared" si="3"/>
        <v>0</v>
      </c>
    </row>
    <row r="63" spans="1:11">
      <c r="A63" s="70" t="s">
        <v>247</v>
      </c>
      <c r="B63" s="104">
        <v>114.79105768195718</v>
      </c>
      <c r="C63" s="104">
        <v>134.94533381325078</v>
      </c>
      <c r="D63" s="104">
        <v>140.70981751184337</v>
      </c>
      <c r="E63" s="104"/>
      <c r="F63" s="104"/>
      <c r="G63" s="104"/>
      <c r="H63" s="89">
        <f t="shared" si="0"/>
        <v>0.2257907571659224</v>
      </c>
      <c r="I63" s="80">
        <f t="shared" si="1"/>
        <v>25.918759829886184</v>
      </c>
      <c r="J63" s="80">
        <f t="shared" si="2"/>
        <v>5.7644836985925849</v>
      </c>
      <c r="K63" s="80">
        <f t="shared" si="3"/>
        <v>0</v>
      </c>
    </row>
    <row r="64" spans="1:11">
      <c r="A64" s="70" t="s">
        <v>248</v>
      </c>
      <c r="B64" s="104">
        <v>116.52023221884944</v>
      </c>
      <c r="C64" s="104">
        <v>141.90543019290061</v>
      </c>
      <c r="D64" s="104">
        <v>140.14119318539338</v>
      </c>
      <c r="E64" s="104"/>
      <c r="F64" s="104"/>
      <c r="G64" s="104"/>
      <c r="H64" s="89">
        <f t="shared" si="0"/>
        <v>0.20271982398884009</v>
      </c>
      <c r="I64" s="80">
        <f t="shared" si="1"/>
        <v>23.620960966543933</v>
      </c>
      <c r="J64" s="80">
        <f t="shared" si="2"/>
        <v>-1.7642370075072336</v>
      </c>
      <c r="K64" s="80">
        <f t="shared" si="3"/>
        <v>0</v>
      </c>
    </row>
    <row r="65" spans="1:11">
      <c r="A65" s="70" t="s">
        <v>243</v>
      </c>
      <c r="B65" s="104">
        <v>121.01533356996293</v>
      </c>
      <c r="C65" s="104">
        <v>136.67434442948067</v>
      </c>
      <c r="D65" s="104">
        <v>141.09563685229605</v>
      </c>
      <c r="E65" s="104"/>
      <c r="F65" s="104"/>
      <c r="G65" s="104"/>
      <c r="H65" s="89">
        <f t="shared" si="0"/>
        <v>0.16593189218227489</v>
      </c>
      <c r="I65" s="80">
        <f t="shared" si="1"/>
        <v>20.080303282333119</v>
      </c>
      <c r="J65" s="80">
        <f t="shared" si="2"/>
        <v>4.4212924228153838</v>
      </c>
      <c r="K65" s="80">
        <f t="shared" si="3"/>
        <v>0</v>
      </c>
    </row>
    <row r="66" spans="1:11">
      <c r="A66" s="70" t="s">
        <v>249</v>
      </c>
      <c r="B66" s="104">
        <v>110.974963109269</v>
      </c>
      <c r="C66" s="104">
        <v>127.69994128534297</v>
      </c>
      <c r="D66" s="104">
        <v>132.66615047118034</v>
      </c>
      <c r="E66" s="104"/>
      <c r="F66" s="104"/>
      <c r="G66" s="104"/>
      <c r="H66" s="89">
        <f t="shared" si="0"/>
        <v>0.19546018988583586</v>
      </c>
      <c r="I66" s="80">
        <f t="shared" si="1"/>
        <v>21.691187361911346</v>
      </c>
      <c r="J66" s="80">
        <f t="shared" si="2"/>
        <v>4.9662091858373714</v>
      </c>
      <c r="K66" s="80">
        <f t="shared" si="3"/>
        <v>0</v>
      </c>
    </row>
    <row r="67" spans="1:11">
      <c r="A67" s="70" t="s">
        <v>250</v>
      </c>
      <c r="B67" s="104">
        <v>122.7527456374834</v>
      </c>
      <c r="C67" s="104">
        <v>141.00631159412765</v>
      </c>
      <c r="D67" s="104">
        <v>142.24560802397994</v>
      </c>
      <c r="E67" s="104"/>
      <c r="F67" s="104"/>
      <c r="G67" s="104"/>
      <c r="H67" s="89">
        <f t="shared" si="0"/>
        <v>0.15879777096036099</v>
      </c>
      <c r="I67" s="80">
        <f t="shared" si="1"/>
        <v>19.49286238649654</v>
      </c>
      <c r="J67" s="80">
        <f t="shared" si="2"/>
        <v>1.2392964298522884</v>
      </c>
      <c r="K67" s="80">
        <f t="shared" si="3"/>
        <v>0</v>
      </c>
    </row>
    <row r="68" spans="1:11">
      <c r="A68" s="70" t="s">
        <v>252</v>
      </c>
      <c r="B68" s="104">
        <v>121.56167030860787</v>
      </c>
      <c r="C68" s="104">
        <v>141.51999304679339</v>
      </c>
      <c r="D68" s="104">
        <v>142.42772614494646</v>
      </c>
      <c r="E68" s="104"/>
      <c r="F68" s="104"/>
      <c r="G68" s="104"/>
      <c r="H68" s="89">
        <f t="shared" ref="H68:H84" si="4">(D68-B68)/B68</f>
        <v>0.17164995992047544</v>
      </c>
      <c r="I68" s="80">
        <f t="shared" ref="I68:I84" si="5">(D68-B68)</f>
        <v>20.866055836338589</v>
      </c>
      <c r="J68" s="80">
        <f t="shared" ref="J68:J84" si="6">(D68-C68)</f>
        <v>0.90773309815307357</v>
      </c>
      <c r="K68" s="80">
        <f t="shared" ref="K68:K84" si="7">G68-F68</f>
        <v>0</v>
      </c>
    </row>
    <row r="69" spans="1:11">
      <c r="A69" s="70" t="s">
        <v>253</v>
      </c>
      <c r="B69" s="104">
        <v>161.29505715663004</v>
      </c>
      <c r="C69" s="104">
        <v>184.90419566463214</v>
      </c>
      <c r="D69" s="104">
        <v>209.36714154478767</v>
      </c>
      <c r="E69" s="104"/>
      <c r="F69" s="104"/>
      <c r="G69" s="104"/>
      <c r="H69" s="89">
        <f t="shared" si="4"/>
        <v>0.2980381744833997</v>
      </c>
      <c r="I69" s="80">
        <f t="shared" si="5"/>
        <v>48.072084388157634</v>
      </c>
      <c r="J69" s="80">
        <f t="shared" si="6"/>
        <v>24.46294588015553</v>
      </c>
      <c r="K69" s="80">
        <f t="shared" si="7"/>
        <v>0</v>
      </c>
    </row>
    <row r="70" spans="1:11">
      <c r="A70" s="70" t="s">
        <v>179</v>
      </c>
      <c r="B70" s="104">
        <v>113.60730343161903</v>
      </c>
      <c r="C70" s="104">
        <v>132.01053424405021</v>
      </c>
      <c r="D70" s="104">
        <v>137.60505406467578</v>
      </c>
      <c r="E70" s="104"/>
      <c r="F70" s="104"/>
      <c r="G70" s="104"/>
      <c r="H70" s="89">
        <f t="shared" si="4"/>
        <v>0.21123422445724324</v>
      </c>
      <c r="I70" s="80">
        <f t="shared" si="5"/>
        <v>23.997750633056754</v>
      </c>
      <c r="J70" s="80">
        <f t="shared" si="6"/>
        <v>5.5945198206255782</v>
      </c>
      <c r="K70" s="80">
        <f t="shared" si="7"/>
        <v>0</v>
      </c>
    </row>
    <row r="71" spans="1:11">
      <c r="A71" s="70" t="s">
        <v>189</v>
      </c>
      <c r="B71" s="104">
        <v>114.16706437843207</v>
      </c>
      <c r="C71" s="104">
        <v>135.97188734386825</v>
      </c>
      <c r="D71" s="104">
        <v>139.09281920958651</v>
      </c>
      <c r="E71" s="104"/>
      <c r="F71" s="104"/>
      <c r="G71" s="104"/>
      <c r="H71" s="89">
        <f t="shared" si="4"/>
        <v>0.21832701897749152</v>
      </c>
      <c r="I71" s="80">
        <f t="shared" si="5"/>
        <v>24.925754831154435</v>
      </c>
      <c r="J71" s="80">
        <f t="shared" si="6"/>
        <v>3.1209318657182621</v>
      </c>
      <c r="K71" s="80">
        <f t="shared" si="7"/>
        <v>0</v>
      </c>
    </row>
    <row r="72" spans="1:11">
      <c r="A72" s="70" t="s">
        <v>217</v>
      </c>
      <c r="B72" s="104">
        <v>115.09877525643785</v>
      </c>
      <c r="C72" s="104">
        <v>133.52418013398753</v>
      </c>
      <c r="D72" s="104">
        <v>137.39282078045201</v>
      </c>
      <c r="E72" s="104"/>
      <c r="F72" s="104"/>
      <c r="G72" s="104"/>
      <c r="H72" s="89">
        <f t="shared" si="4"/>
        <v>0.19369489792001229</v>
      </c>
      <c r="I72" s="80">
        <f t="shared" si="5"/>
        <v>22.294045524014166</v>
      </c>
      <c r="J72" s="80">
        <f t="shared" si="6"/>
        <v>3.8686406464644847</v>
      </c>
      <c r="K72" s="80">
        <f t="shared" si="7"/>
        <v>0</v>
      </c>
    </row>
    <row r="73" spans="1:11">
      <c r="A73" s="70" t="s">
        <v>222</v>
      </c>
      <c r="B73" s="104">
        <v>132.35627478691785</v>
      </c>
      <c r="C73" s="104">
        <v>157.84308984867809</v>
      </c>
      <c r="D73" s="104">
        <v>169.86959476562478</v>
      </c>
      <c r="E73" s="104"/>
      <c r="F73" s="104"/>
      <c r="G73" s="104"/>
      <c r="H73" s="89">
        <f t="shared" si="4"/>
        <v>0.28342683442171618</v>
      </c>
      <c r="I73" s="80">
        <f t="shared" si="5"/>
        <v>37.513319978706932</v>
      </c>
      <c r="J73" s="80">
        <f t="shared" si="6"/>
        <v>12.026504916946692</v>
      </c>
      <c r="K73" s="80">
        <f t="shared" si="7"/>
        <v>0</v>
      </c>
    </row>
    <row r="74" spans="1:11">
      <c r="A74" s="70" t="s">
        <v>188</v>
      </c>
      <c r="B74" s="104">
        <v>113.79059473638556</v>
      </c>
      <c r="C74" s="104">
        <v>133.31982149191447</v>
      </c>
      <c r="D74" s="104">
        <v>137.40125653588922</v>
      </c>
      <c r="E74" s="104"/>
      <c r="F74" s="104"/>
      <c r="G74" s="104"/>
      <c r="H74" s="89">
        <f t="shared" si="4"/>
        <v>0.20749220842198429</v>
      </c>
      <c r="I74" s="80">
        <f t="shared" si="5"/>
        <v>23.61066179950366</v>
      </c>
      <c r="J74" s="80">
        <f t="shared" si="6"/>
        <v>4.08143504397475</v>
      </c>
      <c r="K74" s="80">
        <f t="shared" si="7"/>
        <v>0</v>
      </c>
    </row>
    <row r="75" spans="1:11">
      <c r="A75" s="70" t="s">
        <v>244</v>
      </c>
      <c r="B75" s="104">
        <v>113.79966466251911</v>
      </c>
      <c r="C75" s="104">
        <v>128.3139611279345</v>
      </c>
      <c r="D75" s="104">
        <v>126.90020454973474</v>
      </c>
      <c r="E75" s="104"/>
      <c r="F75" s="104"/>
      <c r="G75" s="104"/>
      <c r="H75" s="89">
        <f t="shared" si="4"/>
        <v>0.11511931890191594</v>
      </c>
      <c r="I75" s="80">
        <f t="shared" si="5"/>
        <v>13.100539887215632</v>
      </c>
      <c r="J75" s="80">
        <f t="shared" si="6"/>
        <v>-1.4137565781997665</v>
      </c>
      <c r="K75" s="80">
        <f t="shared" si="7"/>
        <v>0</v>
      </c>
    </row>
    <row r="76" spans="1:11">
      <c r="A76" s="70" t="s">
        <v>187</v>
      </c>
      <c r="B76" s="104">
        <v>115.53460427890195</v>
      </c>
      <c r="C76" s="104">
        <v>134.62771965687023</v>
      </c>
      <c r="D76" s="104">
        <v>145.975914421125</v>
      </c>
      <c r="E76" s="104"/>
      <c r="F76" s="104"/>
      <c r="G76" s="104"/>
      <c r="H76" s="89">
        <f t="shared" si="4"/>
        <v>0.26348218641695736</v>
      </c>
      <c r="I76" s="80">
        <f t="shared" si="5"/>
        <v>30.441310142223045</v>
      </c>
      <c r="J76" s="80">
        <f t="shared" si="6"/>
        <v>11.348194764254771</v>
      </c>
      <c r="K76" s="80">
        <f t="shared" si="7"/>
        <v>0</v>
      </c>
    </row>
    <row r="77" spans="1:11">
      <c r="A77" s="70" t="s">
        <v>183</v>
      </c>
      <c r="B77" s="104">
        <v>139.45066696078175</v>
      </c>
      <c r="C77" s="104">
        <v>155.39546558821965</v>
      </c>
      <c r="D77" s="104">
        <v>150.47825097330164</v>
      </c>
      <c r="E77" s="104"/>
      <c r="F77" s="104"/>
      <c r="G77" s="104"/>
      <c r="H77" s="89">
        <f t="shared" si="4"/>
        <v>7.9078747006790767E-2</v>
      </c>
      <c r="I77" s="80">
        <f t="shared" si="5"/>
        <v>11.027584012519895</v>
      </c>
      <c r="J77" s="80">
        <f t="shared" si="6"/>
        <v>-4.9172146149180094</v>
      </c>
      <c r="K77" s="80">
        <f t="shared" si="7"/>
        <v>0</v>
      </c>
    </row>
    <row r="78" spans="1:11">
      <c r="A78" s="70" t="s">
        <v>211</v>
      </c>
      <c r="B78" s="104">
        <v>118.09894273740589</v>
      </c>
      <c r="C78" s="104">
        <v>136.71107356014133</v>
      </c>
      <c r="D78" s="104">
        <v>135.56536351355001</v>
      </c>
      <c r="E78" s="104"/>
      <c r="F78" s="104"/>
      <c r="G78" s="104"/>
      <c r="H78" s="89">
        <f t="shared" si="4"/>
        <v>0.14789650416245359</v>
      </c>
      <c r="I78" s="80">
        <f t="shared" si="5"/>
        <v>17.466420776144119</v>
      </c>
      <c r="J78" s="80">
        <f t="shared" si="6"/>
        <v>-1.1457100465913186</v>
      </c>
      <c r="K78" s="80">
        <f t="shared" si="7"/>
        <v>0</v>
      </c>
    </row>
    <row r="79" spans="1:11">
      <c r="A79" s="70" t="s">
        <v>251</v>
      </c>
      <c r="B79" s="104">
        <v>124.78371369603595</v>
      </c>
      <c r="C79" s="104">
        <v>149.13818331413822</v>
      </c>
      <c r="D79" s="104">
        <v>156.10921324151028</v>
      </c>
      <c r="E79" s="104"/>
      <c r="F79" s="104"/>
      <c r="G79" s="104"/>
      <c r="H79" s="89">
        <f t="shared" si="4"/>
        <v>0.2510383656458644</v>
      </c>
      <c r="I79" s="80">
        <f t="shared" si="5"/>
        <v>31.325499545474329</v>
      </c>
      <c r="J79" s="80">
        <f t="shared" si="6"/>
        <v>6.971029927372058</v>
      </c>
      <c r="K79" s="80">
        <f t="shared" si="7"/>
        <v>0</v>
      </c>
    </row>
    <row r="80" spans="1:11">
      <c r="A80" s="70" t="s">
        <v>216</v>
      </c>
      <c r="B80" s="104">
        <v>136.60394866480507</v>
      </c>
      <c r="C80" s="104">
        <v>160.00871191802398</v>
      </c>
      <c r="D80" s="104">
        <v>176.00798159191257</v>
      </c>
      <c r="E80" s="104"/>
      <c r="F80" s="104"/>
      <c r="G80" s="104"/>
      <c r="H80" s="89">
        <f t="shared" si="4"/>
        <v>0.28845456747224785</v>
      </c>
      <c r="I80" s="80">
        <f t="shared" si="5"/>
        <v>39.404032927107494</v>
      </c>
      <c r="J80" s="80">
        <f t="shared" si="6"/>
        <v>15.999269673888591</v>
      </c>
      <c r="K80" s="80">
        <f t="shared" si="7"/>
        <v>0</v>
      </c>
    </row>
    <row r="81" spans="1:11">
      <c r="A81" s="70" t="s">
        <v>221</v>
      </c>
      <c r="B81" s="104">
        <v>114.8577594294516</v>
      </c>
      <c r="C81" s="104">
        <v>131.60160066780878</v>
      </c>
      <c r="D81" s="104">
        <v>137.93032463612582</v>
      </c>
      <c r="E81" s="104"/>
      <c r="F81" s="104"/>
      <c r="G81" s="104"/>
      <c r="H81" s="89">
        <f t="shared" si="4"/>
        <v>0.2008794644896929</v>
      </c>
      <c r="I81" s="80">
        <f t="shared" si="5"/>
        <v>23.072565206674213</v>
      </c>
      <c r="J81" s="80">
        <f t="shared" si="6"/>
        <v>6.3287239683170355</v>
      </c>
      <c r="K81" s="80">
        <f t="shared" si="7"/>
        <v>0</v>
      </c>
    </row>
    <row r="82" spans="1:11">
      <c r="A82" s="70" t="s">
        <v>236</v>
      </c>
      <c r="B82" s="104">
        <v>116.66892426051106</v>
      </c>
      <c r="C82" s="104">
        <v>136.09659201121394</v>
      </c>
      <c r="D82" s="104">
        <v>141.65741328509432</v>
      </c>
      <c r="E82" s="104"/>
      <c r="F82" s="104"/>
      <c r="G82" s="104"/>
      <c r="H82" s="89">
        <f t="shared" si="4"/>
        <v>0.21418290417066196</v>
      </c>
      <c r="I82" s="80">
        <f t="shared" si="5"/>
        <v>24.988489024583259</v>
      </c>
      <c r="J82" s="80">
        <f t="shared" si="6"/>
        <v>5.5608212738803786</v>
      </c>
      <c r="K82" s="80">
        <f t="shared" si="7"/>
        <v>0</v>
      </c>
    </row>
    <row r="83" spans="1:11">
      <c r="A83" s="70" t="s">
        <v>200</v>
      </c>
      <c r="B83" s="104">
        <v>116.74469149430848</v>
      </c>
      <c r="C83" s="104">
        <v>134.02579769272629</v>
      </c>
      <c r="D83" s="104">
        <v>141.06829743143322</v>
      </c>
      <c r="E83" s="104"/>
      <c r="F83" s="104"/>
      <c r="G83" s="104"/>
      <c r="H83" s="89">
        <f t="shared" si="4"/>
        <v>0.20834871055623594</v>
      </c>
      <c r="I83" s="80">
        <f t="shared" si="5"/>
        <v>24.323605937124739</v>
      </c>
      <c r="J83" s="80">
        <f t="shared" si="6"/>
        <v>7.0424997387069368</v>
      </c>
      <c r="K83" s="80">
        <f t="shared" si="7"/>
        <v>0</v>
      </c>
    </row>
    <row r="84" spans="1:11" s="114" customFormat="1">
      <c r="A84" s="70" t="s">
        <v>173</v>
      </c>
      <c r="B84" s="105">
        <v>130.9277230823709</v>
      </c>
      <c r="C84" s="105">
        <v>158.0476144983393</v>
      </c>
      <c r="D84" s="105">
        <v>164.0009825518658</v>
      </c>
      <c r="E84" s="105"/>
      <c r="F84" s="105"/>
      <c r="G84" s="105"/>
      <c r="H84" s="112">
        <f t="shared" si="4"/>
        <v>0.25260700095339955</v>
      </c>
      <c r="I84" s="115">
        <f t="shared" si="5"/>
        <v>33.0732594694949</v>
      </c>
      <c r="J84" s="115">
        <f t="shared" si="6"/>
        <v>5.9533680535265034</v>
      </c>
      <c r="K84" s="80">
        <f t="shared" si="7"/>
        <v>0</v>
      </c>
    </row>
    <row r="85" spans="1:11">
      <c r="B85" s="71"/>
      <c r="C85" s="71"/>
      <c r="D85" s="71"/>
      <c r="E85" s="71"/>
      <c r="F85" s="71"/>
      <c r="G85" s="71"/>
    </row>
    <row r="86" spans="1:11">
      <c r="D86" s="164">
        <f>D84-B84</f>
        <v>33.0732594694949</v>
      </c>
      <c r="E86" s="164">
        <f>D84-C84</f>
        <v>5.9533680535265034</v>
      </c>
    </row>
    <row r="87" spans="1:11">
      <c r="D87" s="164">
        <f>G84-E84</f>
        <v>0</v>
      </c>
      <c r="E87" s="164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5"/>
  <sheetViews>
    <sheetView topLeftCell="J1" zoomScale="80" zoomScaleNormal="80" workbookViewId="0">
      <selection activeCell="M1" sqref="M1:V1048576"/>
    </sheetView>
  </sheetViews>
  <sheetFormatPr defaultRowHeight="15"/>
  <cols>
    <col min="2" max="2" width="19.140625" customWidth="1"/>
    <col min="3" max="3" width="11.140625" style="149" customWidth="1"/>
    <col min="4" max="4" width="11.140625" style="147" customWidth="1"/>
    <col min="5" max="5" width="11.140625" style="148" customWidth="1"/>
    <col min="6" max="8" width="11.140625" style="155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5" customFormat="1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2" s="73" customFormat="1" ht="66.599999999999994" customHeight="1">
      <c r="A2" s="91" t="s">
        <v>91</v>
      </c>
      <c r="B2" s="91" t="s">
        <v>174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91" t="s">
        <v>340</v>
      </c>
      <c r="J2" s="91" t="s">
        <v>341</v>
      </c>
      <c r="K2" s="1" t="s">
        <v>342</v>
      </c>
      <c r="L2" s="159" t="s">
        <v>343</v>
      </c>
    </row>
    <row r="3" spans="1:12">
      <c r="A3" s="74">
        <v>1</v>
      </c>
      <c r="B3" s="88" t="s">
        <v>92</v>
      </c>
      <c r="C3" s="81">
        <v>40401</v>
      </c>
      <c r="D3" s="81">
        <v>40774</v>
      </c>
      <c r="E3" s="81">
        <v>40890</v>
      </c>
      <c r="F3" s="81"/>
      <c r="G3" s="81"/>
      <c r="H3" s="81"/>
      <c r="I3" s="89">
        <f>(E3-C3)/C3</f>
        <v>1.2103660800475235E-2</v>
      </c>
      <c r="J3" s="82">
        <f>E3-C3</f>
        <v>489</v>
      </c>
      <c r="K3" s="82">
        <f>E3-D3</f>
        <v>116</v>
      </c>
      <c r="L3" s="82">
        <f>H3-G3</f>
        <v>0</v>
      </c>
    </row>
    <row r="4" spans="1:12">
      <c r="A4" s="74">
        <v>2</v>
      </c>
      <c r="B4" s="88" t="s">
        <v>93</v>
      </c>
      <c r="C4" s="81">
        <v>7430</v>
      </c>
      <c r="D4" s="81">
        <v>7718</v>
      </c>
      <c r="E4" s="81">
        <v>7772</v>
      </c>
      <c r="F4" s="81"/>
      <c r="G4" s="81"/>
      <c r="H4" s="81"/>
      <c r="I4" s="89">
        <f t="shared" ref="I4:I67" si="0">(E4-C4)/C4</f>
        <v>4.6029609690444145E-2</v>
      </c>
      <c r="J4" s="82">
        <f t="shared" ref="J4:J67" si="1">E4-C4</f>
        <v>342</v>
      </c>
      <c r="K4" s="82">
        <f t="shared" ref="K4:K67" si="2">E4-D4</f>
        <v>54</v>
      </c>
      <c r="L4" s="82">
        <f t="shared" ref="L4:L67" si="3">H4-G4</f>
        <v>0</v>
      </c>
    </row>
    <row r="5" spans="1:12">
      <c r="A5" s="74">
        <v>3</v>
      </c>
      <c r="B5" s="88" t="s">
        <v>94</v>
      </c>
      <c r="C5" s="81">
        <v>13046</v>
      </c>
      <c r="D5" s="81">
        <v>12995</v>
      </c>
      <c r="E5" s="81">
        <v>13108</v>
      </c>
      <c r="F5" s="81"/>
      <c r="G5" s="81"/>
      <c r="H5" s="81"/>
      <c r="I5" s="89">
        <f t="shared" si="0"/>
        <v>4.7524145331902497E-3</v>
      </c>
      <c r="J5" s="82">
        <f t="shared" si="1"/>
        <v>62</v>
      </c>
      <c r="K5" s="82">
        <f t="shared" si="2"/>
        <v>113</v>
      </c>
      <c r="L5" s="82">
        <f t="shared" si="3"/>
        <v>0</v>
      </c>
    </row>
    <row r="6" spans="1:12">
      <c r="A6" s="74">
        <v>4</v>
      </c>
      <c r="B6" s="88" t="s">
        <v>95</v>
      </c>
      <c r="C6" s="81">
        <v>2794</v>
      </c>
      <c r="D6" s="81">
        <v>2729</v>
      </c>
      <c r="E6" s="81">
        <v>2772</v>
      </c>
      <c r="F6" s="81"/>
      <c r="G6" s="81"/>
      <c r="H6" s="81"/>
      <c r="I6" s="89">
        <f t="shared" si="0"/>
        <v>-7.874015748031496E-3</v>
      </c>
      <c r="J6" s="82">
        <f t="shared" si="1"/>
        <v>-22</v>
      </c>
      <c r="K6" s="82">
        <f t="shared" si="2"/>
        <v>43</v>
      </c>
      <c r="L6" s="82">
        <f t="shared" si="3"/>
        <v>0</v>
      </c>
    </row>
    <row r="7" spans="1:12">
      <c r="A7" s="74">
        <v>5</v>
      </c>
      <c r="B7" s="88" t="s">
        <v>96</v>
      </c>
      <c r="C7" s="81">
        <v>6119</v>
      </c>
      <c r="D7" s="81">
        <v>6188</v>
      </c>
      <c r="E7" s="81">
        <v>6232</v>
      </c>
      <c r="F7" s="81"/>
      <c r="G7" s="81"/>
      <c r="H7" s="81"/>
      <c r="I7" s="89">
        <f t="shared" si="0"/>
        <v>1.8467069782644223E-2</v>
      </c>
      <c r="J7" s="82">
        <f t="shared" si="1"/>
        <v>113</v>
      </c>
      <c r="K7" s="82">
        <f t="shared" si="2"/>
        <v>44</v>
      </c>
      <c r="L7" s="82">
        <f t="shared" si="3"/>
        <v>0</v>
      </c>
    </row>
    <row r="8" spans="1:12">
      <c r="A8" s="74">
        <v>6</v>
      </c>
      <c r="B8" s="88" t="s">
        <v>97</v>
      </c>
      <c r="C8" s="81">
        <v>142296</v>
      </c>
      <c r="D8" s="81">
        <v>140326</v>
      </c>
      <c r="E8" s="81">
        <v>140299</v>
      </c>
      <c r="F8" s="81"/>
      <c r="G8" s="81"/>
      <c r="H8" s="81"/>
      <c r="I8" s="89">
        <f t="shared" si="0"/>
        <v>-1.4034126047113061E-2</v>
      </c>
      <c r="J8" s="82">
        <f t="shared" si="1"/>
        <v>-1997</v>
      </c>
      <c r="K8" s="82">
        <f t="shared" si="2"/>
        <v>-27</v>
      </c>
      <c r="L8" s="82">
        <f t="shared" si="3"/>
        <v>0</v>
      </c>
    </row>
    <row r="9" spans="1:12">
      <c r="A9" s="74">
        <v>7</v>
      </c>
      <c r="B9" s="88" t="s">
        <v>98</v>
      </c>
      <c r="C9" s="81">
        <v>75067</v>
      </c>
      <c r="D9" s="81">
        <v>71887</v>
      </c>
      <c r="E9" s="81">
        <v>72098</v>
      </c>
      <c r="F9" s="81"/>
      <c r="G9" s="81"/>
      <c r="H9" s="81"/>
      <c r="I9" s="89">
        <f t="shared" si="0"/>
        <v>-3.9551334141500256E-2</v>
      </c>
      <c r="J9" s="82">
        <f t="shared" si="1"/>
        <v>-2969</v>
      </c>
      <c r="K9" s="82">
        <f t="shared" si="2"/>
        <v>211</v>
      </c>
      <c r="L9" s="82">
        <f t="shared" si="3"/>
        <v>0</v>
      </c>
    </row>
    <row r="10" spans="1:12">
      <c r="A10" s="74">
        <v>8</v>
      </c>
      <c r="B10" s="88" t="s">
        <v>99</v>
      </c>
      <c r="C10" s="81">
        <v>3909</v>
      </c>
      <c r="D10" s="81">
        <v>3817</v>
      </c>
      <c r="E10" s="81">
        <v>3855</v>
      </c>
      <c r="F10" s="81"/>
      <c r="G10" s="81"/>
      <c r="H10" s="81"/>
      <c r="I10" s="89">
        <f t="shared" si="0"/>
        <v>-1.3814274750575594E-2</v>
      </c>
      <c r="J10" s="82">
        <f t="shared" si="1"/>
        <v>-54</v>
      </c>
      <c r="K10" s="82">
        <f t="shared" si="2"/>
        <v>38</v>
      </c>
      <c r="L10" s="82">
        <f t="shared" si="3"/>
        <v>0</v>
      </c>
    </row>
    <row r="11" spans="1:12">
      <c r="A11" s="74">
        <v>9</v>
      </c>
      <c r="B11" s="88" t="s">
        <v>100</v>
      </c>
      <c r="C11" s="81">
        <v>27439</v>
      </c>
      <c r="D11" s="81">
        <v>26844</v>
      </c>
      <c r="E11" s="81">
        <v>26991</v>
      </c>
      <c r="F11" s="81"/>
      <c r="G11" s="81"/>
      <c r="H11" s="81"/>
      <c r="I11" s="89">
        <f t="shared" si="0"/>
        <v>-1.6327125624111666E-2</v>
      </c>
      <c r="J11" s="82">
        <f t="shared" si="1"/>
        <v>-448</v>
      </c>
      <c r="K11" s="82">
        <f t="shared" si="2"/>
        <v>147</v>
      </c>
      <c r="L11" s="82">
        <f t="shared" si="3"/>
        <v>0</v>
      </c>
    </row>
    <row r="12" spans="1:12">
      <c r="A12" s="74">
        <v>10</v>
      </c>
      <c r="B12" s="88" t="s">
        <v>101</v>
      </c>
      <c r="C12" s="81">
        <v>29475</v>
      </c>
      <c r="D12" s="81">
        <v>29050</v>
      </c>
      <c r="E12" s="81">
        <v>29181</v>
      </c>
      <c r="F12" s="81"/>
      <c r="G12" s="81"/>
      <c r="H12" s="81"/>
      <c r="I12" s="89">
        <f t="shared" si="0"/>
        <v>-9.9745547073791345E-3</v>
      </c>
      <c r="J12" s="82">
        <f t="shared" si="1"/>
        <v>-294</v>
      </c>
      <c r="K12" s="82">
        <f t="shared" si="2"/>
        <v>131</v>
      </c>
      <c r="L12" s="82">
        <f t="shared" si="3"/>
        <v>0</v>
      </c>
    </row>
    <row r="13" spans="1:12">
      <c r="A13" s="74">
        <v>11</v>
      </c>
      <c r="B13" s="88" t="s">
        <v>102</v>
      </c>
      <c r="C13" s="81">
        <v>4550</v>
      </c>
      <c r="D13" s="81">
        <v>4510</v>
      </c>
      <c r="E13" s="81">
        <v>4551</v>
      </c>
      <c r="F13" s="81"/>
      <c r="G13" s="81"/>
      <c r="H13" s="81"/>
      <c r="I13" s="89">
        <f t="shared" si="0"/>
        <v>2.1978021978021978E-4</v>
      </c>
      <c r="J13" s="82">
        <f t="shared" si="1"/>
        <v>1</v>
      </c>
      <c r="K13" s="82">
        <f t="shared" si="2"/>
        <v>41</v>
      </c>
      <c r="L13" s="82">
        <f t="shared" si="3"/>
        <v>0</v>
      </c>
    </row>
    <row r="14" spans="1:12">
      <c r="A14" s="74">
        <v>12</v>
      </c>
      <c r="B14" s="88" t="s">
        <v>103</v>
      </c>
      <c r="C14" s="81">
        <v>2628</v>
      </c>
      <c r="D14" s="81">
        <v>2567</v>
      </c>
      <c r="E14" s="81">
        <v>2596</v>
      </c>
      <c r="F14" s="81"/>
      <c r="G14" s="81"/>
      <c r="H14" s="81"/>
      <c r="I14" s="89">
        <f t="shared" si="0"/>
        <v>-1.2176560121765601E-2</v>
      </c>
      <c r="J14" s="82">
        <f t="shared" si="1"/>
        <v>-32</v>
      </c>
      <c r="K14" s="82">
        <f t="shared" si="2"/>
        <v>29</v>
      </c>
      <c r="L14" s="82">
        <f t="shared" si="3"/>
        <v>0</v>
      </c>
    </row>
    <row r="15" spans="1:12">
      <c r="A15" s="74">
        <v>13</v>
      </c>
      <c r="B15" s="88" t="s">
        <v>104</v>
      </c>
      <c r="C15" s="81">
        <v>2714</v>
      </c>
      <c r="D15" s="81">
        <v>2632</v>
      </c>
      <c r="E15" s="81">
        <v>2691</v>
      </c>
      <c r="F15" s="81"/>
      <c r="G15" s="81"/>
      <c r="H15" s="81"/>
      <c r="I15" s="89">
        <f t="shared" si="0"/>
        <v>-8.4745762711864406E-3</v>
      </c>
      <c r="J15" s="82">
        <f t="shared" si="1"/>
        <v>-23</v>
      </c>
      <c r="K15" s="82">
        <f t="shared" si="2"/>
        <v>59</v>
      </c>
      <c r="L15" s="82">
        <f t="shared" si="3"/>
        <v>0</v>
      </c>
    </row>
    <row r="16" spans="1:12">
      <c r="A16" s="74">
        <v>14</v>
      </c>
      <c r="B16" s="88" t="s">
        <v>105</v>
      </c>
      <c r="C16" s="81">
        <v>7090</v>
      </c>
      <c r="D16" s="81">
        <v>6906</v>
      </c>
      <c r="E16" s="81">
        <v>6940</v>
      </c>
      <c r="F16" s="81"/>
      <c r="G16" s="81"/>
      <c r="H16" s="81"/>
      <c r="I16" s="89">
        <f t="shared" si="0"/>
        <v>-2.1156558533145273E-2</v>
      </c>
      <c r="J16" s="82">
        <f t="shared" si="1"/>
        <v>-150</v>
      </c>
      <c r="K16" s="82">
        <f t="shared" si="2"/>
        <v>34</v>
      </c>
      <c r="L16" s="82">
        <f t="shared" si="3"/>
        <v>0</v>
      </c>
    </row>
    <row r="17" spans="1:12">
      <c r="A17" s="74">
        <v>15</v>
      </c>
      <c r="B17" s="88" t="s">
        <v>106</v>
      </c>
      <c r="C17" s="81">
        <v>6053</v>
      </c>
      <c r="D17" s="81">
        <v>5664</v>
      </c>
      <c r="E17" s="81">
        <v>5684</v>
      </c>
      <c r="F17" s="81"/>
      <c r="G17" s="81"/>
      <c r="H17" s="81"/>
      <c r="I17" s="89">
        <f t="shared" si="0"/>
        <v>-6.0961506690897074E-2</v>
      </c>
      <c r="J17" s="82">
        <f t="shared" si="1"/>
        <v>-369</v>
      </c>
      <c r="K17" s="82">
        <f t="shared" si="2"/>
        <v>20</v>
      </c>
      <c r="L17" s="82">
        <f t="shared" si="3"/>
        <v>0</v>
      </c>
    </row>
    <row r="18" spans="1:12">
      <c r="A18" s="74">
        <v>16</v>
      </c>
      <c r="B18" s="88" t="s">
        <v>107</v>
      </c>
      <c r="C18" s="81">
        <v>76140</v>
      </c>
      <c r="D18" s="81">
        <v>76513</v>
      </c>
      <c r="E18" s="81">
        <v>76708</v>
      </c>
      <c r="F18" s="81"/>
      <c r="G18" s="81"/>
      <c r="H18" s="81"/>
      <c r="I18" s="89">
        <f t="shared" si="0"/>
        <v>7.4599422117152614E-3</v>
      </c>
      <c r="J18" s="82">
        <f t="shared" si="1"/>
        <v>568</v>
      </c>
      <c r="K18" s="82">
        <f t="shared" si="2"/>
        <v>195</v>
      </c>
      <c r="L18" s="82">
        <f t="shared" si="3"/>
        <v>0</v>
      </c>
    </row>
    <row r="19" spans="1:12">
      <c r="A19" s="74">
        <v>17</v>
      </c>
      <c r="B19" s="88" t="s">
        <v>108</v>
      </c>
      <c r="C19" s="81">
        <v>14184</v>
      </c>
      <c r="D19" s="81">
        <v>13854</v>
      </c>
      <c r="E19" s="81">
        <v>13939</v>
      </c>
      <c r="F19" s="81"/>
      <c r="G19" s="81"/>
      <c r="H19" s="81"/>
      <c r="I19" s="89">
        <f t="shared" si="0"/>
        <v>-1.727298364354202E-2</v>
      </c>
      <c r="J19" s="82">
        <f t="shared" si="1"/>
        <v>-245</v>
      </c>
      <c r="K19" s="82">
        <f t="shared" si="2"/>
        <v>85</v>
      </c>
      <c r="L19" s="82">
        <f t="shared" si="3"/>
        <v>0</v>
      </c>
    </row>
    <row r="20" spans="1:12">
      <c r="A20" s="74">
        <v>18</v>
      </c>
      <c r="B20" s="88" t="s">
        <v>109</v>
      </c>
      <c r="C20" s="81">
        <v>3031</v>
      </c>
      <c r="D20" s="81">
        <v>2920</v>
      </c>
      <c r="E20" s="81">
        <v>2950</v>
      </c>
      <c r="F20" s="81"/>
      <c r="G20" s="81"/>
      <c r="H20" s="81"/>
      <c r="I20" s="89">
        <f t="shared" si="0"/>
        <v>-2.6723853513691852E-2</v>
      </c>
      <c r="J20" s="82">
        <f t="shared" si="1"/>
        <v>-81</v>
      </c>
      <c r="K20" s="82">
        <f t="shared" si="2"/>
        <v>30</v>
      </c>
      <c r="L20" s="82">
        <f t="shared" si="3"/>
        <v>0</v>
      </c>
    </row>
    <row r="21" spans="1:12">
      <c r="A21" s="74">
        <v>19</v>
      </c>
      <c r="B21" s="88" t="s">
        <v>110</v>
      </c>
      <c r="C21" s="81">
        <v>8484</v>
      </c>
      <c r="D21" s="81">
        <v>8504</v>
      </c>
      <c r="E21" s="81">
        <v>8553</v>
      </c>
      <c r="F21" s="81"/>
      <c r="G21" s="81"/>
      <c r="H21" s="81"/>
      <c r="I21" s="89">
        <f t="shared" si="0"/>
        <v>8.1329561527581327E-3</v>
      </c>
      <c r="J21" s="82">
        <f t="shared" si="1"/>
        <v>69</v>
      </c>
      <c r="K21" s="82">
        <f t="shared" si="2"/>
        <v>49</v>
      </c>
      <c r="L21" s="82">
        <f t="shared" si="3"/>
        <v>0</v>
      </c>
    </row>
    <row r="22" spans="1:12">
      <c r="A22" s="74">
        <v>20</v>
      </c>
      <c r="B22" s="88" t="s">
        <v>111</v>
      </c>
      <c r="C22" s="81">
        <v>25298</v>
      </c>
      <c r="D22" s="81">
        <v>25492</v>
      </c>
      <c r="E22" s="81">
        <v>25639</v>
      </c>
      <c r="F22" s="81"/>
      <c r="G22" s="81"/>
      <c r="H22" s="81"/>
      <c r="I22" s="89">
        <f t="shared" si="0"/>
        <v>1.3479326428966716E-2</v>
      </c>
      <c r="J22" s="82">
        <f t="shared" si="1"/>
        <v>341</v>
      </c>
      <c r="K22" s="82">
        <f t="shared" si="2"/>
        <v>147</v>
      </c>
      <c r="L22" s="82">
        <f t="shared" si="3"/>
        <v>0</v>
      </c>
    </row>
    <row r="23" spans="1:12">
      <c r="A23" s="74">
        <v>21</v>
      </c>
      <c r="B23" s="88" t="s">
        <v>112</v>
      </c>
      <c r="C23" s="81">
        <v>16394</v>
      </c>
      <c r="D23" s="81">
        <v>16690</v>
      </c>
      <c r="E23" s="81">
        <v>16795</v>
      </c>
      <c r="F23" s="81"/>
      <c r="G23" s="81"/>
      <c r="H23" s="81"/>
      <c r="I23" s="89">
        <f t="shared" si="0"/>
        <v>2.4460168354275953E-2</v>
      </c>
      <c r="J23" s="82">
        <f t="shared" si="1"/>
        <v>401</v>
      </c>
      <c r="K23" s="82">
        <f t="shared" si="2"/>
        <v>105</v>
      </c>
      <c r="L23" s="82">
        <f t="shared" si="3"/>
        <v>0</v>
      </c>
    </row>
    <row r="24" spans="1:12">
      <c r="A24" s="74">
        <v>22</v>
      </c>
      <c r="B24" s="88" t="s">
        <v>113</v>
      </c>
      <c r="C24" s="81">
        <v>9550</v>
      </c>
      <c r="D24" s="81">
        <v>9525</v>
      </c>
      <c r="E24" s="81">
        <v>9518</v>
      </c>
      <c r="F24" s="81"/>
      <c r="G24" s="81"/>
      <c r="H24" s="81"/>
      <c r="I24" s="89">
        <f t="shared" si="0"/>
        <v>-3.350785340314136E-3</v>
      </c>
      <c r="J24" s="82">
        <f t="shared" si="1"/>
        <v>-32</v>
      </c>
      <c r="K24" s="82">
        <f t="shared" si="2"/>
        <v>-7</v>
      </c>
      <c r="L24" s="82">
        <f t="shared" si="3"/>
        <v>0</v>
      </c>
    </row>
    <row r="25" spans="1:12">
      <c r="A25" s="74">
        <v>23</v>
      </c>
      <c r="B25" s="88" t="s">
        <v>114</v>
      </c>
      <c r="C25" s="81">
        <v>8104</v>
      </c>
      <c r="D25" s="81">
        <v>8078</v>
      </c>
      <c r="E25" s="81">
        <v>8111</v>
      </c>
      <c r="F25" s="81"/>
      <c r="G25" s="81"/>
      <c r="H25" s="81"/>
      <c r="I25" s="89">
        <f t="shared" si="0"/>
        <v>8.6377097729516291E-4</v>
      </c>
      <c r="J25" s="82">
        <f t="shared" si="1"/>
        <v>7</v>
      </c>
      <c r="K25" s="82">
        <f t="shared" si="2"/>
        <v>33</v>
      </c>
      <c r="L25" s="82">
        <f t="shared" si="3"/>
        <v>0</v>
      </c>
    </row>
    <row r="26" spans="1:12">
      <c r="A26" s="74">
        <v>24</v>
      </c>
      <c r="B26" s="88" t="s">
        <v>115</v>
      </c>
      <c r="C26" s="81">
        <v>3799</v>
      </c>
      <c r="D26" s="81">
        <v>3805</v>
      </c>
      <c r="E26" s="81">
        <v>3851</v>
      </c>
      <c r="F26" s="81"/>
      <c r="G26" s="81"/>
      <c r="H26" s="81"/>
      <c r="I26" s="89">
        <f t="shared" si="0"/>
        <v>1.3687812582258489E-2</v>
      </c>
      <c r="J26" s="82">
        <f t="shared" si="1"/>
        <v>52</v>
      </c>
      <c r="K26" s="82">
        <f t="shared" si="2"/>
        <v>46</v>
      </c>
      <c r="L26" s="82">
        <f t="shared" si="3"/>
        <v>0</v>
      </c>
    </row>
    <row r="27" spans="1:12">
      <c r="A27" s="74">
        <v>25</v>
      </c>
      <c r="B27" s="88" t="s">
        <v>116</v>
      </c>
      <c r="C27" s="81">
        <v>10190</v>
      </c>
      <c r="D27" s="81">
        <v>9870</v>
      </c>
      <c r="E27" s="81">
        <v>9889</v>
      </c>
      <c r="F27" s="81"/>
      <c r="G27" s="81"/>
      <c r="H27" s="81"/>
      <c r="I27" s="89">
        <f t="shared" si="0"/>
        <v>-2.9538763493621199E-2</v>
      </c>
      <c r="J27" s="82">
        <f t="shared" si="1"/>
        <v>-301</v>
      </c>
      <c r="K27" s="82">
        <f t="shared" si="2"/>
        <v>19</v>
      </c>
      <c r="L27" s="82">
        <f t="shared" si="3"/>
        <v>0</v>
      </c>
    </row>
    <row r="28" spans="1:12">
      <c r="A28" s="74">
        <v>26</v>
      </c>
      <c r="B28" s="88" t="s">
        <v>117</v>
      </c>
      <c r="C28" s="81">
        <v>20211</v>
      </c>
      <c r="D28" s="81">
        <v>20139</v>
      </c>
      <c r="E28" s="81">
        <v>20201</v>
      </c>
      <c r="F28" s="81"/>
      <c r="G28" s="81"/>
      <c r="H28" s="81"/>
      <c r="I28" s="89">
        <f t="shared" si="0"/>
        <v>-4.9478007025876994E-4</v>
      </c>
      <c r="J28" s="82">
        <f t="shared" si="1"/>
        <v>-10</v>
      </c>
      <c r="K28" s="82">
        <f t="shared" si="2"/>
        <v>62</v>
      </c>
      <c r="L28" s="82">
        <f t="shared" si="3"/>
        <v>0</v>
      </c>
    </row>
    <row r="29" spans="1:12">
      <c r="A29" s="74">
        <v>27</v>
      </c>
      <c r="B29" s="88" t="s">
        <v>118</v>
      </c>
      <c r="C29" s="81">
        <v>33025</v>
      </c>
      <c r="D29" s="81">
        <v>33135</v>
      </c>
      <c r="E29" s="81">
        <v>33262</v>
      </c>
      <c r="F29" s="81"/>
      <c r="G29" s="81"/>
      <c r="H29" s="81"/>
      <c r="I29" s="89">
        <f t="shared" si="0"/>
        <v>7.1763815291445874E-3</v>
      </c>
      <c r="J29" s="82">
        <f t="shared" si="1"/>
        <v>237</v>
      </c>
      <c r="K29" s="82">
        <f t="shared" si="2"/>
        <v>127</v>
      </c>
      <c r="L29" s="82">
        <f t="shared" si="3"/>
        <v>0</v>
      </c>
    </row>
    <row r="30" spans="1:12">
      <c r="A30" s="74">
        <v>28</v>
      </c>
      <c r="B30" s="88" t="s">
        <v>119</v>
      </c>
      <c r="C30" s="81">
        <v>8942</v>
      </c>
      <c r="D30" s="81">
        <v>9076</v>
      </c>
      <c r="E30" s="81">
        <v>9089</v>
      </c>
      <c r="F30" s="81"/>
      <c r="G30" s="81"/>
      <c r="H30" s="81"/>
      <c r="I30" s="89">
        <f t="shared" si="0"/>
        <v>1.6439275329903826E-2</v>
      </c>
      <c r="J30" s="82">
        <f t="shared" si="1"/>
        <v>147</v>
      </c>
      <c r="K30" s="82">
        <f t="shared" si="2"/>
        <v>13</v>
      </c>
      <c r="L30" s="82">
        <f t="shared" si="3"/>
        <v>0</v>
      </c>
    </row>
    <row r="31" spans="1:12">
      <c r="A31" s="74">
        <v>29</v>
      </c>
      <c r="B31" s="88" t="s">
        <v>120</v>
      </c>
      <c r="C31" s="81">
        <v>2255</v>
      </c>
      <c r="D31" s="81">
        <v>2107</v>
      </c>
      <c r="E31" s="81">
        <v>2143</v>
      </c>
      <c r="F31" s="81"/>
      <c r="G31" s="81"/>
      <c r="H31" s="81"/>
      <c r="I31" s="89">
        <f t="shared" si="0"/>
        <v>-4.9667405764966741E-2</v>
      </c>
      <c r="J31" s="82">
        <f t="shared" si="1"/>
        <v>-112</v>
      </c>
      <c r="K31" s="82">
        <f t="shared" si="2"/>
        <v>36</v>
      </c>
      <c r="L31" s="82">
        <f t="shared" si="3"/>
        <v>0</v>
      </c>
    </row>
    <row r="32" spans="1:12">
      <c r="A32" s="74">
        <v>30</v>
      </c>
      <c r="B32" s="88" t="s">
        <v>121</v>
      </c>
      <c r="C32" s="81">
        <v>1399</v>
      </c>
      <c r="D32" s="81">
        <v>1339</v>
      </c>
      <c r="E32" s="81">
        <v>1370</v>
      </c>
      <c r="F32" s="81"/>
      <c r="G32" s="81"/>
      <c r="H32" s="81"/>
      <c r="I32" s="89">
        <f t="shared" si="0"/>
        <v>-2.0729092208720514E-2</v>
      </c>
      <c r="J32" s="82">
        <f t="shared" si="1"/>
        <v>-29</v>
      </c>
      <c r="K32" s="82">
        <f t="shared" si="2"/>
        <v>31</v>
      </c>
      <c r="L32" s="82">
        <f t="shared" si="3"/>
        <v>0</v>
      </c>
    </row>
    <row r="33" spans="1:12">
      <c r="A33" s="74">
        <v>31</v>
      </c>
      <c r="B33" s="88" t="s">
        <v>122</v>
      </c>
      <c r="C33" s="81">
        <v>23348</v>
      </c>
      <c r="D33" s="81">
        <v>23473</v>
      </c>
      <c r="E33" s="81">
        <v>23559</v>
      </c>
      <c r="F33" s="81"/>
      <c r="G33" s="81"/>
      <c r="H33" s="81"/>
      <c r="I33" s="89">
        <f t="shared" si="0"/>
        <v>9.0371766318314197E-3</v>
      </c>
      <c r="J33" s="82">
        <f t="shared" si="1"/>
        <v>211</v>
      </c>
      <c r="K33" s="82">
        <f t="shared" si="2"/>
        <v>86</v>
      </c>
      <c r="L33" s="82">
        <f t="shared" si="3"/>
        <v>0</v>
      </c>
    </row>
    <row r="34" spans="1:12">
      <c r="A34" s="74">
        <v>32</v>
      </c>
      <c r="B34" s="88" t="s">
        <v>123</v>
      </c>
      <c r="C34" s="81">
        <v>9026</v>
      </c>
      <c r="D34" s="81">
        <v>8987</v>
      </c>
      <c r="E34" s="81">
        <v>9057</v>
      </c>
      <c r="F34" s="81"/>
      <c r="G34" s="81"/>
      <c r="H34" s="81"/>
      <c r="I34" s="89">
        <f t="shared" si="0"/>
        <v>3.4345224905827608E-3</v>
      </c>
      <c r="J34" s="82">
        <f t="shared" si="1"/>
        <v>31</v>
      </c>
      <c r="K34" s="82">
        <f t="shared" si="2"/>
        <v>70</v>
      </c>
      <c r="L34" s="82">
        <f t="shared" si="3"/>
        <v>0</v>
      </c>
    </row>
    <row r="35" spans="1:12">
      <c r="A35" s="74">
        <v>33</v>
      </c>
      <c r="B35" s="88" t="s">
        <v>124</v>
      </c>
      <c r="C35" s="81">
        <v>37377</v>
      </c>
      <c r="D35" s="81">
        <v>36810</v>
      </c>
      <c r="E35" s="81">
        <v>37055</v>
      </c>
      <c r="F35" s="81"/>
      <c r="G35" s="81"/>
      <c r="H35" s="81"/>
      <c r="I35" s="89">
        <f t="shared" si="0"/>
        <v>-8.6149236161275657E-3</v>
      </c>
      <c r="J35" s="82">
        <f t="shared" si="1"/>
        <v>-322</v>
      </c>
      <c r="K35" s="82">
        <f t="shared" si="2"/>
        <v>245</v>
      </c>
      <c r="L35" s="82">
        <f t="shared" si="3"/>
        <v>0</v>
      </c>
    </row>
    <row r="36" spans="1:12">
      <c r="A36" s="74">
        <v>34</v>
      </c>
      <c r="B36" s="88" t="s">
        <v>125</v>
      </c>
      <c r="C36" s="81">
        <v>522605</v>
      </c>
      <c r="D36" s="81">
        <v>525025</v>
      </c>
      <c r="E36" s="81">
        <v>524500</v>
      </c>
      <c r="F36" s="81"/>
      <c r="G36" s="81"/>
      <c r="H36" s="81"/>
      <c r="I36" s="89">
        <f t="shared" si="0"/>
        <v>3.626065575338927E-3</v>
      </c>
      <c r="J36" s="82">
        <f t="shared" si="1"/>
        <v>1895</v>
      </c>
      <c r="K36" s="82">
        <f t="shared" si="2"/>
        <v>-525</v>
      </c>
      <c r="L36" s="82">
        <f t="shared" si="3"/>
        <v>0</v>
      </c>
    </row>
    <row r="37" spans="1:12">
      <c r="A37" s="74">
        <v>35</v>
      </c>
      <c r="B37" s="88" t="s">
        <v>126</v>
      </c>
      <c r="C37" s="81">
        <v>129230</v>
      </c>
      <c r="D37" s="81">
        <v>127978</v>
      </c>
      <c r="E37" s="81">
        <v>128122</v>
      </c>
      <c r="F37" s="81"/>
      <c r="G37" s="81"/>
      <c r="H37" s="81"/>
      <c r="I37" s="89">
        <f t="shared" si="0"/>
        <v>-8.5738605586938021E-3</v>
      </c>
      <c r="J37" s="82">
        <f t="shared" si="1"/>
        <v>-1108</v>
      </c>
      <c r="K37" s="82">
        <f t="shared" si="2"/>
        <v>144</v>
      </c>
      <c r="L37" s="82">
        <f t="shared" si="3"/>
        <v>0</v>
      </c>
    </row>
    <row r="38" spans="1:12">
      <c r="A38" s="74">
        <v>36</v>
      </c>
      <c r="B38" s="88" t="s">
        <v>127</v>
      </c>
      <c r="C38" s="81">
        <v>2961</v>
      </c>
      <c r="D38" s="81">
        <v>2817</v>
      </c>
      <c r="E38" s="81">
        <v>2866</v>
      </c>
      <c r="F38" s="81"/>
      <c r="G38" s="81"/>
      <c r="H38" s="81"/>
      <c r="I38" s="89">
        <f t="shared" si="0"/>
        <v>-3.2083755488010804E-2</v>
      </c>
      <c r="J38" s="82">
        <f t="shared" si="1"/>
        <v>-95</v>
      </c>
      <c r="K38" s="82">
        <f t="shared" si="2"/>
        <v>49</v>
      </c>
      <c r="L38" s="82">
        <f t="shared" si="3"/>
        <v>0</v>
      </c>
    </row>
    <row r="39" spans="1:12">
      <c r="A39" s="74">
        <v>37</v>
      </c>
      <c r="B39" s="88" t="s">
        <v>128</v>
      </c>
      <c r="C39" s="81">
        <v>7638</v>
      </c>
      <c r="D39" s="81">
        <v>7508</v>
      </c>
      <c r="E39" s="81">
        <v>7608</v>
      </c>
      <c r="F39" s="81"/>
      <c r="G39" s="81"/>
      <c r="H39" s="81"/>
      <c r="I39" s="89">
        <f t="shared" si="0"/>
        <v>-3.927729772191673E-3</v>
      </c>
      <c r="J39" s="82">
        <f t="shared" si="1"/>
        <v>-30</v>
      </c>
      <c r="K39" s="82">
        <f t="shared" si="2"/>
        <v>100</v>
      </c>
      <c r="L39" s="82">
        <f t="shared" si="3"/>
        <v>0</v>
      </c>
    </row>
    <row r="40" spans="1:12">
      <c r="A40" s="74">
        <v>38</v>
      </c>
      <c r="B40" s="88" t="s">
        <v>129</v>
      </c>
      <c r="C40" s="81">
        <v>31249</v>
      </c>
      <c r="D40" s="81">
        <v>31597</v>
      </c>
      <c r="E40" s="81">
        <v>31634</v>
      </c>
      <c r="F40" s="81"/>
      <c r="G40" s="81"/>
      <c r="H40" s="81"/>
      <c r="I40" s="89">
        <f t="shared" si="0"/>
        <v>1.2320394252616084E-2</v>
      </c>
      <c r="J40" s="82">
        <f t="shared" si="1"/>
        <v>385</v>
      </c>
      <c r="K40" s="82">
        <f t="shared" si="2"/>
        <v>37</v>
      </c>
      <c r="L40" s="82">
        <f t="shared" si="3"/>
        <v>0</v>
      </c>
    </row>
    <row r="41" spans="1:12">
      <c r="A41" s="74">
        <v>39</v>
      </c>
      <c r="B41" s="88" t="s">
        <v>130</v>
      </c>
      <c r="C41" s="81">
        <v>8085</v>
      </c>
      <c r="D41" s="81">
        <v>8144</v>
      </c>
      <c r="E41" s="81">
        <v>8213</v>
      </c>
      <c r="F41" s="81"/>
      <c r="G41" s="81"/>
      <c r="H41" s="81"/>
      <c r="I41" s="89">
        <f t="shared" si="0"/>
        <v>1.5831787260358689E-2</v>
      </c>
      <c r="J41" s="82">
        <f t="shared" si="1"/>
        <v>128</v>
      </c>
      <c r="K41" s="82">
        <f t="shared" si="2"/>
        <v>69</v>
      </c>
      <c r="L41" s="82">
        <f t="shared" si="3"/>
        <v>0</v>
      </c>
    </row>
    <row r="42" spans="1:12">
      <c r="A42" s="74">
        <v>40</v>
      </c>
      <c r="B42" s="88" t="s">
        <v>131</v>
      </c>
      <c r="C42" s="81">
        <v>3794</v>
      </c>
      <c r="D42" s="81">
        <v>3715</v>
      </c>
      <c r="E42" s="81">
        <v>3763</v>
      </c>
      <c r="F42" s="81"/>
      <c r="G42" s="81"/>
      <c r="H42" s="81"/>
      <c r="I42" s="89">
        <f t="shared" si="0"/>
        <v>-8.1707959936742226E-3</v>
      </c>
      <c r="J42" s="82">
        <f t="shared" si="1"/>
        <v>-31</v>
      </c>
      <c r="K42" s="82">
        <f t="shared" si="2"/>
        <v>48</v>
      </c>
      <c r="L42" s="82">
        <f t="shared" si="3"/>
        <v>0</v>
      </c>
    </row>
    <row r="43" spans="1:12">
      <c r="A43" s="74">
        <v>41</v>
      </c>
      <c r="B43" s="88" t="s">
        <v>132</v>
      </c>
      <c r="C43" s="81">
        <v>45369</v>
      </c>
      <c r="D43" s="81">
        <v>45457</v>
      </c>
      <c r="E43" s="81">
        <v>45526</v>
      </c>
      <c r="F43" s="81"/>
      <c r="G43" s="81"/>
      <c r="H43" s="81"/>
      <c r="I43" s="89">
        <f t="shared" si="0"/>
        <v>3.4605126848729307E-3</v>
      </c>
      <c r="J43" s="82">
        <f t="shared" si="1"/>
        <v>157</v>
      </c>
      <c r="K43" s="82">
        <f t="shared" si="2"/>
        <v>69</v>
      </c>
      <c r="L43" s="82">
        <f t="shared" si="3"/>
        <v>0</v>
      </c>
    </row>
    <row r="44" spans="1:12">
      <c r="A44" s="74">
        <v>42</v>
      </c>
      <c r="B44" s="88" t="s">
        <v>133</v>
      </c>
      <c r="C44" s="81">
        <v>44893</v>
      </c>
      <c r="D44" s="81">
        <v>45084</v>
      </c>
      <c r="E44" s="81">
        <v>45265</v>
      </c>
      <c r="F44" s="81"/>
      <c r="G44" s="81"/>
      <c r="H44" s="81"/>
      <c r="I44" s="89">
        <f t="shared" si="0"/>
        <v>8.2863698126656709E-3</v>
      </c>
      <c r="J44" s="82">
        <f t="shared" si="1"/>
        <v>372</v>
      </c>
      <c r="K44" s="82">
        <f t="shared" si="2"/>
        <v>181</v>
      </c>
      <c r="L44" s="82">
        <f t="shared" si="3"/>
        <v>0</v>
      </c>
    </row>
    <row r="45" spans="1:12">
      <c r="A45" s="74">
        <v>43</v>
      </c>
      <c r="B45" s="88" t="s">
        <v>134</v>
      </c>
      <c r="C45" s="81">
        <v>10376</v>
      </c>
      <c r="D45" s="81">
        <v>10316</v>
      </c>
      <c r="E45" s="81">
        <v>10373</v>
      </c>
      <c r="F45" s="81"/>
      <c r="G45" s="81"/>
      <c r="H45" s="81"/>
      <c r="I45" s="89">
        <f t="shared" si="0"/>
        <v>-2.8912875867386276E-4</v>
      </c>
      <c r="J45" s="82">
        <f t="shared" si="1"/>
        <v>-3</v>
      </c>
      <c r="K45" s="82">
        <f t="shared" si="2"/>
        <v>57</v>
      </c>
      <c r="L45" s="82">
        <f t="shared" si="3"/>
        <v>0</v>
      </c>
    </row>
    <row r="46" spans="1:12">
      <c r="A46" s="74">
        <v>44</v>
      </c>
      <c r="B46" s="88" t="s">
        <v>135</v>
      </c>
      <c r="C46" s="81">
        <v>12472</v>
      </c>
      <c r="D46" s="81">
        <v>12548</v>
      </c>
      <c r="E46" s="81">
        <v>12596</v>
      </c>
      <c r="F46" s="81"/>
      <c r="G46" s="81"/>
      <c r="H46" s="81"/>
      <c r="I46" s="89">
        <f t="shared" si="0"/>
        <v>9.9422706863373962E-3</v>
      </c>
      <c r="J46" s="82">
        <f t="shared" si="1"/>
        <v>124</v>
      </c>
      <c r="K46" s="82">
        <f t="shared" si="2"/>
        <v>48</v>
      </c>
      <c r="L46" s="82">
        <f t="shared" si="3"/>
        <v>0</v>
      </c>
    </row>
    <row r="47" spans="1:12">
      <c r="A47" s="74">
        <v>45</v>
      </c>
      <c r="B47" s="88" t="s">
        <v>136</v>
      </c>
      <c r="C47" s="81">
        <v>27227</v>
      </c>
      <c r="D47" s="81">
        <v>27060</v>
      </c>
      <c r="E47" s="81">
        <v>27115</v>
      </c>
      <c r="F47" s="81"/>
      <c r="G47" s="81"/>
      <c r="H47" s="81"/>
      <c r="I47" s="89">
        <f t="shared" si="0"/>
        <v>-4.1135637418738755E-3</v>
      </c>
      <c r="J47" s="82">
        <f t="shared" si="1"/>
        <v>-112</v>
      </c>
      <c r="K47" s="82">
        <f t="shared" si="2"/>
        <v>55</v>
      </c>
      <c r="L47" s="82">
        <f t="shared" si="3"/>
        <v>0</v>
      </c>
    </row>
    <row r="48" spans="1:12">
      <c r="A48" s="74">
        <v>46</v>
      </c>
      <c r="B48" s="88" t="s">
        <v>137</v>
      </c>
      <c r="C48" s="81">
        <v>15799</v>
      </c>
      <c r="D48" s="81">
        <v>15834</v>
      </c>
      <c r="E48" s="81">
        <v>15917</v>
      </c>
      <c r="F48" s="81"/>
      <c r="G48" s="81"/>
      <c r="H48" s="81"/>
      <c r="I48" s="89">
        <f t="shared" si="0"/>
        <v>7.4688271409582884E-3</v>
      </c>
      <c r="J48" s="82">
        <f t="shared" si="1"/>
        <v>118</v>
      </c>
      <c r="K48" s="82">
        <f t="shared" si="2"/>
        <v>83</v>
      </c>
      <c r="L48" s="82">
        <f t="shared" si="3"/>
        <v>0</v>
      </c>
    </row>
    <row r="49" spans="1:12">
      <c r="A49" s="74">
        <v>47</v>
      </c>
      <c r="B49" s="88" t="s">
        <v>138</v>
      </c>
      <c r="C49" s="81">
        <v>6368</v>
      </c>
      <c r="D49" s="81">
        <v>6811</v>
      </c>
      <c r="E49" s="81">
        <v>6825</v>
      </c>
      <c r="F49" s="81"/>
      <c r="G49" s="81"/>
      <c r="H49" s="81"/>
      <c r="I49" s="89">
        <f t="shared" si="0"/>
        <v>7.1765075376884424E-2</v>
      </c>
      <c r="J49" s="82">
        <f t="shared" si="1"/>
        <v>457</v>
      </c>
      <c r="K49" s="82">
        <f t="shared" si="2"/>
        <v>14</v>
      </c>
      <c r="L49" s="82">
        <f t="shared" si="3"/>
        <v>0</v>
      </c>
    </row>
    <row r="50" spans="1:12">
      <c r="A50" s="74">
        <v>48</v>
      </c>
      <c r="B50" s="88" t="s">
        <v>139</v>
      </c>
      <c r="C50" s="81">
        <v>37389</v>
      </c>
      <c r="D50" s="81">
        <v>35474</v>
      </c>
      <c r="E50" s="81">
        <v>35875</v>
      </c>
      <c r="F50" s="81"/>
      <c r="G50" s="81"/>
      <c r="H50" s="81"/>
      <c r="I50" s="89">
        <f t="shared" si="0"/>
        <v>-4.0493193185161411E-2</v>
      </c>
      <c r="J50" s="82">
        <f t="shared" si="1"/>
        <v>-1514</v>
      </c>
      <c r="K50" s="82">
        <f t="shared" si="2"/>
        <v>401</v>
      </c>
      <c r="L50" s="82">
        <f t="shared" si="3"/>
        <v>0</v>
      </c>
    </row>
    <row r="51" spans="1:12">
      <c r="A51" s="74">
        <v>49</v>
      </c>
      <c r="B51" s="88" t="s">
        <v>140</v>
      </c>
      <c r="C51" s="81">
        <v>2362</v>
      </c>
      <c r="D51" s="81">
        <v>2277</v>
      </c>
      <c r="E51" s="81">
        <v>2346</v>
      </c>
      <c r="F51" s="81"/>
      <c r="G51" s="81"/>
      <c r="H51" s="81"/>
      <c r="I51" s="89">
        <f t="shared" si="0"/>
        <v>-6.7739204064352241E-3</v>
      </c>
      <c r="J51" s="82">
        <f t="shared" si="1"/>
        <v>-16</v>
      </c>
      <c r="K51" s="82">
        <f t="shared" si="2"/>
        <v>69</v>
      </c>
      <c r="L51" s="82">
        <f t="shared" si="3"/>
        <v>0</v>
      </c>
    </row>
    <row r="52" spans="1:12">
      <c r="A52" s="74">
        <v>50</v>
      </c>
      <c r="B52" s="88" t="s">
        <v>141</v>
      </c>
      <c r="C52" s="81">
        <v>6774</v>
      </c>
      <c r="D52" s="81">
        <v>6721</v>
      </c>
      <c r="E52" s="81">
        <v>6739</v>
      </c>
      <c r="F52" s="81"/>
      <c r="G52" s="81"/>
      <c r="H52" s="81"/>
      <c r="I52" s="89">
        <f t="shared" si="0"/>
        <v>-5.1668142899320936E-3</v>
      </c>
      <c r="J52" s="82">
        <f t="shared" si="1"/>
        <v>-35</v>
      </c>
      <c r="K52" s="82">
        <f t="shared" si="2"/>
        <v>18</v>
      </c>
      <c r="L52" s="82">
        <f t="shared" si="3"/>
        <v>0</v>
      </c>
    </row>
    <row r="53" spans="1:12">
      <c r="A53" s="74">
        <v>51</v>
      </c>
      <c r="B53" s="88" t="s">
        <v>142</v>
      </c>
      <c r="C53" s="81">
        <v>6058</v>
      </c>
      <c r="D53" s="81">
        <v>5997</v>
      </c>
      <c r="E53" s="81">
        <v>6036</v>
      </c>
      <c r="F53" s="81"/>
      <c r="G53" s="81"/>
      <c r="H53" s="81"/>
      <c r="I53" s="89">
        <f t="shared" si="0"/>
        <v>-3.6315615714757345E-3</v>
      </c>
      <c r="J53" s="82">
        <f t="shared" si="1"/>
        <v>-22</v>
      </c>
      <c r="K53" s="82">
        <f t="shared" si="2"/>
        <v>39</v>
      </c>
      <c r="L53" s="82">
        <f t="shared" si="3"/>
        <v>0</v>
      </c>
    </row>
    <row r="54" spans="1:12">
      <c r="A54" s="74">
        <v>52</v>
      </c>
      <c r="B54" s="88" t="s">
        <v>143</v>
      </c>
      <c r="C54" s="81">
        <v>13239</v>
      </c>
      <c r="D54" s="81">
        <v>13032</v>
      </c>
      <c r="E54" s="81">
        <v>13101</v>
      </c>
      <c r="F54" s="81"/>
      <c r="G54" s="81"/>
      <c r="H54" s="81"/>
      <c r="I54" s="89">
        <f t="shared" si="0"/>
        <v>-1.0423748017221844E-2</v>
      </c>
      <c r="J54" s="82">
        <f t="shared" si="1"/>
        <v>-138</v>
      </c>
      <c r="K54" s="82">
        <f t="shared" si="2"/>
        <v>69</v>
      </c>
      <c r="L54" s="82">
        <f t="shared" si="3"/>
        <v>0</v>
      </c>
    </row>
    <row r="55" spans="1:12">
      <c r="A55" s="74">
        <v>53</v>
      </c>
      <c r="B55" s="88" t="s">
        <v>144</v>
      </c>
      <c r="C55" s="81">
        <v>7467</v>
      </c>
      <c r="D55" s="81">
        <v>7451</v>
      </c>
      <c r="E55" s="81">
        <v>7559</v>
      </c>
      <c r="F55" s="81"/>
      <c r="G55" s="81"/>
      <c r="H55" s="81"/>
      <c r="I55" s="89">
        <f t="shared" si="0"/>
        <v>1.2320878532208384E-2</v>
      </c>
      <c r="J55" s="82">
        <f t="shared" si="1"/>
        <v>92</v>
      </c>
      <c r="K55" s="82">
        <f t="shared" si="2"/>
        <v>108</v>
      </c>
      <c r="L55" s="82">
        <f t="shared" si="3"/>
        <v>0</v>
      </c>
    </row>
    <row r="56" spans="1:12">
      <c r="A56" s="74">
        <v>54</v>
      </c>
      <c r="B56" s="88" t="s">
        <v>145</v>
      </c>
      <c r="C56" s="81">
        <v>21923</v>
      </c>
      <c r="D56" s="81">
        <v>22212</v>
      </c>
      <c r="E56" s="81">
        <v>22281</v>
      </c>
      <c r="F56" s="81"/>
      <c r="G56" s="81"/>
      <c r="H56" s="81"/>
      <c r="I56" s="89">
        <f t="shared" si="0"/>
        <v>1.6329881859234594E-2</v>
      </c>
      <c r="J56" s="82">
        <f t="shared" si="1"/>
        <v>358</v>
      </c>
      <c r="K56" s="82">
        <f t="shared" si="2"/>
        <v>69</v>
      </c>
      <c r="L56" s="82">
        <f t="shared" si="3"/>
        <v>0</v>
      </c>
    </row>
    <row r="57" spans="1:12">
      <c r="A57" s="74">
        <v>55</v>
      </c>
      <c r="B57" s="88" t="s">
        <v>146</v>
      </c>
      <c r="C57" s="81">
        <v>25628</v>
      </c>
      <c r="D57" s="81">
        <v>25390</v>
      </c>
      <c r="E57" s="81">
        <v>25491</v>
      </c>
      <c r="F57" s="81"/>
      <c r="G57" s="81"/>
      <c r="H57" s="81"/>
      <c r="I57" s="89">
        <f t="shared" si="0"/>
        <v>-5.345715623536757E-3</v>
      </c>
      <c r="J57" s="82">
        <f t="shared" si="1"/>
        <v>-137</v>
      </c>
      <c r="K57" s="82">
        <f t="shared" si="2"/>
        <v>101</v>
      </c>
      <c r="L57" s="82">
        <f t="shared" si="3"/>
        <v>0</v>
      </c>
    </row>
    <row r="58" spans="1:12">
      <c r="A58" s="74">
        <v>56</v>
      </c>
      <c r="B58" s="88" t="s">
        <v>147</v>
      </c>
      <c r="C58" s="81">
        <v>2391</v>
      </c>
      <c r="D58" s="81">
        <v>2378</v>
      </c>
      <c r="E58" s="81">
        <v>2377</v>
      </c>
      <c r="F58" s="81"/>
      <c r="G58" s="81"/>
      <c r="H58" s="81"/>
      <c r="I58" s="89">
        <f t="shared" si="0"/>
        <v>-5.8552906733584272E-3</v>
      </c>
      <c r="J58" s="82">
        <f t="shared" si="1"/>
        <v>-14</v>
      </c>
      <c r="K58" s="82">
        <f t="shared" si="2"/>
        <v>-1</v>
      </c>
      <c r="L58" s="82">
        <f t="shared" si="3"/>
        <v>0</v>
      </c>
    </row>
    <row r="59" spans="1:12">
      <c r="A59" s="74">
        <v>57</v>
      </c>
      <c r="B59" s="88" t="s">
        <v>148</v>
      </c>
      <c r="C59" s="81">
        <v>4155</v>
      </c>
      <c r="D59" s="81">
        <v>4024</v>
      </c>
      <c r="E59" s="81">
        <v>4048</v>
      </c>
      <c r="F59" s="81"/>
      <c r="G59" s="81"/>
      <c r="H59" s="81"/>
      <c r="I59" s="89">
        <f t="shared" si="0"/>
        <v>-2.5752105896510228E-2</v>
      </c>
      <c r="J59" s="82">
        <f t="shared" si="1"/>
        <v>-107</v>
      </c>
      <c r="K59" s="82">
        <f t="shared" si="2"/>
        <v>24</v>
      </c>
      <c r="L59" s="82">
        <f t="shared" si="3"/>
        <v>0</v>
      </c>
    </row>
    <row r="60" spans="1:12">
      <c r="A60" s="74">
        <v>58</v>
      </c>
      <c r="B60" s="88" t="s">
        <v>149</v>
      </c>
      <c r="C60" s="81">
        <v>9834</v>
      </c>
      <c r="D60" s="81">
        <v>9637</v>
      </c>
      <c r="E60" s="81">
        <v>9750</v>
      </c>
      <c r="F60" s="81"/>
      <c r="G60" s="81"/>
      <c r="H60" s="81"/>
      <c r="I60" s="89">
        <f t="shared" si="0"/>
        <v>-8.5417937766931063E-3</v>
      </c>
      <c r="J60" s="82">
        <f t="shared" si="1"/>
        <v>-84</v>
      </c>
      <c r="K60" s="82">
        <f t="shared" si="2"/>
        <v>113</v>
      </c>
      <c r="L60" s="82">
        <f t="shared" si="3"/>
        <v>0</v>
      </c>
    </row>
    <row r="61" spans="1:12">
      <c r="A61" s="74">
        <v>59</v>
      </c>
      <c r="B61" s="88" t="s">
        <v>150</v>
      </c>
      <c r="C61" s="81">
        <v>23587</v>
      </c>
      <c r="D61" s="81">
        <v>23397</v>
      </c>
      <c r="E61" s="81">
        <v>23479</v>
      </c>
      <c r="F61" s="81"/>
      <c r="G61" s="81"/>
      <c r="H61" s="81"/>
      <c r="I61" s="89">
        <f t="shared" si="0"/>
        <v>-4.5787934031458009E-3</v>
      </c>
      <c r="J61" s="82">
        <f t="shared" si="1"/>
        <v>-108</v>
      </c>
      <c r="K61" s="82">
        <f t="shared" si="2"/>
        <v>82</v>
      </c>
      <c r="L61" s="82">
        <f t="shared" si="3"/>
        <v>0</v>
      </c>
    </row>
    <row r="62" spans="1:12">
      <c r="A62" s="74">
        <v>60</v>
      </c>
      <c r="B62" s="88" t="s">
        <v>151</v>
      </c>
      <c r="C62" s="81">
        <v>8613</v>
      </c>
      <c r="D62" s="81">
        <v>8597</v>
      </c>
      <c r="E62" s="81">
        <v>8635</v>
      </c>
      <c r="F62" s="81"/>
      <c r="G62" s="81"/>
      <c r="H62" s="81"/>
      <c r="I62" s="89">
        <f t="shared" si="0"/>
        <v>2.554278416347382E-3</v>
      </c>
      <c r="J62" s="82">
        <f t="shared" si="1"/>
        <v>22</v>
      </c>
      <c r="K62" s="82">
        <f t="shared" si="2"/>
        <v>38</v>
      </c>
      <c r="L62" s="82">
        <f t="shared" si="3"/>
        <v>0</v>
      </c>
    </row>
    <row r="63" spans="1:12">
      <c r="A63" s="74">
        <v>61</v>
      </c>
      <c r="B63" s="88" t="s">
        <v>152</v>
      </c>
      <c r="C63" s="81">
        <v>19214</v>
      </c>
      <c r="D63" s="81">
        <v>18717</v>
      </c>
      <c r="E63" s="81">
        <v>18771</v>
      </c>
      <c r="F63" s="81"/>
      <c r="G63" s="81"/>
      <c r="H63" s="81"/>
      <c r="I63" s="89">
        <f t="shared" si="0"/>
        <v>-2.3056104923493286E-2</v>
      </c>
      <c r="J63" s="82">
        <f t="shared" si="1"/>
        <v>-443</v>
      </c>
      <c r="K63" s="82">
        <f t="shared" si="2"/>
        <v>54</v>
      </c>
      <c r="L63" s="82">
        <f t="shared" si="3"/>
        <v>0</v>
      </c>
    </row>
    <row r="64" spans="1:12">
      <c r="A64" s="74">
        <v>62</v>
      </c>
      <c r="B64" s="88" t="s">
        <v>153</v>
      </c>
      <c r="C64" s="81">
        <v>1302</v>
      </c>
      <c r="D64" s="81">
        <v>1256</v>
      </c>
      <c r="E64" s="81">
        <v>1294</v>
      </c>
      <c r="F64" s="81"/>
      <c r="G64" s="81"/>
      <c r="H64" s="81"/>
      <c r="I64" s="89">
        <f t="shared" si="0"/>
        <v>-6.1443932411674347E-3</v>
      </c>
      <c r="J64" s="82">
        <f t="shared" si="1"/>
        <v>-8</v>
      </c>
      <c r="K64" s="82">
        <f t="shared" si="2"/>
        <v>38</v>
      </c>
      <c r="L64" s="82">
        <f t="shared" si="3"/>
        <v>0</v>
      </c>
    </row>
    <row r="65" spans="1:12">
      <c r="A65" s="74">
        <v>63</v>
      </c>
      <c r="B65" s="88" t="s">
        <v>154</v>
      </c>
      <c r="C65" s="81">
        <v>13411</v>
      </c>
      <c r="D65" s="81">
        <v>13679</v>
      </c>
      <c r="E65" s="81">
        <v>13750</v>
      </c>
      <c r="F65" s="81"/>
      <c r="G65" s="81"/>
      <c r="H65" s="81"/>
      <c r="I65" s="89">
        <f t="shared" si="0"/>
        <v>2.5277757065095816E-2</v>
      </c>
      <c r="J65" s="82">
        <f t="shared" si="1"/>
        <v>339</v>
      </c>
      <c r="K65" s="82">
        <f t="shared" si="2"/>
        <v>71</v>
      </c>
      <c r="L65" s="82">
        <f t="shared" si="3"/>
        <v>0</v>
      </c>
    </row>
    <row r="66" spans="1:12">
      <c r="A66" s="74">
        <v>64</v>
      </c>
      <c r="B66" s="88" t="s">
        <v>155</v>
      </c>
      <c r="C66" s="81">
        <v>8998</v>
      </c>
      <c r="D66" s="81">
        <v>9147</v>
      </c>
      <c r="E66" s="81">
        <v>9214</v>
      </c>
      <c r="F66" s="81"/>
      <c r="G66" s="81"/>
      <c r="H66" s="81"/>
      <c r="I66" s="89">
        <f t="shared" si="0"/>
        <v>2.4005334518781951E-2</v>
      </c>
      <c r="J66" s="82">
        <f t="shared" si="1"/>
        <v>216</v>
      </c>
      <c r="K66" s="82">
        <f t="shared" si="2"/>
        <v>67</v>
      </c>
      <c r="L66" s="82">
        <f t="shared" si="3"/>
        <v>0</v>
      </c>
    </row>
    <row r="67" spans="1:12">
      <c r="A67" s="74">
        <v>65</v>
      </c>
      <c r="B67" s="88" t="s">
        <v>156</v>
      </c>
      <c r="C67" s="81">
        <v>9083</v>
      </c>
      <c r="D67" s="81">
        <v>9044</v>
      </c>
      <c r="E67" s="81">
        <v>9100</v>
      </c>
      <c r="F67" s="81"/>
      <c r="G67" s="81"/>
      <c r="H67" s="81"/>
      <c r="I67" s="89">
        <f t="shared" si="0"/>
        <v>1.8716283166354728E-3</v>
      </c>
      <c r="J67" s="82">
        <f t="shared" si="1"/>
        <v>17</v>
      </c>
      <c r="K67" s="82">
        <f t="shared" si="2"/>
        <v>56</v>
      </c>
      <c r="L67" s="82">
        <f t="shared" si="3"/>
        <v>0</v>
      </c>
    </row>
    <row r="68" spans="1:12">
      <c r="A68" s="74">
        <v>66</v>
      </c>
      <c r="B68" s="88" t="s">
        <v>157</v>
      </c>
      <c r="C68" s="81">
        <v>5801</v>
      </c>
      <c r="D68" s="81">
        <v>5820</v>
      </c>
      <c r="E68" s="81">
        <v>5832</v>
      </c>
      <c r="F68" s="81"/>
      <c r="G68" s="81"/>
      <c r="H68" s="81"/>
      <c r="I68" s="89">
        <f t="shared" ref="I68:I84" si="4">(E68-C68)/C68</f>
        <v>5.3439062230649891E-3</v>
      </c>
      <c r="J68" s="82">
        <f t="shared" ref="J68:J84" si="5">E68-C68</f>
        <v>31</v>
      </c>
      <c r="K68" s="82">
        <f t="shared" ref="K68:K84" si="6">E68-D68</f>
        <v>12</v>
      </c>
      <c r="L68" s="82">
        <f t="shared" ref="L68:L84" si="7">H68-G68</f>
        <v>0</v>
      </c>
    </row>
    <row r="69" spans="1:12">
      <c r="A69" s="74">
        <v>67</v>
      </c>
      <c r="B69" s="88" t="s">
        <v>158</v>
      </c>
      <c r="C69" s="81">
        <v>10961</v>
      </c>
      <c r="D69" s="81">
        <v>10812</v>
      </c>
      <c r="E69" s="81">
        <v>10803</v>
      </c>
      <c r="F69" s="81"/>
      <c r="G69" s="81"/>
      <c r="H69" s="81"/>
      <c r="I69" s="89">
        <f t="shared" si="4"/>
        <v>-1.4414743180366755E-2</v>
      </c>
      <c r="J69" s="82">
        <f t="shared" si="5"/>
        <v>-158</v>
      </c>
      <c r="K69" s="82">
        <f t="shared" si="6"/>
        <v>-9</v>
      </c>
      <c r="L69" s="82">
        <f t="shared" si="7"/>
        <v>0</v>
      </c>
    </row>
    <row r="70" spans="1:12">
      <c r="A70" s="74">
        <v>68</v>
      </c>
      <c r="B70" s="88" t="s">
        <v>159</v>
      </c>
      <c r="C70" s="81">
        <v>7282</v>
      </c>
      <c r="D70" s="81">
        <v>7357</v>
      </c>
      <c r="E70" s="81">
        <v>7400</v>
      </c>
      <c r="F70" s="81"/>
      <c r="G70" s="81"/>
      <c r="H70" s="81"/>
      <c r="I70" s="89">
        <f t="shared" si="4"/>
        <v>1.6204339467179345E-2</v>
      </c>
      <c r="J70" s="82">
        <f t="shared" si="5"/>
        <v>118</v>
      </c>
      <c r="K70" s="82">
        <f t="shared" si="6"/>
        <v>43</v>
      </c>
      <c r="L70" s="82">
        <f t="shared" si="7"/>
        <v>0</v>
      </c>
    </row>
    <row r="71" spans="1:12">
      <c r="A71" s="74">
        <v>69</v>
      </c>
      <c r="B71" s="88" t="s">
        <v>160</v>
      </c>
      <c r="C71" s="81">
        <v>1193</v>
      </c>
      <c r="D71" s="81">
        <v>1178</v>
      </c>
      <c r="E71" s="81">
        <v>1185</v>
      </c>
      <c r="F71" s="81"/>
      <c r="G71" s="81"/>
      <c r="H71" s="81"/>
      <c r="I71" s="89">
        <f t="shared" si="4"/>
        <v>-6.7057837384744343E-3</v>
      </c>
      <c r="J71" s="82">
        <f t="shared" si="5"/>
        <v>-8</v>
      </c>
      <c r="K71" s="82">
        <f t="shared" si="6"/>
        <v>7</v>
      </c>
      <c r="L71" s="82">
        <f t="shared" si="7"/>
        <v>0</v>
      </c>
    </row>
    <row r="72" spans="1:12">
      <c r="A72" s="74">
        <v>70</v>
      </c>
      <c r="B72" s="88" t="s">
        <v>161</v>
      </c>
      <c r="C72" s="81">
        <v>4507</v>
      </c>
      <c r="D72" s="81">
        <v>4520</v>
      </c>
      <c r="E72" s="81">
        <v>4541</v>
      </c>
      <c r="F72" s="81"/>
      <c r="G72" s="81"/>
      <c r="H72" s="81"/>
      <c r="I72" s="89">
        <f t="shared" si="4"/>
        <v>7.5438207233192809E-3</v>
      </c>
      <c r="J72" s="82">
        <f t="shared" si="5"/>
        <v>34</v>
      </c>
      <c r="K72" s="82">
        <f t="shared" si="6"/>
        <v>21</v>
      </c>
      <c r="L72" s="82">
        <f t="shared" si="7"/>
        <v>0</v>
      </c>
    </row>
    <row r="73" spans="1:12">
      <c r="A73" s="74">
        <v>71</v>
      </c>
      <c r="B73" s="88" t="s">
        <v>162</v>
      </c>
      <c r="C73" s="81">
        <v>4613</v>
      </c>
      <c r="D73" s="81">
        <v>4533</v>
      </c>
      <c r="E73" s="81">
        <v>4549</v>
      </c>
      <c r="F73" s="81"/>
      <c r="G73" s="81"/>
      <c r="H73" s="81"/>
      <c r="I73" s="89">
        <f t="shared" si="4"/>
        <v>-1.3873834814654238E-2</v>
      </c>
      <c r="J73" s="82">
        <f t="shared" si="5"/>
        <v>-64</v>
      </c>
      <c r="K73" s="82">
        <f t="shared" si="6"/>
        <v>16</v>
      </c>
      <c r="L73" s="82">
        <f t="shared" si="7"/>
        <v>0</v>
      </c>
    </row>
    <row r="74" spans="1:12">
      <c r="A74" s="74">
        <v>72</v>
      </c>
      <c r="B74" s="88" t="s">
        <v>163</v>
      </c>
      <c r="C74" s="81">
        <v>4777</v>
      </c>
      <c r="D74" s="81">
        <v>5104</v>
      </c>
      <c r="E74" s="81">
        <v>5126</v>
      </c>
      <c r="F74" s="81"/>
      <c r="G74" s="81"/>
      <c r="H74" s="81"/>
      <c r="I74" s="89">
        <f t="shared" si="4"/>
        <v>7.3058404856604559E-2</v>
      </c>
      <c r="J74" s="82">
        <f t="shared" si="5"/>
        <v>349</v>
      </c>
      <c r="K74" s="82">
        <f t="shared" si="6"/>
        <v>22</v>
      </c>
      <c r="L74" s="82">
        <f t="shared" si="7"/>
        <v>0</v>
      </c>
    </row>
    <row r="75" spans="1:12">
      <c r="A75" s="74">
        <v>73</v>
      </c>
      <c r="B75" s="88" t="s">
        <v>164</v>
      </c>
      <c r="C75" s="81">
        <v>2812</v>
      </c>
      <c r="D75" s="81">
        <v>2976</v>
      </c>
      <c r="E75" s="81">
        <v>2963</v>
      </c>
      <c r="F75" s="81"/>
      <c r="G75" s="81"/>
      <c r="H75" s="81"/>
      <c r="I75" s="89">
        <f t="shared" si="4"/>
        <v>5.3698435277382647E-2</v>
      </c>
      <c r="J75" s="82">
        <f t="shared" si="5"/>
        <v>151</v>
      </c>
      <c r="K75" s="82">
        <f t="shared" si="6"/>
        <v>-13</v>
      </c>
      <c r="L75" s="82">
        <f t="shared" si="7"/>
        <v>0</v>
      </c>
    </row>
    <row r="76" spans="1:12">
      <c r="A76" s="74">
        <v>74</v>
      </c>
      <c r="B76" s="88" t="s">
        <v>165</v>
      </c>
      <c r="C76" s="81">
        <v>4077</v>
      </c>
      <c r="D76" s="81">
        <v>4070</v>
      </c>
      <c r="E76" s="81">
        <v>4095</v>
      </c>
      <c r="F76" s="81"/>
      <c r="G76" s="81"/>
      <c r="H76" s="81"/>
      <c r="I76" s="89">
        <f t="shared" si="4"/>
        <v>4.4150110375275938E-3</v>
      </c>
      <c r="J76" s="82">
        <f t="shared" si="5"/>
        <v>18</v>
      </c>
      <c r="K76" s="82">
        <f t="shared" si="6"/>
        <v>25</v>
      </c>
      <c r="L76" s="82">
        <f t="shared" si="7"/>
        <v>0</v>
      </c>
    </row>
    <row r="77" spans="1:12">
      <c r="A77" s="74">
        <v>75</v>
      </c>
      <c r="B77" s="88" t="s">
        <v>166</v>
      </c>
      <c r="C77" s="81">
        <v>1270</v>
      </c>
      <c r="D77" s="81">
        <v>1190</v>
      </c>
      <c r="E77" s="81">
        <v>1206</v>
      </c>
      <c r="F77" s="81"/>
      <c r="G77" s="81"/>
      <c r="H77" s="81"/>
      <c r="I77" s="89">
        <f t="shared" si="4"/>
        <v>-5.0393700787401574E-2</v>
      </c>
      <c r="J77" s="82">
        <f t="shared" si="5"/>
        <v>-64</v>
      </c>
      <c r="K77" s="82">
        <f t="shared" si="6"/>
        <v>16</v>
      </c>
      <c r="L77" s="82">
        <f t="shared" si="7"/>
        <v>0</v>
      </c>
    </row>
    <row r="78" spans="1:12">
      <c r="A78" s="74">
        <v>76</v>
      </c>
      <c r="B78" s="88" t="s">
        <v>167</v>
      </c>
      <c r="C78" s="81">
        <v>2075</v>
      </c>
      <c r="D78" s="81">
        <v>2145</v>
      </c>
      <c r="E78" s="81">
        <v>2148</v>
      </c>
      <c r="F78" s="81"/>
      <c r="G78" s="81"/>
      <c r="H78" s="81"/>
      <c r="I78" s="89">
        <f t="shared" si="4"/>
        <v>3.5180722891566263E-2</v>
      </c>
      <c r="J78" s="82">
        <f t="shared" si="5"/>
        <v>73</v>
      </c>
      <c r="K78" s="82">
        <f t="shared" si="6"/>
        <v>3</v>
      </c>
      <c r="L78" s="82">
        <f t="shared" si="7"/>
        <v>0</v>
      </c>
    </row>
    <row r="79" spans="1:12">
      <c r="A79" s="74">
        <v>77</v>
      </c>
      <c r="B79" s="88" t="s">
        <v>168</v>
      </c>
      <c r="C79" s="81">
        <v>6979</v>
      </c>
      <c r="D79" s="81">
        <v>6907</v>
      </c>
      <c r="E79" s="81">
        <v>6950</v>
      </c>
      <c r="F79" s="81"/>
      <c r="G79" s="81"/>
      <c r="H79" s="81"/>
      <c r="I79" s="89">
        <f t="shared" si="4"/>
        <v>-4.1553231121937238E-3</v>
      </c>
      <c r="J79" s="82">
        <f t="shared" si="5"/>
        <v>-29</v>
      </c>
      <c r="K79" s="82">
        <f t="shared" si="6"/>
        <v>43</v>
      </c>
      <c r="L79" s="82">
        <f t="shared" si="7"/>
        <v>0</v>
      </c>
    </row>
    <row r="80" spans="1:12">
      <c r="A80" s="74">
        <v>78</v>
      </c>
      <c r="B80" s="88" t="s">
        <v>169</v>
      </c>
      <c r="C80" s="81">
        <v>5040</v>
      </c>
      <c r="D80" s="81">
        <v>4891</v>
      </c>
      <c r="E80" s="81">
        <v>4904</v>
      </c>
      <c r="F80" s="81"/>
      <c r="G80" s="81"/>
      <c r="H80" s="81"/>
      <c r="I80" s="89">
        <f t="shared" si="4"/>
        <v>-2.6984126984126985E-2</v>
      </c>
      <c r="J80" s="82">
        <f t="shared" si="5"/>
        <v>-136</v>
      </c>
      <c r="K80" s="82">
        <f t="shared" si="6"/>
        <v>13</v>
      </c>
      <c r="L80" s="82">
        <f t="shared" si="7"/>
        <v>0</v>
      </c>
    </row>
    <row r="81" spans="1:12">
      <c r="A81" s="74">
        <v>79</v>
      </c>
      <c r="B81" s="88" t="s">
        <v>170</v>
      </c>
      <c r="C81" s="81">
        <v>1636</v>
      </c>
      <c r="D81" s="81">
        <v>1684</v>
      </c>
      <c r="E81" s="81">
        <v>1663</v>
      </c>
      <c r="F81" s="81"/>
      <c r="G81" s="81"/>
      <c r="H81" s="81"/>
      <c r="I81" s="89">
        <f t="shared" si="4"/>
        <v>1.6503667481662591E-2</v>
      </c>
      <c r="J81" s="82">
        <f t="shared" si="5"/>
        <v>27</v>
      </c>
      <c r="K81" s="82">
        <f t="shared" si="6"/>
        <v>-21</v>
      </c>
      <c r="L81" s="82">
        <f t="shared" si="7"/>
        <v>0</v>
      </c>
    </row>
    <row r="82" spans="1:12">
      <c r="A82" s="74">
        <v>80</v>
      </c>
      <c r="B82" s="88" t="s">
        <v>171</v>
      </c>
      <c r="C82" s="81">
        <v>6770</v>
      </c>
      <c r="D82" s="81">
        <v>6815</v>
      </c>
      <c r="E82" s="81">
        <v>6851</v>
      </c>
      <c r="F82" s="81"/>
      <c r="G82" s="81"/>
      <c r="H82" s="81"/>
      <c r="I82" s="89">
        <f t="shared" si="4"/>
        <v>1.1964549483013294E-2</v>
      </c>
      <c r="J82" s="82">
        <f t="shared" si="5"/>
        <v>81</v>
      </c>
      <c r="K82" s="82">
        <f t="shared" si="6"/>
        <v>36</v>
      </c>
      <c r="L82" s="82">
        <f t="shared" si="7"/>
        <v>0</v>
      </c>
    </row>
    <row r="83" spans="1:12">
      <c r="A83" s="74">
        <v>81</v>
      </c>
      <c r="B83" s="88" t="s">
        <v>172</v>
      </c>
      <c r="C83" s="81">
        <v>7922</v>
      </c>
      <c r="D83" s="81">
        <v>7961</v>
      </c>
      <c r="E83" s="81">
        <v>8006</v>
      </c>
      <c r="F83" s="81"/>
      <c r="G83" s="81"/>
      <c r="H83" s="81"/>
      <c r="I83" s="89">
        <f t="shared" si="4"/>
        <v>1.0603382984094925E-2</v>
      </c>
      <c r="J83" s="82">
        <f t="shared" si="5"/>
        <v>84</v>
      </c>
      <c r="K83" s="82">
        <f t="shared" si="6"/>
        <v>45</v>
      </c>
      <c r="L83" s="82">
        <f t="shared" si="7"/>
        <v>0</v>
      </c>
    </row>
    <row r="84" spans="1:12" s="114" customFormat="1">
      <c r="A84" s="189" t="s">
        <v>173</v>
      </c>
      <c r="B84" s="189"/>
      <c r="C84" s="116">
        <v>1848977</v>
      </c>
      <c r="D84" s="116">
        <v>1841211</v>
      </c>
      <c r="E84" s="116">
        <v>1845740</v>
      </c>
      <c r="F84" s="116"/>
      <c r="G84" s="116"/>
      <c r="H84" s="116"/>
      <c r="I84" s="111">
        <f t="shared" si="4"/>
        <v>-1.7506978183070964E-3</v>
      </c>
      <c r="J84" s="117">
        <f t="shared" si="5"/>
        <v>-3237</v>
      </c>
      <c r="K84" s="117">
        <f t="shared" si="6"/>
        <v>4529</v>
      </c>
      <c r="L84" s="82">
        <f t="shared" si="7"/>
        <v>0</v>
      </c>
    </row>
    <row r="85" spans="1:12">
      <c r="C85" s="149"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K1" zoomScale="80" zoomScaleNormal="80" workbookViewId="0">
      <selection activeCell="M1" sqref="M1:W1048576"/>
    </sheetView>
  </sheetViews>
  <sheetFormatPr defaultRowHeight="15"/>
  <cols>
    <col min="2" max="2" width="34.5703125" customWidth="1"/>
    <col min="3" max="3" width="11.42578125" style="150" customWidth="1"/>
    <col min="4" max="4" width="11.42578125" style="149" customWidth="1"/>
    <col min="5" max="5" width="11.42578125" style="151" customWidth="1"/>
    <col min="6" max="8" width="11.42578125" style="155" customWidth="1"/>
    <col min="9" max="9" width="24.42578125" customWidth="1"/>
    <col min="10" max="10" width="23.5703125" customWidth="1"/>
    <col min="11" max="11" width="30.85546875" customWidth="1"/>
    <col min="12" max="12" width="30.85546875" style="155" customWidth="1"/>
  </cols>
  <sheetData>
    <row r="1" spans="1:12" s="155" customFormat="1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2" ht="45">
      <c r="A2" s="94" t="s">
        <v>1</v>
      </c>
      <c r="B2" s="93" t="s">
        <v>90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91" t="s">
        <v>344</v>
      </c>
      <c r="J2" s="91" t="s">
        <v>345</v>
      </c>
      <c r="K2" s="1" t="s">
        <v>346</v>
      </c>
      <c r="L2" s="161" t="s">
        <v>347</v>
      </c>
    </row>
    <row r="3" spans="1:12">
      <c r="A3" s="83">
        <v>1</v>
      </c>
      <c r="B3" s="84" t="s">
        <v>2</v>
      </c>
      <c r="C3" s="81">
        <v>17298</v>
      </c>
      <c r="D3" s="81">
        <v>17010</v>
      </c>
      <c r="E3" s="81">
        <v>17304</v>
      </c>
      <c r="F3" s="81"/>
      <c r="G3" s="81"/>
      <c r="H3" s="81"/>
      <c r="I3" s="89">
        <f>(E3-C3)/C3</f>
        <v>3.4686090877558099E-4</v>
      </c>
      <c r="J3" s="82">
        <f>E3-C3</f>
        <v>6</v>
      </c>
      <c r="K3" s="82">
        <f>E3-D3</f>
        <v>294</v>
      </c>
      <c r="L3" s="82">
        <f>H3-G3</f>
        <v>0</v>
      </c>
    </row>
    <row r="4" spans="1:12">
      <c r="A4" s="83">
        <v>2</v>
      </c>
      <c r="B4" s="84" t="s">
        <v>3</v>
      </c>
      <c r="C4" s="81">
        <v>3295</v>
      </c>
      <c r="D4" s="81">
        <v>2723</v>
      </c>
      <c r="E4" s="81">
        <v>2981</v>
      </c>
      <c r="F4" s="81"/>
      <c r="G4" s="81"/>
      <c r="H4" s="81"/>
      <c r="I4" s="89">
        <f t="shared" ref="I4:I67" si="0">(E4-C4)/C4</f>
        <v>-9.52959028831563E-2</v>
      </c>
      <c r="J4" s="82">
        <f t="shared" ref="J4:J67" si="1">E4-C4</f>
        <v>-314</v>
      </c>
      <c r="K4" s="82">
        <f t="shared" ref="K4:K67" si="2">E4-D4</f>
        <v>258</v>
      </c>
      <c r="L4" s="82">
        <f t="shared" ref="L4:L67" si="3">H4-G4</f>
        <v>0</v>
      </c>
    </row>
    <row r="5" spans="1:12">
      <c r="A5" s="83">
        <v>3</v>
      </c>
      <c r="B5" s="84" t="s">
        <v>4</v>
      </c>
      <c r="C5" s="81">
        <v>1125</v>
      </c>
      <c r="D5" s="81">
        <v>1184</v>
      </c>
      <c r="E5" s="81">
        <v>1184</v>
      </c>
      <c r="F5" s="81"/>
      <c r="G5" s="81"/>
      <c r="H5" s="81"/>
      <c r="I5" s="89">
        <f t="shared" si="0"/>
        <v>5.2444444444444446E-2</v>
      </c>
      <c r="J5" s="82">
        <f t="shared" si="1"/>
        <v>59</v>
      </c>
      <c r="K5" s="82">
        <f t="shared" si="2"/>
        <v>0</v>
      </c>
      <c r="L5" s="82">
        <f t="shared" si="3"/>
        <v>0</v>
      </c>
    </row>
    <row r="6" spans="1:12">
      <c r="A6" s="83">
        <v>5</v>
      </c>
      <c r="B6" s="84" t="s">
        <v>5</v>
      </c>
      <c r="C6" s="81">
        <v>410</v>
      </c>
      <c r="D6" s="81">
        <v>401</v>
      </c>
      <c r="E6" s="81">
        <v>401</v>
      </c>
      <c r="F6" s="81"/>
      <c r="G6" s="81"/>
      <c r="H6" s="81"/>
      <c r="I6" s="89">
        <f t="shared" si="0"/>
        <v>-2.1951219512195121E-2</v>
      </c>
      <c r="J6" s="82">
        <f t="shared" si="1"/>
        <v>-9</v>
      </c>
      <c r="K6" s="82">
        <f t="shared" si="2"/>
        <v>0</v>
      </c>
      <c r="L6" s="82">
        <f t="shared" si="3"/>
        <v>0</v>
      </c>
    </row>
    <row r="7" spans="1:12">
      <c r="A7" s="83">
        <v>6</v>
      </c>
      <c r="B7" s="84" t="s">
        <v>6</v>
      </c>
      <c r="C7" s="81">
        <v>29</v>
      </c>
      <c r="D7" s="81">
        <v>35</v>
      </c>
      <c r="E7" s="81">
        <v>35</v>
      </c>
      <c r="F7" s="81"/>
      <c r="G7" s="81"/>
      <c r="H7" s="81"/>
      <c r="I7" s="89">
        <f t="shared" si="0"/>
        <v>0.20689655172413793</v>
      </c>
      <c r="J7" s="82">
        <f t="shared" si="1"/>
        <v>6</v>
      </c>
      <c r="K7" s="82">
        <f t="shared" si="2"/>
        <v>0</v>
      </c>
      <c r="L7" s="82">
        <f t="shared" si="3"/>
        <v>0</v>
      </c>
    </row>
    <row r="8" spans="1:12">
      <c r="A8" s="83">
        <v>7</v>
      </c>
      <c r="B8" s="84" t="s">
        <v>7</v>
      </c>
      <c r="C8" s="81">
        <v>755</v>
      </c>
      <c r="D8" s="81">
        <v>704</v>
      </c>
      <c r="E8" s="81">
        <v>715</v>
      </c>
      <c r="F8" s="81"/>
      <c r="G8" s="81"/>
      <c r="H8" s="81"/>
      <c r="I8" s="89">
        <f t="shared" si="0"/>
        <v>-5.2980132450331126E-2</v>
      </c>
      <c r="J8" s="82">
        <f t="shared" si="1"/>
        <v>-40</v>
      </c>
      <c r="K8" s="82">
        <f t="shared" si="2"/>
        <v>11</v>
      </c>
      <c r="L8" s="82">
        <f t="shared" si="3"/>
        <v>0</v>
      </c>
    </row>
    <row r="9" spans="1:12">
      <c r="A9" s="83">
        <v>8</v>
      </c>
      <c r="B9" s="84" t="s">
        <v>325</v>
      </c>
      <c r="C9" s="81">
        <v>4878</v>
      </c>
      <c r="D9" s="81">
        <v>4720</v>
      </c>
      <c r="E9" s="81">
        <v>4747</v>
      </c>
      <c r="F9" s="81"/>
      <c r="G9" s="81"/>
      <c r="H9" s="81"/>
      <c r="I9" s="89">
        <f t="shared" si="0"/>
        <v>-2.6855268552685527E-2</v>
      </c>
      <c r="J9" s="82">
        <f t="shared" si="1"/>
        <v>-131</v>
      </c>
      <c r="K9" s="82">
        <f t="shared" si="2"/>
        <v>27</v>
      </c>
      <c r="L9" s="82">
        <f t="shared" si="3"/>
        <v>0</v>
      </c>
    </row>
    <row r="10" spans="1:12">
      <c r="A10" s="83">
        <v>9</v>
      </c>
      <c r="B10" s="84" t="s">
        <v>8</v>
      </c>
      <c r="C10" s="81">
        <v>621</v>
      </c>
      <c r="D10" s="81">
        <v>562</v>
      </c>
      <c r="E10" s="81">
        <v>563</v>
      </c>
      <c r="F10" s="81"/>
      <c r="G10" s="81"/>
      <c r="H10" s="81"/>
      <c r="I10" s="89">
        <f t="shared" si="0"/>
        <v>-9.3397745571658614E-2</v>
      </c>
      <c r="J10" s="82">
        <f t="shared" si="1"/>
        <v>-58</v>
      </c>
      <c r="K10" s="82">
        <f t="shared" si="2"/>
        <v>1</v>
      </c>
      <c r="L10" s="82">
        <f t="shared" si="3"/>
        <v>0</v>
      </c>
    </row>
    <row r="11" spans="1:12">
      <c r="A11" s="85">
        <v>10</v>
      </c>
      <c r="B11" s="84" t="s">
        <v>9</v>
      </c>
      <c r="C11" s="81">
        <v>43564</v>
      </c>
      <c r="D11" s="81">
        <v>44091</v>
      </c>
      <c r="E11" s="81">
        <v>44142</v>
      </c>
      <c r="F11" s="81"/>
      <c r="G11" s="81"/>
      <c r="H11" s="81"/>
      <c r="I11" s="89">
        <f t="shared" si="0"/>
        <v>1.3267835827747682E-2</v>
      </c>
      <c r="J11" s="82">
        <f t="shared" si="1"/>
        <v>578</v>
      </c>
      <c r="K11" s="82">
        <f t="shared" si="2"/>
        <v>51</v>
      </c>
      <c r="L11" s="82">
        <f t="shared" si="3"/>
        <v>0</v>
      </c>
    </row>
    <row r="12" spans="1:12">
      <c r="A12" s="85">
        <v>11</v>
      </c>
      <c r="B12" s="84" t="s">
        <v>10</v>
      </c>
      <c r="C12" s="81">
        <v>663</v>
      </c>
      <c r="D12" s="81">
        <v>683</v>
      </c>
      <c r="E12" s="81">
        <v>681</v>
      </c>
      <c r="F12" s="81"/>
      <c r="G12" s="81"/>
      <c r="H12" s="81"/>
      <c r="I12" s="89">
        <f t="shared" si="0"/>
        <v>2.7149321266968326E-2</v>
      </c>
      <c r="J12" s="82">
        <f t="shared" si="1"/>
        <v>18</v>
      </c>
      <c r="K12" s="82">
        <f t="shared" si="2"/>
        <v>-2</v>
      </c>
      <c r="L12" s="82">
        <f t="shared" si="3"/>
        <v>0</v>
      </c>
    </row>
    <row r="13" spans="1:12">
      <c r="A13" s="85">
        <v>12</v>
      </c>
      <c r="B13" s="84" t="s">
        <v>11</v>
      </c>
      <c r="C13" s="81">
        <v>68</v>
      </c>
      <c r="D13" s="81">
        <v>75</v>
      </c>
      <c r="E13" s="81">
        <v>70</v>
      </c>
      <c r="F13" s="81"/>
      <c r="G13" s="81"/>
      <c r="H13" s="81"/>
      <c r="I13" s="89">
        <f t="shared" si="0"/>
        <v>2.9411764705882353E-2</v>
      </c>
      <c r="J13" s="82">
        <f t="shared" si="1"/>
        <v>2</v>
      </c>
      <c r="K13" s="82">
        <f t="shared" si="2"/>
        <v>-5</v>
      </c>
      <c r="L13" s="82">
        <f t="shared" si="3"/>
        <v>0</v>
      </c>
    </row>
    <row r="14" spans="1:12">
      <c r="A14" s="85">
        <v>13</v>
      </c>
      <c r="B14" s="84" t="s">
        <v>12</v>
      </c>
      <c r="C14" s="81">
        <v>16337</v>
      </c>
      <c r="D14" s="81">
        <v>16517</v>
      </c>
      <c r="E14" s="81">
        <v>16544</v>
      </c>
      <c r="F14" s="81"/>
      <c r="G14" s="81"/>
      <c r="H14" s="81"/>
      <c r="I14" s="89">
        <f t="shared" si="0"/>
        <v>1.2670624961743282E-2</v>
      </c>
      <c r="J14" s="82">
        <f t="shared" si="1"/>
        <v>207</v>
      </c>
      <c r="K14" s="82">
        <f t="shared" si="2"/>
        <v>27</v>
      </c>
      <c r="L14" s="82">
        <f t="shared" si="3"/>
        <v>0</v>
      </c>
    </row>
    <row r="15" spans="1:12">
      <c r="A15" s="85">
        <v>14</v>
      </c>
      <c r="B15" s="84" t="s">
        <v>13</v>
      </c>
      <c r="C15" s="81">
        <v>32986</v>
      </c>
      <c r="D15" s="81">
        <v>33901</v>
      </c>
      <c r="E15" s="81">
        <v>33876</v>
      </c>
      <c r="F15" s="81"/>
      <c r="G15" s="81"/>
      <c r="H15" s="81"/>
      <c r="I15" s="89">
        <f t="shared" si="0"/>
        <v>2.6981143515430787E-2</v>
      </c>
      <c r="J15" s="82">
        <f t="shared" si="1"/>
        <v>890</v>
      </c>
      <c r="K15" s="82">
        <f t="shared" si="2"/>
        <v>-25</v>
      </c>
      <c r="L15" s="82">
        <f t="shared" si="3"/>
        <v>0</v>
      </c>
    </row>
    <row r="16" spans="1:12">
      <c r="A16" s="85">
        <v>15</v>
      </c>
      <c r="B16" s="84" t="s">
        <v>14</v>
      </c>
      <c r="C16" s="81">
        <v>6287</v>
      </c>
      <c r="D16" s="81">
        <v>6391</v>
      </c>
      <c r="E16" s="81">
        <v>6367</v>
      </c>
      <c r="F16" s="81"/>
      <c r="G16" s="81"/>
      <c r="H16" s="81"/>
      <c r="I16" s="89">
        <f t="shared" si="0"/>
        <v>1.2724669953873072E-2</v>
      </c>
      <c r="J16" s="82">
        <f t="shared" si="1"/>
        <v>80</v>
      </c>
      <c r="K16" s="82">
        <f t="shared" si="2"/>
        <v>-24</v>
      </c>
      <c r="L16" s="82">
        <f t="shared" si="3"/>
        <v>0</v>
      </c>
    </row>
    <row r="17" spans="1:12">
      <c r="A17" s="85">
        <v>16</v>
      </c>
      <c r="B17" s="84" t="s">
        <v>15</v>
      </c>
      <c r="C17" s="81">
        <v>10111</v>
      </c>
      <c r="D17" s="81">
        <v>10008</v>
      </c>
      <c r="E17" s="81">
        <v>10035</v>
      </c>
      <c r="F17" s="81"/>
      <c r="G17" s="81"/>
      <c r="H17" s="81"/>
      <c r="I17" s="89">
        <f t="shared" si="0"/>
        <v>-7.5165661161111664E-3</v>
      </c>
      <c r="J17" s="82">
        <f t="shared" si="1"/>
        <v>-76</v>
      </c>
      <c r="K17" s="82">
        <f t="shared" si="2"/>
        <v>27</v>
      </c>
      <c r="L17" s="82">
        <f t="shared" si="3"/>
        <v>0</v>
      </c>
    </row>
    <row r="18" spans="1:12">
      <c r="A18" s="85">
        <v>17</v>
      </c>
      <c r="B18" s="84" t="s">
        <v>16</v>
      </c>
      <c r="C18" s="81">
        <v>2696</v>
      </c>
      <c r="D18" s="81">
        <v>2866</v>
      </c>
      <c r="E18" s="81">
        <v>2874</v>
      </c>
      <c r="F18" s="81"/>
      <c r="G18" s="81"/>
      <c r="H18" s="81"/>
      <c r="I18" s="89">
        <f t="shared" si="0"/>
        <v>6.6023738872403565E-2</v>
      </c>
      <c r="J18" s="82">
        <f t="shared" si="1"/>
        <v>178</v>
      </c>
      <c r="K18" s="82">
        <f t="shared" si="2"/>
        <v>8</v>
      </c>
      <c r="L18" s="82">
        <f t="shared" si="3"/>
        <v>0</v>
      </c>
    </row>
    <row r="19" spans="1:12">
      <c r="A19" s="85">
        <v>18</v>
      </c>
      <c r="B19" s="84" t="s">
        <v>17</v>
      </c>
      <c r="C19" s="81">
        <v>7389</v>
      </c>
      <c r="D19" s="81">
        <v>7127</v>
      </c>
      <c r="E19" s="81">
        <v>7102</v>
      </c>
      <c r="F19" s="81"/>
      <c r="G19" s="81"/>
      <c r="H19" s="81"/>
      <c r="I19" s="89">
        <f t="shared" si="0"/>
        <v>-3.8841521180132628E-2</v>
      </c>
      <c r="J19" s="82">
        <f t="shared" si="1"/>
        <v>-287</v>
      </c>
      <c r="K19" s="82">
        <f t="shared" si="2"/>
        <v>-25</v>
      </c>
      <c r="L19" s="82">
        <f t="shared" si="3"/>
        <v>0</v>
      </c>
    </row>
    <row r="20" spans="1:12">
      <c r="A20" s="85">
        <v>19</v>
      </c>
      <c r="B20" s="84" t="s">
        <v>18</v>
      </c>
      <c r="C20" s="81">
        <v>245</v>
      </c>
      <c r="D20" s="81">
        <v>241</v>
      </c>
      <c r="E20" s="81">
        <v>245</v>
      </c>
      <c r="F20" s="81"/>
      <c r="G20" s="81"/>
      <c r="H20" s="81"/>
      <c r="I20" s="89">
        <f t="shared" si="0"/>
        <v>0</v>
      </c>
      <c r="J20" s="82">
        <f t="shared" si="1"/>
        <v>0</v>
      </c>
      <c r="K20" s="82">
        <f t="shared" si="2"/>
        <v>4</v>
      </c>
      <c r="L20" s="82">
        <f t="shared" si="3"/>
        <v>0</v>
      </c>
    </row>
    <row r="21" spans="1:12">
      <c r="A21" s="85">
        <v>20</v>
      </c>
      <c r="B21" s="84" t="s">
        <v>19</v>
      </c>
      <c r="C21" s="81">
        <v>4854</v>
      </c>
      <c r="D21" s="81">
        <v>5179</v>
      </c>
      <c r="E21" s="81">
        <v>5252</v>
      </c>
      <c r="F21" s="81"/>
      <c r="G21" s="81"/>
      <c r="H21" s="81"/>
      <c r="I21" s="89">
        <f t="shared" si="0"/>
        <v>8.1994231561598685E-2</v>
      </c>
      <c r="J21" s="82">
        <f t="shared" si="1"/>
        <v>398</v>
      </c>
      <c r="K21" s="82">
        <f t="shared" si="2"/>
        <v>73</v>
      </c>
      <c r="L21" s="82">
        <f t="shared" si="3"/>
        <v>0</v>
      </c>
    </row>
    <row r="22" spans="1:12">
      <c r="A22" s="85">
        <v>21</v>
      </c>
      <c r="B22" s="84" t="s">
        <v>20</v>
      </c>
      <c r="C22" s="81">
        <v>441</v>
      </c>
      <c r="D22" s="81">
        <v>538</v>
      </c>
      <c r="E22" s="81">
        <v>538</v>
      </c>
      <c r="F22" s="81"/>
      <c r="G22" s="81"/>
      <c r="H22" s="81"/>
      <c r="I22" s="89">
        <f t="shared" si="0"/>
        <v>0.2199546485260771</v>
      </c>
      <c r="J22" s="82">
        <f t="shared" si="1"/>
        <v>97</v>
      </c>
      <c r="K22" s="82">
        <f t="shared" si="2"/>
        <v>0</v>
      </c>
      <c r="L22" s="82">
        <f t="shared" si="3"/>
        <v>0</v>
      </c>
    </row>
    <row r="23" spans="1:12">
      <c r="A23" s="85">
        <v>22</v>
      </c>
      <c r="B23" s="84" t="s">
        <v>21</v>
      </c>
      <c r="C23" s="81">
        <v>13151</v>
      </c>
      <c r="D23" s="81">
        <v>13206</v>
      </c>
      <c r="E23" s="81">
        <v>13240</v>
      </c>
      <c r="F23" s="81"/>
      <c r="G23" s="81"/>
      <c r="H23" s="81"/>
      <c r="I23" s="89">
        <f t="shared" si="0"/>
        <v>6.7675461942057636E-3</v>
      </c>
      <c r="J23" s="82">
        <f t="shared" si="1"/>
        <v>89</v>
      </c>
      <c r="K23" s="82">
        <f t="shared" si="2"/>
        <v>34</v>
      </c>
      <c r="L23" s="82">
        <f t="shared" si="3"/>
        <v>0</v>
      </c>
    </row>
    <row r="24" spans="1:12">
      <c r="A24" s="85">
        <v>23</v>
      </c>
      <c r="B24" s="84" t="s">
        <v>22</v>
      </c>
      <c r="C24" s="81">
        <v>13660</v>
      </c>
      <c r="D24" s="81">
        <v>13286</v>
      </c>
      <c r="E24" s="81">
        <v>13345</v>
      </c>
      <c r="F24" s="81"/>
      <c r="G24" s="81"/>
      <c r="H24" s="81"/>
      <c r="I24" s="89">
        <f t="shared" si="0"/>
        <v>-2.3060029282576867E-2</v>
      </c>
      <c r="J24" s="82">
        <f t="shared" si="1"/>
        <v>-315</v>
      </c>
      <c r="K24" s="82">
        <f t="shared" si="2"/>
        <v>59</v>
      </c>
      <c r="L24" s="82">
        <f t="shared" si="3"/>
        <v>0</v>
      </c>
    </row>
    <row r="25" spans="1:12">
      <c r="A25" s="85">
        <v>24</v>
      </c>
      <c r="B25" s="84" t="s">
        <v>23</v>
      </c>
      <c r="C25" s="81">
        <v>6463</v>
      </c>
      <c r="D25" s="81">
        <v>6410</v>
      </c>
      <c r="E25" s="81">
        <v>6434</v>
      </c>
      <c r="F25" s="81"/>
      <c r="G25" s="81"/>
      <c r="H25" s="81"/>
      <c r="I25" s="89">
        <f t="shared" si="0"/>
        <v>-4.487080303264738E-3</v>
      </c>
      <c r="J25" s="82">
        <f t="shared" si="1"/>
        <v>-29</v>
      </c>
      <c r="K25" s="82">
        <f t="shared" si="2"/>
        <v>24</v>
      </c>
      <c r="L25" s="82">
        <f t="shared" si="3"/>
        <v>0</v>
      </c>
    </row>
    <row r="26" spans="1:12">
      <c r="A26" s="85">
        <v>25</v>
      </c>
      <c r="B26" s="84" t="s">
        <v>24</v>
      </c>
      <c r="C26" s="81">
        <v>34555</v>
      </c>
      <c r="D26" s="81">
        <v>34609</v>
      </c>
      <c r="E26" s="81">
        <v>34687</v>
      </c>
      <c r="F26" s="81"/>
      <c r="G26" s="81"/>
      <c r="H26" s="81"/>
      <c r="I26" s="89">
        <f t="shared" si="0"/>
        <v>3.8199971060627986E-3</v>
      </c>
      <c r="J26" s="82">
        <f t="shared" si="1"/>
        <v>132</v>
      </c>
      <c r="K26" s="82">
        <f t="shared" si="2"/>
        <v>78</v>
      </c>
      <c r="L26" s="82">
        <f t="shared" si="3"/>
        <v>0</v>
      </c>
    </row>
    <row r="27" spans="1:12">
      <c r="A27" s="85">
        <v>26</v>
      </c>
      <c r="B27" s="84" t="s">
        <v>25</v>
      </c>
      <c r="C27" s="81">
        <v>1817</v>
      </c>
      <c r="D27" s="81">
        <v>1971</v>
      </c>
      <c r="E27" s="81">
        <v>1983</v>
      </c>
      <c r="F27" s="81"/>
      <c r="G27" s="81"/>
      <c r="H27" s="81"/>
      <c r="I27" s="89">
        <f t="shared" si="0"/>
        <v>9.1359383599339566E-2</v>
      </c>
      <c r="J27" s="82">
        <f t="shared" si="1"/>
        <v>166</v>
      </c>
      <c r="K27" s="82">
        <f t="shared" si="2"/>
        <v>12</v>
      </c>
      <c r="L27" s="82">
        <f t="shared" si="3"/>
        <v>0</v>
      </c>
    </row>
    <row r="28" spans="1:12">
      <c r="A28" s="85">
        <v>27</v>
      </c>
      <c r="B28" s="84" t="s">
        <v>26</v>
      </c>
      <c r="C28" s="81">
        <v>6257</v>
      </c>
      <c r="D28" s="81">
        <v>6466</v>
      </c>
      <c r="E28" s="81">
        <v>6494</v>
      </c>
      <c r="F28" s="81"/>
      <c r="G28" s="81"/>
      <c r="H28" s="81"/>
      <c r="I28" s="89">
        <f t="shared" si="0"/>
        <v>3.7877577113632731E-2</v>
      </c>
      <c r="J28" s="82">
        <f t="shared" si="1"/>
        <v>237</v>
      </c>
      <c r="K28" s="82">
        <f t="shared" si="2"/>
        <v>28</v>
      </c>
      <c r="L28" s="82">
        <f t="shared" si="3"/>
        <v>0</v>
      </c>
    </row>
    <row r="29" spans="1:12">
      <c r="A29" s="85">
        <v>28</v>
      </c>
      <c r="B29" s="84" t="s">
        <v>27</v>
      </c>
      <c r="C29" s="81">
        <v>11874</v>
      </c>
      <c r="D29" s="81">
        <v>12495</v>
      </c>
      <c r="E29" s="81">
        <v>12570</v>
      </c>
      <c r="F29" s="81"/>
      <c r="G29" s="81"/>
      <c r="H29" s="81"/>
      <c r="I29" s="89">
        <f t="shared" si="0"/>
        <v>5.8615462354724611E-2</v>
      </c>
      <c r="J29" s="82">
        <f t="shared" si="1"/>
        <v>696</v>
      </c>
      <c r="K29" s="82">
        <f t="shared" si="2"/>
        <v>75</v>
      </c>
      <c r="L29" s="82">
        <f t="shared" si="3"/>
        <v>0</v>
      </c>
    </row>
    <row r="30" spans="1:12">
      <c r="A30" s="85">
        <v>29</v>
      </c>
      <c r="B30" s="84" t="s">
        <v>28</v>
      </c>
      <c r="C30" s="81">
        <v>3629</v>
      </c>
      <c r="D30" s="81">
        <v>3821</v>
      </c>
      <c r="E30" s="81">
        <v>3852</v>
      </c>
      <c r="F30" s="81"/>
      <c r="G30" s="81"/>
      <c r="H30" s="81"/>
      <c r="I30" s="89">
        <f t="shared" si="0"/>
        <v>6.1449435106089835E-2</v>
      </c>
      <c r="J30" s="82">
        <f t="shared" si="1"/>
        <v>223</v>
      </c>
      <c r="K30" s="82">
        <f t="shared" si="2"/>
        <v>31</v>
      </c>
      <c r="L30" s="82">
        <f t="shared" si="3"/>
        <v>0</v>
      </c>
    </row>
    <row r="31" spans="1:12">
      <c r="A31" s="85">
        <v>30</v>
      </c>
      <c r="B31" s="84" t="s">
        <v>29</v>
      </c>
      <c r="C31" s="81">
        <v>1141</v>
      </c>
      <c r="D31" s="81">
        <v>1213</v>
      </c>
      <c r="E31" s="81">
        <v>1229</v>
      </c>
      <c r="F31" s="81"/>
      <c r="G31" s="81"/>
      <c r="H31" s="81"/>
      <c r="I31" s="89">
        <f t="shared" si="0"/>
        <v>7.7125328659070985E-2</v>
      </c>
      <c r="J31" s="82">
        <f t="shared" si="1"/>
        <v>88</v>
      </c>
      <c r="K31" s="82">
        <f t="shared" si="2"/>
        <v>16</v>
      </c>
      <c r="L31" s="82">
        <f t="shared" si="3"/>
        <v>0</v>
      </c>
    </row>
    <row r="32" spans="1:12">
      <c r="A32" s="85">
        <v>31</v>
      </c>
      <c r="B32" s="84" t="s">
        <v>30</v>
      </c>
      <c r="C32" s="81">
        <v>21275</v>
      </c>
      <c r="D32" s="81">
        <v>21422</v>
      </c>
      <c r="E32" s="81">
        <v>21504</v>
      </c>
      <c r="F32" s="81"/>
      <c r="G32" s="81"/>
      <c r="H32" s="81"/>
      <c r="I32" s="89">
        <f t="shared" si="0"/>
        <v>1.0763807285546417E-2</v>
      </c>
      <c r="J32" s="82">
        <f t="shared" si="1"/>
        <v>229</v>
      </c>
      <c r="K32" s="82">
        <f t="shared" si="2"/>
        <v>82</v>
      </c>
      <c r="L32" s="82">
        <f t="shared" si="3"/>
        <v>0</v>
      </c>
    </row>
    <row r="33" spans="1:12">
      <c r="A33" s="85">
        <v>32</v>
      </c>
      <c r="B33" s="84" t="s">
        <v>31</v>
      </c>
      <c r="C33" s="81">
        <v>7038</v>
      </c>
      <c r="D33" s="81">
        <v>7351</v>
      </c>
      <c r="E33" s="81">
        <v>7431</v>
      </c>
      <c r="F33" s="81"/>
      <c r="G33" s="81"/>
      <c r="H33" s="81"/>
      <c r="I33" s="89">
        <f t="shared" si="0"/>
        <v>5.5839727195225917E-2</v>
      </c>
      <c r="J33" s="82">
        <f t="shared" si="1"/>
        <v>393</v>
      </c>
      <c r="K33" s="82">
        <f t="shared" si="2"/>
        <v>80</v>
      </c>
      <c r="L33" s="82">
        <f t="shared" si="3"/>
        <v>0</v>
      </c>
    </row>
    <row r="34" spans="1:12">
      <c r="A34" s="85">
        <v>33</v>
      </c>
      <c r="B34" s="84" t="s">
        <v>32</v>
      </c>
      <c r="C34" s="81">
        <v>18777</v>
      </c>
      <c r="D34" s="81">
        <v>18732</v>
      </c>
      <c r="E34" s="81">
        <v>18831</v>
      </c>
      <c r="F34" s="81"/>
      <c r="G34" s="81"/>
      <c r="H34" s="81"/>
      <c r="I34" s="89">
        <f t="shared" si="0"/>
        <v>2.8758587633807317E-3</v>
      </c>
      <c r="J34" s="82">
        <f t="shared" si="1"/>
        <v>54</v>
      </c>
      <c r="K34" s="82">
        <f t="shared" si="2"/>
        <v>99</v>
      </c>
      <c r="L34" s="82">
        <f t="shared" si="3"/>
        <v>0</v>
      </c>
    </row>
    <row r="35" spans="1:12">
      <c r="A35" s="85">
        <v>35</v>
      </c>
      <c r="B35" s="84" t="s">
        <v>33</v>
      </c>
      <c r="C35" s="81">
        <v>12906</v>
      </c>
      <c r="D35" s="81">
        <v>11071</v>
      </c>
      <c r="E35" s="81">
        <v>10986</v>
      </c>
      <c r="F35" s="81"/>
      <c r="G35" s="81"/>
      <c r="H35" s="81"/>
      <c r="I35" s="89">
        <f t="shared" si="0"/>
        <v>-0.1487680148768015</v>
      </c>
      <c r="J35" s="82">
        <f t="shared" si="1"/>
        <v>-1920</v>
      </c>
      <c r="K35" s="82">
        <f t="shared" si="2"/>
        <v>-85</v>
      </c>
      <c r="L35" s="82">
        <f t="shared" si="3"/>
        <v>0</v>
      </c>
    </row>
    <row r="36" spans="1:12">
      <c r="A36" s="85">
        <v>36</v>
      </c>
      <c r="B36" s="84" t="s">
        <v>34</v>
      </c>
      <c r="C36" s="81">
        <v>753</v>
      </c>
      <c r="D36" s="81">
        <v>674</v>
      </c>
      <c r="E36" s="81">
        <v>710</v>
      </c>
      <c r="F36" s="81"/>
      <c r="G36" s="81"/>
      <c r="H36" s="81"/>
      <c r="I36" s="89">
        <f t="shared" si="0"/>
        <v>-5.7104913678618856E-2</v>
      </c>
      <c r="J36" s="82">
        <f t="shared" si="1"/>
        <v>-43</v>
      </c>
      <c r="K36" s="82">
        <f t="shared" si="2"/>
        <v>36</v>
      </c>
      <c r="L36" s="82">
        <f t="shared" si="3"/>
        <v>0</v>
      </c>
    </row>
    <row r="37" spans="1:12">
      <c r="A37" s="85">
        <v>37</v>
      </c>
      <c r="B37" s="84" t="s">
        <v>35</v>
      </c>
      <c r="C37" s="81">
        <v>496</v>
      </c>
      <c r="D37" s="81">
        <v>461</v>
      </c>
      <c r="E37" s="81">
        <v>469</v>
      </c>
      <c r="F37" s="81"/>
      <c r="G37" s="81"/>
      <c r="H37" s="81"/>
      <c r="I37" s="89">
        <f t="shared" si="0"/>
        <v>-5.4435483870967742E-2</v>
      </c>
      <c r="J37" s="82">
        <f t="shared" si="1"/>
        <v>-27</v>
      </c>
      <c r="K37" s="82">
        <f t="shared" si="2"/>
        <v>8</v>
      </c>
      <c r="L37" s="82">
        <f t="shared" si="3"/>
        <v>0</v>
      </c>
    </row>
    <row r="38" spans="1:12">
      <c r="A38" s="85">
        <v>38</v>
      </c>
      <c r="B38" s="84" t="s">
        <v>36</v>
      </c>
      <c r="C38" s="81">
        <v>3742</v>
      </c>
      <c r="D38" s="81">
        <v>3806</v>
      </c>
      <c r="E38" s="81">
        <v>3819</v>
      </c>
      <c r="F38" s="81"/>
      <c r="G38" s="81"/>
      <c r="H38" s="81"/>
      <c r="I38" s="89">
        <f t="shared" si="0"/>
        <v>2.057723142704436E-2</v>
      </c>
      <c r="J38" s="82">
        <f t="shared" si="1"/>
        <v>77</v>
      </c>
      <c r="K38" s="82">
        <f t="shared" si="2"/>
        <v>13</v>
      </c>
      <c r="L38" s="82">
        <f t="shared" si="3"/>
        <v>0</v>
      </c>
    </row>
    <row r="39" spans="1:12">
      <c r="A39" s="85">
        <v>39</v>
      </c>
      <c r="B39" s="84" t="s">
        <v>37</v>
      </c>
      <c r="C39" s="81">
        <v>102</v>
      </c>
      <c r="D39" s="81">
        <v>86</v>
      </c>
      <c r="E39" s="81">
        <v>90</v>
      </c>
      <c r="F39" s="81"/>
      <c r="G39" s="81"/>
      <c r="H39" s="81"/>
      <c r="I39" s="89">
        <f t="shared" si="0"/>
        <v>-0.11764705882352941</v>
      </c>
      <c r="J39" s="82">
        <f t="shared" si="1"/>
        <v>-12</v>
      </c>
      <c r="K39" s="82">
        <f t="shared" si="2"/>
        <v>4</v>
      </c>
      <c r="L39" s="82">
        <f t="shared" si="3"/>
        <v>0</v>
      </c>
    </row>
    <row r="40" spans="1:12">
      <c r="A40" s="85">
        <v>41</v>
      </c>
      <c r="B40" s="84" t="s">
        <v>38</v>
      </c>
      <c r="C40" s="81">
        <v>96901</v>
      </c>
      <c r="D40" s="81">
        <v>85088</v>
      </c>
      <c r="E40" s="81">
        <v>86293</v>
      </c>
      <c r="F40" s="81"/>
      <c r="G40" s="81"/>
      <c r="H40" s="81"/>
      <c r="I40" s="89">
        <f t="shared" si="0"/>
        <v>-0.10947255446280224</v>
      </c>
      <c r="J40" s="82">
        <f t="shared" si="1"/>
        <v>-10608</v>
      </c>
      <c r="K40" s="82">
        <f t="shared" si="2"/>
        <v>1205</v>
      </c>
      <c r="L40" s="82">
        <f t="shared" si="3"/>
        <v>0</v>
      </c>
    </row>
    <row r="41" spans="1:12">
      <c r="A41" s="85">
        <v>42</v>
      </c>
      <c r="B41" s="84" t="s">
        <v>39</v>
      </c>
      <c r="C41" s="81">
        <v>11930</v>
      </c>
      <c r="D41" s="81">
        <v>10395</v>
      </c>
      <c r="E41" s="81">
        <v>10558</v>
      </c>
      <c r="F41" s="81"/>
      <c r="G41" s="81"/>
      <c r="H41" s="81"/>
      <c r="I41" s="89">
        <f t="shared" si="0"/>
        <v>-0.11500419111483655</v>
      </c>
      <c r="J41" s="82">
        <f t="shared" si="1"/>
        <v>-1372</v>
      </c>
      <c r="K41" s="82">
        <f t="shared" si="2"/>
        <v>163</v>
      </c>
      <c r="L41" s="82">
        <f t="shared" si="3"/>
        <v>0</v>
      </c>
    </row>
    <row r="42" spans="1:12">
      <c r="A42" s="85">
        <v>43</v>
      </c>
      <c r="B42" s="84" t="s">
        <v>40</v>
      </c>
      <c r="C42" s="81">
        <v>53633</v>
      </c>
      <c r="D42" s="81">
        <v>51455</v>
      </c>
      <c r="E42" s="81">
        <v>51871</v>
      </c>
      <c r="F42" s="81"/>
      <c r="G42" s="81"/>
      <c r="H42" s="81"/>
      <c r="I42" s="89">
        <f t="shared" si="0"/>
        <v>-3.2852907724721721E-2</v>
      </c>
      <c r="J42" s="82">
        <f t="shared" si="1"/>
        <v>-1762</v>
      </c>
      <c r="K42" s="82">
        <f t="shared" si="2"/>
        <v>416</v>
      </c>
      <c r="L42" s="82">
        <f t="shared" si="3"/>
        <v>0</v>
      </c>
    </row>
    <row r="43" spans="1:12">
      <c r="A43" s="85">
        <v>45</v>
      </c>
      <c r="B43" s="84" t="s">
        <v>41</v>
      </c>
      <c r="C43" s="81">
        <v>56162</v>
      </c>
      <c r="D43" s="81">
        <v>59913</v>
      </c>
      <c r="E43" s="81">
        <v>60104</v>
      </c>
      <c r="F43" s="81"/>
      <c r="G43" s="81"/>
      <c r="H43" s="81"/>
      <c r="I43" s="89">
        <f t="shared" si="0"/>
        <v>7.0189808055268685E-2</v>
      </c>
      <c r="J43" s="82">
        <f t="shared" si="1"/>
        <v>3942</v>
      </c>
      <c r="K43" s="82">
        <f t="shared" si="2"/>
        <v>191</v>
      </c>
      <c r="L43" s="82">
        <f t="shared" si="3"/>
        <v>0</v>
      </c>
    </row>
    <row r="44" spans="1:12">
      <c r="A44" s="85">
        <v>46</v>
      </c>
      <c r="B44" s="84" t="s">
        <v>42</v>
      </c>
      <c r="C44" s="81">
        <v>140711</v>
      </c>
      <c r="D44" s="81">
        <v>143248</v>
      </c>
      <c r="E44" s="81">
        <v>143713</v>
      </c>
      <c r="F44" s="81"/>
      <c r="G44" s="81"/>
      <c r="H44" s="81"/>
      <c r="I44" s="89">
        <f t="shared" si="0"/>
        <v>2.1334508318468351E-2</v>
      </c>
      <c r="J44" s="82">
        <f t="shared" si="1"/>
        <v>3002</v>
      </c>
      <c r="K44" s="82">
        <f t="shared" si="2"/>
        <v>465</v>
      </c>
      <c r="L44" s="82">
        <f t="shared" si="3"/>
        <v>0</v>
      </c>
    </row>
    <row r="45" spans="1:12">
      <c r="A45" s="85">
        <v>47</v>
      </c>
      <c r="B45" s="84" t="s">
        <v>43</v>
      </c>
      <c r="C45" s="81">
        <v>322037</v>
      </c>
      <c r="D45" s="81">
        <v>325264</v>
      </c>
      <c r="E45" s="81">
        <v>326698</v>
      </c>
      <c r="F45" s="81"/>
      <c r="G45" s="81"/>
      <c r="H45" s="81"/>
      <c r="I45" s="89">
        <f t="shared" si="0"/>
        <v>1.4473492176364828E-2</v>
      </c>
      <c r="J45" s="82">
        <f t="shared" si="1"/>
        <v>4661</v>
      </c>
      <c r="K45" s="82">
        <f t="shared" si="2"/>
        <v>1434</v>
      </c>
      <c r="L45" s="82">
        <f t="shared" si="3"/>
        <v>0</v>
      </c>
    </row>
    <row r="46" spans="1:12">
      <c r="A46" s="85">
        <v>49</v>
      </c>
      <c r="B46" s="84" t="s">
        <v>44</v>
      </c>
      <c r="C46" s="81">
        <v>130875</v>
      </c>
      <c r="D46" s="81">
        <v>135869</v>
      </c>
      <c r="E46" s="81">
        <v>135583</v>
      </c>
      <c r="F46" s="81"/>
      <c r="G46" s="81"/>
      <c r="H46" s="81"/>
      <c r="I46" s="89">
        <f t="shared" si="0"/>
        <v>3.5973256924546324E-2</v>
      </c>
      <c r="J46" s="82">
        <f t="shared" si="1"/>
        <v>4708</v>
      </c>
      <c r="K46" s="82">
        <f t="shared" si="2"/>
        <v>-286</v>
      </c>
      <c r="L46" s="82">
        <f t="shared" si="3"/>
        <v>0</v>
      </c>
    </row>
    <row r="47" spans="1:12">
      <c r="A47" s="85">
        <v>50</v>
      </c>
      <c r="B47" s="84" t="s">
        <v>45</v>
      </c>
      <c r="C47" s="81">
        <v>3021</v>
      </c>
      <c r="D47" s="81">
        <v>2707</v>
      </c>
      <c r="E47" s="81">
        <v>2781</v>
      </c>
      <c r="F47" s="81"/>
      <c r="G47" s="81"/>
      <c r="H47" s="81"/>
      <c r="I47" s="89">
        <f t="shared" si="0"/>
        <v>-7.9443892750744788E-2</v>
      </c>
      <c r="J47" s="82">
        <f t="shared" si="1"/>
        <v>-240</v>
      </c>
      <c r="K47" s="82">
        <f t="shared" si="2"/>
        <v>74</v>
      </c>
      <c r="L47" s="82">
        <f t="shared" si="3"/>
        <v>0</v>
      </c>
    </row>
    <row r="48" spans="1:12">
      <c r="A48" s="85">
        <v>51</v>
      </c>
      <c r="B48" s="84" t="s">
        <v>46</v>
      </c>
      <c r="C48" s="81">
        <v>286</v>
      </c>
      <c r="D48" s="81">
        <v>304</v>
      </c>
      <c r="E48" s="81">
        <v>305</v>
      </c>
      <c r="F48" s="81"/>
      <c r="G48" s="81"/>
      <c r="H48" s="81"/>
      <c r="I48" s="89">
        <f t="shared" si="0"/>
        <v>6.6433566433566432E-2</v>
      </c>
      <c r="J48" s="82">
        <f t="shared" si="1"/>
        <v>19</v>
      </c>
      <c r="K48" s="82">
        <f t="shared" si="2"/>
        <v>1</v>
      </c>
      <c r="L48" s="82">
        <f t="shared" si="3"/>
        <v>0</v>
      </c>
    </row>
    <row r="49" spans="1:12">
      <c r="A49" s="85">
        <v>52</v>
      </c>
      <c r="B49" s="84" t="s">
        <v>47</v>
      </c>
      <c r="C49" s="81">
        <v>18526</v>
      </c>
      <c r="D49" s="81">
        <v>18448</v>
      </c>
      <c r="E49" s="81">
        <v>18520</v>
      </c>
      <c r="F49" s="81"/>
      <c r="G49" s="81"/>
      <c r="H49" s="81"/>
      <c r="I49" s="89">
        <f t="shared" si="0"/>
        <v>-3.2386915686062829E-4</v>
      </c>
      <c r="J49" s="82">
        <f t="shared" si="1"/>
        <v>-6</v>
      </c>
      <c r="K49" s="82">
        <f t="shared" si="2"/>
        <v>72</v>
      </c>
      <c r="L49" s="82">
        <f t="shared" si="3"/>
        <v>0</v>
      </c>
    </row>
    <row r="50" spans="1:12">
      <c r="A50" s="85">
        <v>53</v>
      </c>
      <c r="B50" s="84" t="s">
        <v>48</v>
      </c>
      <c r="C50" s="81">
        <v>3063</v>
      </c>
      <c r="D50" s="81">
        <v>3439</v>
      </c>
      <c r="E50" s="81">
        <v>3504</v>
      </c>
      <c r="F50" s="81"/>
      <c r="G50" s="81"/>
      <c r="H50" s="81"/>
      <c r="I50" s="89">
        <f t="shared" si="0"/>
        <v>0.14397649363369247</v>
      </c>
      <c r="J50" s="82">
        <f t="shared" si="1"/>
        <v>441</v>
      </c>
      <c r="K50" s="82">
        <f t="shared" si="2"/>
        <v>65</v>
      </c>
      <c r="L50" s="82">
        <f t="shared" si="3"/>
        <v>0</v>
      </c>
    </row>
    <row r="51" spans="1:12">
      <c r="A51" s="85">
        <v>55</v>
      </c>
      <c r="B51" s="84" t="s">
        <v>49</v>
      </c>
      <c r="C51" s="81">
        <v>19431</v>
      </c>
      <c r="D51" s="81">
        <v>18842</v>
      </c>
      <c r="E51" s="81">
        <v>18860</v>
      </c>
      <c r="F51" s="81"/>
      <c r="G51" s="81"/>
      <c r="H51" s="81"/>
      <c r="I51" s="89">
        <f t="shared" si="0"/>
        <v>-2.9386032628274408E-2</v>
      </c>
      <c r="J51" s="82">
        <f t="shared" si="1"/>
        <v>-571</v>
      </c>
      <c r="K51" s="82">
        <f t="shared" si="2"/>
        <v>18</v>
      </c>
      <c r="L51" s="82">
        <f t="shared" si="3"/>
        <v>0</v>
      </c>
    </row>
    <row r="52" spans="1:12">
      <c r="A52" s="85">
        <v>56</v>
      </c>
      <c r="B52" s="84" t="s">
        <v>50</v>
      </c>
      <c r="C52" s="81">
        <v>121343</v>
      </c>
      <c r="D52" s="81">
        <v>118480</v>
      </c>
      <c r="E52" s="81">
        <v>117683</v>
      </c>
      <c r="F52" s="81"/>
      <c r="G52" s="81"/>
      <c r="H52" s="81"/>
      <c r="I52" s="89">
        <f t="shared" si="0"/>
        <v>-3.016243211392499E-2</v>
      </c>
      <c r="J52" s="82">
        <f t="shared" si="1"/>
        <v>-3660</v>
      </c>
      <c r="K52" s="82">
        <f t="shared" si="2"/>
        <v>-797</v>
      </c>
      <c r="L52" s="82">
        <f t="shared" si="3"/>
        <v>0</v>
      </c>
    </row>
    <row r="53" spans="1:12">
      <c r="A53" s="85">
        <v>58</v>
      </c>
      <c r="B53" s="84" t="s">
        <v>51</v>
      </c>
      <c r="C53" s="81">
        <v>2701</v>
      </c>
      <c r="D53" s="81">
        <v>2698</v>
      </c>
      <c r="E53" s="81">
        <v>2707</v>
      </c>
      <c r="F53" s="81"/>
      <c r="G53" s="81"/>
      <c r="H53" s="81"/>
      <c r="I53" s="89">
        <f t="shared" si="0"/>
        <v>2.2213994816734544E-3</v>
      </c>
      <c r="J53" s="82">
        <f t="shared" si="1"/>
        <v>6</v>
      </c>
      <c r="K53" s="82">
        <f t="shared" si="2"/>
        <v>9</v>
      </c>
      <c r="L53" s="82">
        <f t="shared" si="3"/>
        <v>0</v>
      </c>
    </row>
    <row r="54" spans="1:12">
      <c r="A54" s="85">
        <v>59</v>
      </c>
      <c r="B54" s="84" t="s">
        <v>52</v>
      </c>
      <c r="C54" s="81">
        <v>2128</v>
      </c>
      <c r="D54" s="81">
        <v>2101</v>
      </c>
      <c r="E54" s="81">
        <v>2113</v>
      </c>
      <c r="F54" s="81"/>
      <c r="G54" s="81"/>
      <c r="H54" s="81"/>
      <c r="I54" s="89">
        <f t="shared" si="0"/>
        <v>-7.0488721804511274E-3</v>
      </c>
      <c r="J54" s="82">
        <f t="shared" si="1"/>
        <v>-15</v>
      </c>
      <c r="K54" s="82">
        <f t="shared" si="2"/>
        <v>12</v>
      </c>
      <c r="L54" s="82">
        <f t="shared" si="3"/>
        <v>0</v>
      </c>
    </row>
    <row r="55" spans="1:12">
      <c r="A55" s="85">
        <v>60</v>
      </c>
      <c r="B55" s="84" t="s">
        <v>53</v>
      </c>
      <c r="C55" s="81">
        <v>737</v>
      </c>
      <c r="D55" s="81">
        <v>698</v>
      </c>
      <c r="E55" s="81">
        <v>698</v>
      </c>
      <c r="F55" s="81"/>
      <c r="G55" s="81"/>
      <c r="H55" s="81"/>
      <c r="I55" s="89">
        <f t="shared" si="0"/>
        <v>-5.2917232021709636E-2</v>
      </c>
      <c r="J55" s="82">
        <f t="shared" si="1"/>
        <v>-39</v>
      </c>
      <c r="K55" s="82">
        <f t="shared" si="2"/>
        <v>0</v>
      </c>
      <c r="L55" s="82">
        <f t="shared" si="3"/>
        <v>0</v>
      </c>
    </row>
    <row r="56" spans="1:12">
      <c r="A56" s="85">
        <v>61</v>
      </c>
      <c r="B56" s="84" t="s">
        <v>54</v>
      </c>
      <c r="C56" s="81">
        <v>2995</v>
      </c>
      <c r="D56" s="81">
        <v>2930</v>
      </c>
      <c r="E56" s="81">
        <v>2919</v>
      </c>
      <c r="F56" s="81"/>
      <c r="G56" s="81"/>
      <c r="H56" s="81"/>
      <c r="I56" s="89">
        <f t="shared" si="0"/>
        <v>-2.5375626043405677E-2</v>
      </c>
      <c r="J56" s="82">
        <f t="shared" si="1"/>
        <v>-76</v>
      </c>
      <c r="K56" s="82">
        <f t="shared" si="2"/>
        <v>-11</v>
      </c>
      <c r="L56" s="82">
        <f t="shared" si="3"/>
        <v>0</v>
      </c>
    </row>
    <row r="57" spans="1:12">
      <c r="A57" s="85">
        <v>62</v>
      </c>
      <c r="B57" s="84" t="s">
        <v>55</v>
      </c>
      <c r="C57" s="81">
        <v>9815</v>
      </c>
      <c r="D57" s="81">
        <v>10858</v>
      </c>
      <c r="E57" s="81">
        <v>10908</v>
      </c>
      <c r="F57" s="81"/>
      <c r="G57" s="81"/>
      <c r="H57" s="81"/>
      <c r="I57" s="89">
        <f t="shared" si="0"/>
        <v>0.11136016301579216</v>
      </c>
      <c r="J57" s="82">
        <f t="shared" si="1"/>
        <v>1093</v>
      </c>
      <c r="K57" s="82">
        <f t="shared" si="2"/>
        <v>50</v>
      </c>
      <c r="L57" s="82">
        <f t="shared" si="3"/>
        <v>0</v>
      </c>
    </row>
    <row r="58" spans="1:12">
      <c r="A58" s="85">
        <v>63</v>
      </c>
      <c r="B58" s="84" t="s">
        <v>56</v>
      </c>
      <c r="C58" s="81">
        <v>1827</v>
      </c>
      <c r="D58" s="81">
        <v>1905</v>
      </c>
      <c r="E58" s="81">
        <v>1909</v>
      </c>
      <c r="F58" s="81"/>
      <c r="G58" s="81"/>
      <c r="H58" s="81"/>
      <c r="I58" s="89">
        <f t="shared" si="0"/>
        <v>4.4882320744389713E-2</v>
      </c>
      <c r="J58" s="82">
        <f t="shared" si="1"/>
        <v>82</v>
      </c>
      <c r="K58" s="82">
        <f t="shared" si="2"/>
        <v>4</v>
      </c>
      <c r="L58" s="82">
        <f t="shared" si="3"/>
        <v>0</v>
      </c>
    </row>
    <row r="59" spans="1:12">
      <c r="A59" s="85">
        <v>64</v>
      </c>
      <c r="B59" s="84" t="s">
        <v>57</v>
      </c>
      <c r="C59" s="81">
        <v>7067</v>
      </c>
      <c r="D59" s="81">
        <v>6978</v>
      </c>
      <c r="E59" s="81">
        <v>6990</v>
      </c>
      <c r="F59" s="81"/>
      <c r="G59" s="81"/>
      <c r="H59" s="81"/>
      <c r="I59" s="89">
        <f t="shared" si="0"/>
        <v>-1.0895712466393094E-2</v>
      </c>
      <c r="J59" s="82">
        <f t="shared" si="1"/>
        <v>-77</v>
      </c>
      <c r="K59" s="82">
        <f t="shared" si="2"/>
        <v>12</v>
      </c>
      <c r="L59" s="82">
        <f t="shared" si="3"/>
        <v>0</v>
      </c>
    </row>
    <row r="60" spans="1:12">
      <c r="A60" s="85">
        <v>65</v>
      </c>
      <c r="B60" s="84" t="s">
        <v>58</v>
      </c>
      <c r="C60" s="81">
        <v>3560</v>
      </c>
      <c r="D60" s="81">
        <v>3464</v>
      </c>
      <c r="E60" s="81">
        <v>3466</v>
      </c>
      <c r="F60" s="81"/>
      <c r="G60" s="81"/>
      <c r="H60" s="81"/>
      <c r="I60" s="89">
        <f t="shared" si="0"/>
        <v>-2.6404494382022473E-2</v>
      </c>
      <c r="J60" s="82">
        <f t="shared" si="1"/>
        <v>-94</v>
      </c>
      <c r="K60" s="82">
        <f t="shared" si="2"/>
        <v>2</v>
      </c>
      <c r="L60" s="82">
        <f t="shared" si="3"/>
        <v>0</v>
      </c>
    </row>
    <row r="61" spans="1:12">
      <c r="A61" s="85">
        <v>66</v>
      </c>
      <c r="B61" s="84" t="s">
        <v>59</v>
      </c>
      <c r="C61" s="81">
        <v>12233</v>
      </c>
      <c r="D61" s="81">
        <v>12529</v>
      </c>
      <c r="E61" s="81">
        <v>12533</v>
      </c>
      <c r="F61" s="81"/>
      <c r="G61" s="81"/>
      <c r="H61" s="81"/>
      <c r="I61" s="89">
        <f t="shared" si="0"/>
        <v>2.4523828987165864E-2</v>
      </c>
      <c r="J61" s="82">
        <f t="shared" si="1"/>
        <v>300</v>
      </c>
      <c r="K61" s="82">
        <f t="shared" si="2"/>
        <v>4</v>
      </c>
      <c r="L61" s="82">
        <f t="shared" si="3"/>
        <v>0</v>
      </c>
    </row>
    <row r="62" spans="1:12">
      <c r="A62" s="85">
        <v>68</v>
      </c>
      <c r="B62" s="84" t="s">
        <v>60</v>
      </c>
      <c r="C62" s="81">
        <v>63001</v>
      </c>
      <c r="D62" s="81">
        <v>67977</v>
      </c>
      <c r="E62" s="81">
        <v>67881</v>
      </c>
      <c r="F62" s="81"/>
      <c r="G62" s="81"/>
      <c r="H62" s="81"/>
      <c r="I62" s="89">
        <f t="shared" si="0"/>
        <v>7.7459087950984912E-2</v>
      </c>
      <c r="J62" s="82">
        <f t="shared" si="1"/>
        <v>4880</v>
      </c>
      <c r="K62" s="82">
        <f t="shared" si="2"/>
        <v>-96</v>
      </c>
      <c r="L62" s="82">
        <f t="shared" si="3"/>
        <v>0</v>
      </c>
    </row>
    <row r="63" spans="1:12">
      <c r="A63" s="85">
        <v>69</v>
      </c>
      <c r="B63" s="84" t="s">
        <v>61</v>
      </c>
      <c r="C63" s="81">
        <v>51686</v>
      </c>
      <c r="D63" s="81">
        <v>52192</v>
      </c>
      <c r="E63" s="81">
        <v>52391</v>
      </c>
      <c r="F63" s="81"/>
      <c r="G63" s="81"/>
      <c r="H63" s="81"/>
      <c r="I63" s="89">
        <f t="shared" si="0"/>
        <v>1.3640057268892931E-2</v>
      </c>
      <c r="J63" s="82">
        <f t="shared" si="1"/>
        <v>705</v>
      </c>
      <c r="K63" s="82">
        <f t="shared" si="2"/>
        <v>199</v>
      </c>
      <c r="L63" s="82">
        <f t="shared" si="3"/>
        <v>0</v>
      </c>
    </row>
    <row r="64" spans="1:12">
      <c r="A64" s="85">
        <v>70</v>
      </c>
      <c r="B64" s="84" t="s">
        <v>62</v>
      </c>
      <c r="C64" s="81">
        <v>19416</v>
      </c>
      <c r="D64" s="81">
        <v>18600</v>
      </c>
      <c r="E64" s="81">
        <v>18620</v>
      </c>
      <c r="F64" s="81"/>
      <c r="G64" s="81"/>
      <c r="H64" s="81"/>
      <c r="I64" s="89">
        <f t="shared" si="0"/>
        <v>-4.0997115780799342E-2</v>
      </c>
      <c r="J64" s="82">
        <f t="shared" si="1"/>
        <v>-796</v>
      </c>
      <c r="K64" s="82">
        <f t="shared" si="2"/>
        <v>20</v>
      </c>
      <c r="L64" s="82">
        <f t="shared" si="3"/>
        <v>0</v>
      </c>
    </row>
    <row r="65" spans="1:12">
      <c r="A65" s="85">
        <v>71</v>
      </c>
      <c r="B65" s="84" t="s">
        <v>63</v>
      </c>
      <c r="C65" s="81">
        <v>24476</v>
      </c>
      <c r="D65" s="81">
        <v>23698</v>
      </c>
      <c r="E65" s="81">
        <v>23830</v>
      </c>
      <c r="F65" s="81"/>
      <c r="G65" s="81"/>
      <c r="H65" s="81"/>
      <c r="I65" s="89">
        <f t="shared" si="0"/>
        <v>-2.6393201503513646E-2</v>
      </c>
      <c r="J65" s="82">
        <f t="shared" si="1"/>
        <v>-646</v>
      </c>
      <c r="K65" s="82">
        <f t="shared" si="2"/>
        <v>132</v>
      </c>
      <c r="L65" s="82">
        <f t="shared" si="3"/>
        <v>0</v>
      </c>
    </row>
    <row r="66" spans="1:12">
      <c r="A66" s="85">
        <v>72</v>
      </c>
      <c r="B66" s="84" t="s">
        <v>64</v>
      </c>
      <c r="C66" s="81">
        <v>934</v>
      </c>
      <c r="D66" s="81">
        <v>951</v>
      </c>
      <c r="E66" s="81">
        <v>967</v>
      </c>
      <c r="F66" s="81"/>
      <c r="G66" s="81"/>
      <c r="H66" s="81"/>
      <c r="I66" s="89">
        <f t="shared" si="0"/>
        <v>3.5331905781584586E-2</v>
      </c>
      <c r="J66" s="82">
        <f t="shared" si="1"/>
        <v>33</v>
      </c>
      <c r="K66" s="82">
        <f t="shared" si="2"/>
        <v>16</v>
      </c>
      <c r="L66" s="82">
        <f t="shared" si="3"/>
        <v>0</v>
      </c>
    </row>
    <row r="67" spans="1:12">
      <c r="A67" s="85">
        <v>73</v>
      </c>
      <c r="B67" s="84" t="s">
        <v>65</v>
      </c>
      <c r="C67" s="81">
        <v>7144</v>
      </c>
      <c r="D67" s="81">
        <v>6922</v>
      </c>
      <c r="E67" s="81">
        <v>6914</v>
      </c>
      <c r="F67" s="81"/>
      <c r="G67" s="81"/>
      <c r="H67" s="81"/>
      <c r="I67" s="89">
        <f t="shared" si="0"/>
        <v>-3.2194848824188133E-2</v>
      </c>
      <c r="J67" s="82">
        <f t="shared" si="1"/>
        <v>-230</v>
      </c>
      <c r="K67" s="82">
        <f t="shared" si="2"/>
        <v>-8</v>
      </c>
      <c r="L67" s="82">
        <f t="shared" si="3"/>
        <v>0</v>
      </c>
    </row>
    <row r="68" spans="1:12">
      <c r="A68" s="85">
        <v>74</v>
      </c>
      <c r="B68" s="84" t="s">
        <v>66</v>
      </c>
      <c r="C68" s="81">
        <v>9091</v>
      </c>
      <c r="D68" s="81">
        <v>8750</v>
      </c>
      <c r="E68" s="81">
        <v>8720</v>
      </c>
      <c r="F68" s="81"/>
      <c r="G68" s="81"/>
      <c r="H68" s="81"/>
      <c r="I68" s="89">
        <f t="shared" ref="I68:I92" si="4">(E68-C68)/C68</f>
        <v>-4.0809591904080962E-2</v>
      </c>
      <c r="J68" s="82">
        <f t="shared" ref="J68:J92" si="5">E68-C68</f>
        <v>-371</v>
      </c>
      <c r="K68" s="82">
        <f t="shared" ref="K68:K92" si="6">E68-D68</f>
        <v>-30</v>
      </c>
      <c r="L68" s="82">
        <f t="shared" ref="L68:L92" si="7">H68-G68</f>
        <v>0</v>
      </c>
    </row>
    <row r="69" spans="1:12">
      <c r="A69" s="85">
        <v>75</v>
      </c>
      <c r="B69" s="84" t="s">
        <v>67</v>
      </c>
      <c r="C69" s="81">
        <v>2802</v>
      </c>
      <c r="D69" s="81">
        <v>3014</v>
      </c>
      <c r="E69" s="81">
        <v>3032</v>
      </c>
      <c r="F69" s="81"/>
      <c r="G69" s="81"/>
      <c r="H69" s="81"/>
      <c r="I69" s="89">
        <f t="shared" si="4"/>
        <v>8.2084225553176307E-2</v>
      </c>
      <c r="J69" s="82">
        <f t="shared" si="5"/>
        <v>230</v>
      </c>
      <c r="K69" s="82">
        <f t="shared" si="6"/>
        <v>18</v>
      </c>
      <c r="L69" s="82">
        <f t="shared" si="7"/>
        <v>0</v>
      </c>
    </row>
    <row r="70" spans="1:12">
      <c r="A70" s="85">
        <v>77</v>
      </c>
      <c r="B70" s="84" t="s">
        <v>68</v>
      </c>
      <c r="C70" s="81">
        <v>5690</v>
      </c>
      <c r="D70" s="81">
        <v>5701</v>
      </c>
      <c r="E70" s="81">
        <v>5725</v>
      </c>
      <c r="F70" s="81"/>
      <c r="G70" s="81"/>
      <c r="H70" s="81"/>
      <c r="I70" s="89">
        <f t="shared" si="4"/>
        <v>6.1511423550087872E-3</v>
      </c>
      <c r="J70" s="82">
        <f t="shared" si="5"/>
        <v>35</v>
      </c>
      <c r="K70" s="82">
        <f t="shared" si="6"/>
        <v>24</v>
      </c>
      <c r="L70" s="82">
        <f t="shared" si="7"/>
        <v>0</v>
      </c>
    </row>
    <row r="71" spans="1:12">
      <c r="A71" s="85">
        <v>78</v>
      </c>
      <c r="B71" s="84" t="s">
        <v>69</v>
      </c>
      <c r="C71" s="81">
        <v>2156</v>
      </c>
      <c r="D71" s="81">
        <v>2158</v>
      </c>
      <c r="E71" s="81">
        <v>2127</v>
      </c>
      <c r="F71" s="81"/>
      <c r="G71" s="81"/>
      <c r="H71" s="81"/>
      <c r="I71" s="89">
        <f t="shared" si="4"/>
        <v>-1.3450834879406308E-2</v>
      </c>
      <c r="J71" s="82">
        <f t="shared" si="5"/>
        <v>-29</v>
      </c>
      <c r="K71" s="82">
        <f t="shared" si="6"/>
        <v>-31</v>
      </c>
      <c r="L71" s="82">
        <f t="shared" si="7"/>
        <v>0</v>
      </c>
    </row>
    <row r="72" spans="1:12">
      <c r="A72" s="85">
        <v>79</v>
      </c>
      <c r="B72" s="84" t="s">
        <v>70</v>
      </c>
      <c r="C72" s="81">
        <v>8840</v>
      </c>
      <c r="D72" s="81">
        <v>8622</v>
      </c>
      <c r="E72" s="81">
        <v>8608</v>
      </c>
      <c r="F72" s="81"/>
      <c r="G72" s="81"/>
      <c r="H72" s="81"/>
      <c r="I72" s="89">
        <f t="shared" si="4"/>
        <v>-2.6244343891402715E-2</v>
      </c>
      <c r="J72" s="82">
        <f t="shared" si="5"/>
        <v>-232</v>
      </c>
      <c r="K72" s="82">
        <f t="shared" si="6"/>
        <v>-14</v>
      </c>
      <c r="L72" s="82">
        <f t="shared" si="7"/>
        <v>0</v>
      </c>
    </row>
    <row r="73" spans="1:12">
      <c r="A73" s="85">
        <v>80</v>
      </c>
      <c r="B73" s="84" t="s">
        <v>71</v>
      </c>
      <c r="C73" s="81">
        <v>22270</v>
      </c>
      <c r="D73" s="81">
        <v>22155</v>
      </c>
      <c r="E73" s="81">
        <v>22164</v>
      </c>
      <c r="F73" s="81"/>
      <c r="G73" s="81"/>
      <c r="H73" s="81"/>
      <c r="I73" s="89">
        <f t="shared" si="4"/>
        <v>-4.7597665020206554E-3</v>
      </c>
      <c r="J73" s="82">
        <f t="shared" si="5"/>
        <v>-106</v>
      </c>
      <c r="K73" s="82">
        <f t="shared" si="6"/>
        <v>9</v>
      </c>
      <c r="L73" s="82">
        <f t="shared" si="7"/>
        <v>0</v>
      </c>
    </row>
    <row r="74" spans="1:12">
      <c r="A74" s="85">
        <v>81</v>
      </c>
      <c r="B74" s="84" t="s">
        <v>72</v>
      </c>
      <c r="C74" s="81">
        <v>47651</v>
      </c>
      <c r="D74" s="81">
        <v>40522</v>
      </c>
      <c r="E74" s="81">
        <v>40639</v>
      </c>
      <c r="F74" s="81"/>
      <c r="G74" s="81"/>
      <c r="H74" s="81"/>
      <c r="I74" s="89">
        <f t="shared" si="4"/>
        <v>-0.14715326016243102</v>
      </c>
      <c r="J74" s="82">
        <f t="shared" si="5"/>
        <v>-7012</v>
      </c>
      <c r="K74" s="82">
        <f t="shared" si="6"/>
        <v>117</v>
      </c>
      <c r="L74" s="82">
        <f t="shared" si="7"/>
        <v>0</v>
      </c>
    </row>
    <row r="75" spans="1:12">
      <c r="A75" s="85">
        <v>82</v>
      </c>
      <c r="B75" s="84" t="s">
        <v>73</v>
      </c>
      <c r="C75" s="81">
        <v>47066</v>
      </c>
      <c r="D75" s="81">
        <v>43658</v>
      </c>
      <c r="E75" s="81">
        <v>43604</v>
      </c>
      <c r="F75" s="81"/>
      <c r="G75" s="81"/>
      <c r="H75" s="81"/>
      <c r="I75" s="89">
        <f t="shared" si="4"/>
        <v>-7.3556282666893305E-2</v>
      </c>
      <c r="J75" s="82">
        <f t="shared" si="5"/>
        <v>-3462</v>
      </c>
      <c r="K75" s="82">
        <f t="shared" si="6"/>
        <v>-54</v>
      </c>
      <c r="L75" s="82">
        <f t="shared" si="7"/>
        <v>0</v>
      </c>
    </row>
    <row r="76" spans="1:12">
      <c r="A76" s="85">
        <v>84</v>
      </c>
      <c r="B76" s="84" t="s">
        <v>74</v>
      </c>
      <c r="C76" s="81">
        <v>4577</v>
      </c>
      <c r="D76" s="81">
        <v>4633</v>
      </c>
      <c r="E76" s="81">
        <v>4721</v>
      </c>
      <c r="F76" s="81"/>
      <c r="G76" s="81"/>
      <c r="H76" s="81"/>
      <c r="I76" s="89">
        <f t="shared" si="4"/>
        <v>3.1461656106620058E-2</v>
      </c>
      <c r="J76" s="82">
        <f t="shared" si="5"/>
        <v>144</v>
      </c>
      <c r="K76" s="82">
        <f t="shared" si="6"/>
        <v>88</v>
      </c>
      <c r="L76" s="82">
        <f t="shared" si="7"/>
        <v>0</v>
      </c>
    </row>
    <row r="77" spans="1:12">
      <c r="A77" s="85">
        <v>85</v>
      </c>
      <c r="B77" s="84" t="s">
        <v>75</v>
      </c>
      <c r="C77" s="81">
        <v>36683</v>
      </c>
      <c r="D77" s="81">
        <v>37262</v>
      </c>
      <c r="E77" s="81">
        <v>37063</v>
      </c>
      <c r="F77" s="81"/>
      <c r="G77" s="81"/>
      <c r="H77" s="81"/>
      <c r="I77" s="89">
        <f t="shared" si="4"/>
        <v>1.035902189024889E-2</v>
      </c>
      <c r="J77" s="82">
        <f t="shared" si="5"/>
        <v>380</v>
      </c>
      <c r="K77" s="82">
        <f t="shared" si="6"/>
        <v>-199</v>
      </c>
      <c r="L77" s="82">
        <f t="shared" si="7"/>
        <v>0</v>
      </c>
    </row>
    <row r="78" spans="1:12">
      <c r="A78" s="85">
        <v>86</v>
      </c>
      <c r="B78" s="84" t="s">
        <v>76</v>
      </c>
      <c r="C78" s="81">
        <v>27321</v>
      </c>
      <c r="D78" s="81">
        <v>29187</v>
      </c>
      <c r="E78" s="81">
        <v>29176</v>
      </c>
      <c r="F78" s="81"/>
      <c r="G78" s="81"/>
      <c r="H78" s="81"/>
      <c r="I78" s="89">
        <f t="shared" si="4"/>
        <v>6.7896489879579816E-2</v>
      </c>
      <c r="J78" s="82">
        <f t="shared" si="5"/>
        <v>1855</v>
      </c>
      <c r="K78" s="82">
        <f t="shared" si="6"/>
        <v>-11</v>
      </c>
      <c r="L78" s="82">
        <f t="shared" si="7"/>
        <v>0</v>
      </c>
    </row>
    <row r="79" spans="1:12">
      <c r="A79" s="85">
        <v>87</v>
      </c>
      <c r="B79" s="84" t="s">
        <v>77</v>
      </c>
      <c r="C79" s="81">
        <v>1659</v>
      </c>
      <c r="D79" s="81">
        <v>1805</v>
      </c>
      <c r="E79" s="81">
        <v>1832</v>
      </c>
      <c r="F79" s="81"/>
      <c r="G79" s="81"/>
      <c r="H79" s="81"/>
      <c r="I79" s="89">
        <f t="shared" si="4"/>
        <v>0.10427968655816756</v>
      </c>
      <c r="J79" s="82">
        <f t="shared" si="5"/>
        <v>173</v>
      </c>
      <c r="K79" s="82">
        <f t="shared" si="6"/>
        <v>27</v>
      </c>
      <c r="L79" s="82">
        <f t="shared" si="7"/>
        <v>0</v>
      </c>
    </row>
    <row r="80" spans="1:12">
      <c r="A80" s="85">
        <v>88</v>
      </c>
      <c r="B80" s="84" t="s">
        <v>78</v>
      </c>
      <c r="C80" s="81">
        <v>5283</v>
      </c>
      <c r="D80" s="81">
        <v>5492</v>
      </c>
      <c r="E80" s="81">
        <v>5476</v>
      </c>
      <c r="F80" s="81"/>
      <c r="G80" s="81"/>
      <c r="H80" s="81"/>
      <c r="I80" s="89">
        <f t="shared" si="4"/>
        <v>3.6532273329547608E-2</v>
      </c>
      <c r="J80" s="82">
        <f t="shared" si="5"/>
        <v>193</v>
      </c>
      <c r="K80" s="82">
        <f t="shared" si="6"/>
        <v>-16</v>
      </c>
      <c r="L80" s="82">
        <f t="shared" si="7"/>
        <v>0</v>
      </c>
    </row>
    <row r="81" spans="1:12">
      <c r="A81" s="85">
        <v>90</v>
      </c>
      <c r="B81" s="84" t="s">
        <v>79</v>
      </c>
      <c r="C81" s="81">
        <v>1439</v>
      </c>
      <c r="D81" s="81">
        <v>1402</v>
      </c>
      <c r="E81" s="81">
        <v>1385</v>
      </c>
      <c r="F81" s="81"/>
      <c r="G81" s="81"/>
      <c r="H81" s="81"/>
      <c r="I81" s="89">
        <f t="shared" si="4"/>
        <v>-3.7526059763724806E-2</v>
      </c>
      <c r="J81" s="82">
        <f t="shared" si="5"/>
        <v>-54</v>
      </c>
      <c r="K81" s="82">
        <f t="shared" si="6"/>
        <v>-17</v>
      </c>
      <c r="L81" s="82">
        <f t="shared" si="7"/>
        <v>0</v>
      </c>
    </row>
    <row r="82" spans="1:12">
      <c r="A82" s="85">
        <v>91</v>
      </c>
      <c r="B82" s="84" t="s">
        <v>80</v>
      </c>
      <c r="C82" s="81">
        <v>564</v>
      </c>
      <c r="D82" s="81">
        <v>826</v>
      </c>
      <c r="E82" s="81">
        <v>829</v>
      </c>
      <c r="F82" s="81"/>
      <c r="G82" s="81"/>
      <c r="H82" s="81"/>
      <c r="I82" s="89">
        <f t="shared" si="4"/>
        <v>0.46985815602836878</v>
      </c>
      <c r="J82" s="82">
        <f t="shared" si="5"/>
        <v>265</v>
      </c>
      <c r="K82" s="82">
        <f t="shared" si="6"/>
        <v>3</v>
      </c>
      <c r="L82" s="82">
        <f t="shared" si="7"/>
        <v>0</v>
      </c>
    </row>
    <row r="83" spans="1:12">
      <c r="A83" s="85">
        <v>92</v>
      </c>
      <c r="B83" s="84" t="s">
        <v>81</v>
      </c>
      <c r="C83" s="81">
        <v>2893</v>
      </c>
      <c r="D83" s="81">
        <v>2533</v>
      </c>
      <c r="E83" s="81">
        <v>2486</v>
      </c>
      <c r="F83" s="81"/>
      <c r="G83" s="81"/>
      <c r="H83" s="81"/>
      <c r="I83" s="89">
        <f t="shared" si="4"/>
        <v>-0.14068441064638784</v>
      </c>
      <c r="J83" s="82">
        <f t="shared" si="5"/>
        <v>-407</v>
      </c>
      <c r="K83" s="82">
        <f t="shared" si="6"/>
        <v>-47</v>
      </c>
      <c r="L83" s="82">
        <f t="shared" si="7"/>
        <v>0</v>
      </c>
    </row>
    <row r="84" spans="1:12">
      <c r="A84" s="85">
        <v>93</v>
      </c>
      <c r="B84" s="84" t="s">
        <v>82</v>
      </c>
      <c r="C84" s="81">
        <v>9089</v>
      </c>
      <c r="D84" s="81">
        <v>8923</v>
      </c>
      <c r="E84" s="81">
        <v>8873</v>
      </c>
      <c r="F84" s="81"/>
      <c r="G84" s="81"/>
      <c r="H84" s="81"/>
      <c r="I84" s="89">
        <f t="shared" si="4"/>
        <v>-2.3764990648036086E-2</v>
      </c>
      <c r="J84" s="82">
        <f t="shared" si="5"/>
        <v>-216</v>
      </c>
      <c r="K84" s="82">
        <f t="shared" si="6"/>
        <v>-50</v>
      </c>
      <c r="L84" s="82">
        <f t="shared" si="7"/>
        <v>0</v>
      </c>
    </row>
    <row r="85" spans="1:12">
      <c r="A85" s="85">
        <v>94</v>
      </c>
      <c r="B85" s="84" t="s">
        <v>83</v>
      </c>
      <c r="C85" s="81">
        <v>11411</v>
      </c>
      <c r="D85" s="81">
        <v>11477</v>
      </c>
      <c r="E85" s="81">
        <v>11437</v>
      </c>
      <c r="F85" s="81"/>
      <c r="G85" s="81"/>
      <c r="H85" s="81"/>
      <c r="I85" s="89">
        <f t="shared" si="4"/>
        <v>2.2785031986679522E-3</v>
      </c>
      <c r="J85" s="82">
        <f t="shared" si="5"/>
        <v>26</v>
      </c>
      <c r="K85" s="82">
        <f t="shared" si="6"/>
        <v>-40</v>
      </c>
      <c r="L85" s="82">
        <f t="shared" si="7"/>
        <v>0</v>
      </c>
    </row>
    <row r="86" spans="1:12">
      <c r="A86" s="85">
        <v>95</v>
      </c>
      <c r="B86" s="84" t="s">
        <v>84</v>
      </c>
      <c r="C86" s="81">
        <v>11632</v>
      </c>
      <c r="D86" s="81">
        <v>11689</v>
      </c>
      <c r="E86" s="81">
        <v>11720</v>
      </c>
      <c r="F86" s="81"/>
      <c r="G86" s="81"/>
      <c r="H86" s="81"/>
      <c r="I86" s="89">
        <f t="shared" si="4"/>
        <v>7.5653370013755161E-3</v>
      </c>
      <c r="J86" s="82">
        <f t="shared" si="5"/>
        <v>88</v>
      </c>
      <c r="K86" s="82">
        <f t="shared" si="6"/>
        <v>31</v>
      </c>
      <c r="L86" s="82">
        <f t="shared" si="7"/>
        <v>0</v>
      </c>
    </row>
    <row r="87" spans="1:12">
      <c r="A87" s="85">
        <v>96</v>
      </c>
      <c r="B87" s="84" t="s">
        <v>85</v>
      </c>
      <c r="C87" s="81">
        <v>32950</v>
      </c>
      <c r="D87" s="81">
        <v>32058</v>
      </c>
      <c r="E87" s="81">
        <v>32865</v>
      </c>
      <c r="F87" s="81"/>
      <c r="G87" s="81"/>
      <c r="H87" s="81"/>
      <c r="I87" s="89">
        <f t="shared" si="4"/>
        <v>-2.5796661608497723E-3</v>
      </c>
      <c r="J87" s="82">
        <f t="shared" si="5"/>
        <v>-85</v>
      </c>
      <c r="K87" s="82">
        <f t="shared" si="6"/>
        <v>807</v>
      </c>
      <c r="L87" s="82">
        <f t="shared" si="7"/>
        <v>0</v>
      </c>
    </row>
    <row r="88" spans="1:12">
      <c r="A88" s="85">
        <v>97</v>
      </c>
      <c r="B88" s="84" t="s">
        <v>86</v>
      </c>
      <c r="C88" s="81">
        <v>10779</v>
      </c>
      <c r="D88" s="81">
        <v>6646</v>
      </c>
      <c r="E88" s="81">
        <v>6577</v>
      </c>
      <c r="F88" s="81"/>
      <c r="G88" s="81"/>
      <c r="H88" s="81"/>
      <c r="I88" s="89">
        <f t="shared" si="4"/>
        <v>-0.3898320808980425</v>
      </c>
      <c r="J88" s="82">
        <f t="shared" si="5"/>
        <v>-4202</v>
      </c>
      <c r="K88" s="82">
        <f t="shared" si="6"/>
        <v>-69</v>
      </c>
      <c r="L88" s="82">
        <f t="shared" si="7"/>
        <v>0</v>
      </c>
    </row>
    <row r="89" spans="1:12">
      <c r="A89" s="85">
        <v>98</v>
      </c>
      <c r="B89" s="84" t="s">
        <v>87</v>
      </c>
      <c r="C89" s="81">
        <v>357</v>
      </c>
      <c r="D89" s="81">
        <v>292</v>
      </c>
      <c r="E89" s="81">
        <v>290</v>
      </c>
      <c r="F89" s="81"/>
      <c r="G89" s="81"/>
      <c r="H89" s="81"/>
      <c r="I89" s="89">
        <f t="shared" si="4"/>
        <v>-0.1876750700280112</v>
      </c>
      <c r="J89" s="82">
        <f t="shared" si="5"/>
        <v>-67</v>
      </c>
      <c r="K89" s="82">
        <f t="shared" si="6"/>
        <v>-2</v>
      </c>
      <c r="L89" s="82">
        <f t="shared" si="7"/>
        <v>0</v>
      </c>
    </row>
    <row r="90" spans="1:12">
      <c r="A90" s="85">
        <v>99</v>
      </c>
      <c r="B90" s="84" t="s">
        <v>88</v>
      </c>
      <c r="C90" s="81">
        <v>434</v>
      </c>
      <c r="D90" s="81">
        <v>442</v>
      </c>
      <c r="E90" s="81">
        <v>443</v>
      </c>
      <c r="F90" s="81"/>
      <c r="G90" s="81"/>
      <c r="H90" s="81"/>
      <c r="I90" s="89">
        <f t="shared" si="4"/>
        <v>2.0737327188940093E-2</v>
      </c>
      <c r="J90" s="82">
        <f t="shared" si="5"/>
        <v>9</v>
      </c>
      <c r="K90" s="82">
        <f t="shared" si="6"/>
        <v>1</v>
      </c>
      <c r="L90" s="82">
        <f t="shared" si="7"/>
        <v>0</v>
      </c>
    </row>
    <row r="91" spans="1:12" s="155" customFormat="1">
      <c r="A91" s="85"/>
      <c r="B91" s="84" t="s">
        <v>285</v>
      </c>
      <c r="C91" s="81">
        <v>47013</v>
      </c>
      <c r="D91" s="81">
        <v>51975</v>
      </c>
      <c r="E91" s="81">
        <v>51299</v>
      </c>
      <c r="F91" s="81"/>
      <c r="G91" s="81"/>
      <c r="H91" s="81"/>
      <c r="I91" s="89">
        <f>(E91-C91)/C91</f>
        <v>9.1166273158488076E-2</v>
      </c>
      <c r="J91" s="82">
        <f>E91-C91</f>
        <v>4286</v>
      </c>
      <c r="K91" s="82">
        <f>E91-D91</f>
        <v>-676</v>
      </c>
      <c r="L91" s="82">
        <f>H91-G91</f>
        <v>0</v>
      </c>
    </row>
    <row r="92" spans="1:12" s="114" customFormat="1" ht="14.45" customHeight="1">
      <c r="A92" s="191" t="s">
        <v>89</v>
      </c>
      <c r="B92" s="191"/>
      <c r="C92" s="116">
        <v>1848977</v>
      </c>
      <c r="D92" s="116">
        <v>1841211</v>
      </c>
      <c r="E92" s="116">
        <v>1845740</v>
      </c>
      <c r="F92" s="116"/>
      <c r="G92" s="116"/>
      <c r="H92" s="116"/>
      <c r="I92" s="111">
        <f t="shared" si="4"/>
        <v>-1.7506978183070964E-3</v>
      </c>
      <c r="J92" s="117">
        <f t="shared" si="5"/>
        <v>-3237</v>
      </c>
      <c r="K92" s="117">
        <f t="shared" si="6"/>
        <v>4529</v>
      </c>
      <c r="L92" s="82">
        <f t="shared" si="7"/>
        <v>0</v>
      </c>
    </row>
    <row r="93" spans="1:12">
      <c r="A93" s="6"/>
      <c r="B93" s="6"/>
      <c r="D93" s="149">
        <v>0</v>
      </c>
    </row>
    <row r="94" spans="1:12">
      <c r="E94" s="163"/>
      <c r="F94" s="163"/>
    </row>
    <row r="95" spans="1:12">
      <c r="E95" s="163"/>
      <c r="F95" s="163"/>
    </row>
    <row r="97" spans="3:8">
      <c r="C97" s="167"/>
      <c r="D97" s="167"/>
      <c r="E97" s="167"/>
      <c r="F97" s="167"/>
      <c r="G97" s="167"/>
      <c r="H97" s="16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K1" zoomScale="87" zoomScaleNormal="87" workbookViewId="0">
      <selection activeCell="M1" sqref="M1:W1048576"/>
    </sheetView>
  </sheetViews>
  <sheetFormatPr defaultRowHeight="15"/>
  <cols>
    <col min="2" max="2" width="19.140625" customWidth="1"/>
    <col min="3" max="3" width="13.140625" style="152" customWidth="1"/>
    <col min="4" max="4" width="13.140625" style="151" customWidth="1"/>
    <col min="5" max="5" width="13.140625" style="153" customWidth="1"/>
    <col min="6" max="8" width="13.140625" style="155" customWidth="1"/>
    <col min="9" max="9" width="34.85546875" customWidth="1"/>
    <col min="10" max="10" width="34.5703125" customWidth="1"/>
    <col min="11" max="11" width="31" customWidth="1"/>
    <col min="12" max="12" width="31" style="155" customWidth="1"/>
  </cols>
  <sheetData>
    <row r="1" spans="1:12" s="155" customFormat="1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2" ht="43.5" customHeight="1">
      <c r="A2" s="91" t="s">
        <v>91</v>
      </c>
      <c r="B2" s="91" t="s">
        <v>174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91" t="s">
        <v>348</v>
      </c>
      <c r="J2" s="91" t="s">
        <v>349</v>
      </c>
      <c r="K2" s="1" t="s">
        <v>350</v>
      </c>
      <c r="L2" s="161" t="s">
        <v>351</v>
      </c>
    </row>
    <row r="3" spans="1:12">
      <c r="A3" s="74">
        <v>1</v>
      </c>
      <c r="B3" s="88" t="s">
        <v>92</v>
      </c>
      <c r="C3" s="25">
        <v>236584</v>
      </c>
      <c r="D3" s="25">
        <v>232433</v>
      </c>
      <c r="E3" s="25">
        <v>232584</v>
      </c>
      <c r="F3" s="25"/>
      <c r="G3" s="25"/>
      <c r="H3" s="25"/>
      <c r="I3" s="89">
        <f>(E3-C3)/C3</f>
        <v>-1.6907314104081427E-2</v>
      </c>
      <c r="J3" s="25">
        <f>E3-C3</f>
        <v>-4000</v>
      </c>
      <c r="K3" s="25">
        <f>E3-D3</f>
        <v>151</v>
      </c>
      <c r="L3" s="25">
        <f>H3-G3</f>
        <v>0</v>
      </c>
    </row>
    <row r="4" spans="1:12">
      <c r="A4" s="74">
        <v>2</v>
      </c>
      <c r="B4" s="88" t="s">
        <v>93</v>
      </c>
      <c r="C4" s="25">
        <v>47476</v>
      </c>
      <c r="D4" s="25">
        <v>47465</v>
      </c>
      <c r="E4" s="25">
        <v>47735</v>
      </c>
      <c r="F4" s="25"/>
      <c r="G4" s="25"/>
      <c r="H4" s="25"/>
      <c r="I4" s="89">
        <f t="shared" ref="I4:I67" si="0">(E4-C4)/C4</f>
        <v>5.4553879855084673E-3</v>
      </c>
      <c r="J4" s="25">
        <f t="shared" ref="J4:J67" si="1">E4-C4</f>
        <v>259</v>
      </c>
      <c r="K4" s="25">
        <f t="shared" ref="K4:K67" si="2">E4-D4</f>
        <v>270</v>
      </c>
      <c r="L4" s="25">
        <f t="shared" ref="L4:L67" si="3">H4-G4</f>
        <v>0</v>
      </c>
    </row>
    <row r="5" spans="1:12">
      <c r="A5" s="74">
        <v>3</v>
      </c>
      <c r="B5" s="88" t="s">
        <v>94</v>
      </c>
      <c r="C5" s="25">
        <v>82338</v>
      </c>
      <c r="D5" s="25">
        <v>79098</v>
      </c>
      <c r="E5" s="25">
        <v>79745</v>
      </c>
      <c r="F5" s="25"/>
      <c r="G5" s="25"/>
      <c r="H5" s="25"/>
      <c r="I5" s="89">
        <f t="shared" si="0"/>
        <v>-3.1492142145789305E-2</v>
      </c>
      <c r="J5" s="25">
        <f t="shared" si="1"/>
        <v>-2593</v>
      </c>
      <c r="K5" s="25">
        <f t="shared" si="2"/>
        <v>647</v>
      </c>
      <c r="L5" s="25">
        <f t="shared" si="3"/>
        <v>0</v>
      </c>
    </row>
    <row r="6" spans="1:12">
      <c r="A6" s="74">
        <v>4</v>
      </c>
      <c r="B6" s="88" t="s">
        <v>95</v>
      </c>
      <c r="C6" s="25">
        <v>23037</v>
      </c>
      <c r="D6" s="25">
        <v>22605</v>
      </c>
      <c r="E6" s="25">
        <v>23088</v>
      </c>
      <c r="F6" s="25"/>
      <c r="G6" s="25"/>
      <c r="H6" s="25"/>
      <c r="I6" s="89">
        <f t="shared" si="0"/>
        <v>2.2138299257715849E-3</v>
      </c>
      <c r="J6" s="25">
        <f t="shared" si="1"/>
        <v>51</v>
      </c>
      <c r="K6" s="25">
        <f t="shared" si="2"/>
        <v>483</v>
      </c>
      <c r="L6" s="25">
        <f t="shared" si="3"/>
        <v>0</v>
      </c>
    </row>
    <row r="7" spans="1:12">
      <c r="A7" s="74">
        <v>5</v>
      </c>
      <c r="B7" s="88" t="s">
        <v>96</v>
      </c>
      <c r="C7" s="25">
        <v>33998</v>
      </c>
      <c r="D7" s="25">
        <v>33655</v>
      </c>
      <c r="E7" s="25">
        <v>33757</v>
      </c>
      <c r="F7" s="25"/>
      <c r="G7" s="25"/>
      <c r="H7" s="25"/>
      <c r="I7" s="89">
        <f t="shared" si="0"/>
        <v>-7.0886522736631563E-3</v>
      </c>
      <c r="J7" s="25">
        <f t="shared" si="1"/>
        <v>-241</v>
      </c>
      <c r="K7" s="25">
        <f t="shared" si="2"/>
        <v>102</v>
      </c>
      <c r="L7" s="25">
        <f t="shared" si="3"/>
        <v>0</v>
      </c>
    </row>
    <row r="8" spans="1:12">
      <c r="A8" s="74">
        <v>6</v>
      </c>
      <c r="B8" s="88" t="s">
        <v>97</v>
      </c>
      <c r="C8" s="25">
        <v>872687</v>
      </c>
      <c r="D8" s="25">
        <v>843115</v>
      </c>
      <c r="E8" s="25">
        <v>844241</v>
      </c>
      <c r="F8" s="25"/>
      <c r="G8" s="25"/>
      <c r="H8" s="25"/>
      <c r="I8" s="89">
        <f t="shared" si="0"/>
        <v>-3.2595879164007253E-2</v>
      </c>
      <c r="J8" s="25">
        <f t="shared" si="1"/>
        <v>-28446</v>
      </c>
      <c r="K8" s="25">
        <f t="shared" si="2"/>
        <v>1126</v>
      </c>
      <c r="L8" s="25">
        <f t="shared" si="3"/>
        <v>0</v>
      </c>
    </row>
    <row r="9" spans="1:12">
      <c r="A9" s="74">
        <v>7</v>
      </c>
      <c r="B9" s="88" t="s">
        <v>98</v>
      </c>
      <c r="C9" s="25">
        <v>457330</v>
      </c>
      <c r="D9" s="25">
        <v>398259</v>
      </c>
      <c r="E9" s="25">
        <v>400119</v>
      </c>
      <c r="F9" s="25"/>
      <c r="G9" s="25"/>
      <c r="H9" s="25"/>
      <c r="I9" s="89">
        <f t="shared" si="0"/>
        <v>-0.12509785056742395</v>
      </c>
      <c r="J9" s="25">
        <f t="shared" si="1"/>
        <v>-57211</v>
      </c>
      <c r="K9" s="25">
        <f t="shared" si="2"/>
        <v>1860</v>
      </c>
      <c r="L9" s="25">
        <f t="shared" si="3"/>
        <v>0</v>
      </c>
    </row>
    <row r="10" spans="1:12">
      <c r="A10" s="74">
        <v>8</v>
      </c>
      <c r="B10" s="88" t="s">
        <v>99</v>
      </c>
      <c r="C10" s="25">
        <v>23368</v>
      </c>
      <c r="D10" s="25">
        <v>20683</v>
      </c>
      <c r="E10" s="25">
        <v>21127</v>
      </c>
      <c r="F10" s="25"/>
      <c r="G10" s="25"/>
      <c r="H10" s="25"/>
      <c r="I10" s="89">
        <f t="shared" si="0"/>
        <v>-9.5900376583361868E-2</v>
      </c>
      <c r="J10" s="25">
        <f t="shared" si="1"/>
        <v>-2241</v>
      </c>
      <c r="K10" s="25">
        <f t="shared" si="2"/>
        <v>444</v>
      </c>
      <c r="L10" s="25">
        <f t="shared" si="3"/>
        <v>0</v>
      </c>
    </row>
    <row r="11" spans="1:12">
      <c r="A11" s="74">
        <v>9</v>
      </c>
      <c r="B11" s="88" t="s">
        <v>100</v>
      </c>
      <c r="C11" s="25">
        <v>137906</v>
      </c>
      <c r="D11" s="25">
        <v>130341</v>
      </c>
      <c r="E11" s="25">
        <v>131097</v>
      </c>
      <c r="F11" s="25"/>
      <c r="G11" s="25"/>
      <c r="H11" s="25"/>
      <c r="I11" s="89">
        <f t="shared" si="0"/>
        <v>-4.9374211419372614E-2</v>
      </c>
      <c r="J11" s="25">
        <f t="shared" si="1"/>
        <v>-6809</v>
      </c>
      <c r="K11" s="25">
        <f t="shared" si="2"/>
        <v>756</v>
      </c>
      <c r="L11" s="25">
        <f t="shared" si="3"/>
        <v>0</v>
      </c>
    </row>
    <row r="12" spans="1:12">
      <c r="A12" s="74">
        <v>10</v>
      </c>
      <c r="B12" s="88" t="s">
        <v>101</v>
      </c>
      <c r="C12" s="25">
        <v>152231</v>
      </c>
      <c r="D12" s="25">
        <v>146854</v>
      </c>
      <c r="E12" s="25">
        <v>148152</v>
      </c>
      <c r="F12" s="25"/>
      <c r="G12" s="25"/>
      <c r="H12" s="25"/>
      <c r="I12" s="89">
        <f t="shared" si="0"/>
        <v>-2.6794805263054174E-2</v>
      </c>
      <c r="J12" s="25">
        <f t="shared" si="1"/>
        <v>-4079</v>
      </c>
      <c r="K12" s="25">
        <f t="shared" si="2"/>
        <v>1298</v>
      </c>
      <c r="L12" s="25">
        <f t="shared" si="3"/>
        <v>0</v>
      </c>
    </row>
    <row r="13" spans="1:12">
      <c r="A13" s="74">
        <v>11</v>
      </c>
      <c r="B13" s="88" t="s">
        <v>102</v>
      </c>
      <c r="C13" s="25">
        <v>29026</v>
      </c>
      <c r="D13" s="25">
        <v>29120</v>
      </c>
      <c r="E13" s="25">
        <v>29237</v>
      </c>
      <c r="F13" s="25"/>
      <c r="G13" s="25"/>
      <c r="H13" s="25"/>
      <c r="I13" s="89">
        <f t="shared" si="0"/>
        <v>7.2693447254185903E-3</v>
      </c>
      <c r="J13" s="25">
        <f t="shared" si="1"/>
        <v>211</v>
      </c>
      <c r="K13" s="25">
        <f t="shared" si="2"/>
        <v>117</v>
      </c>
      <c r="L13" s="25">
        <f t="shared" si="3"/>
        <v>0</v>
      </c>
    </row>
    <row r="14" spans="1:12">
      <c r="A14" s="74">
        <v>12</v>
      </c>
      <c r="B14" s="88" t="s">
        <v>103</v>
      </c>
      <c r="C14" s="25">
        <v>23273</v>
      </c>
      <c r="D14" s="25">
        <v>20342</v>
      </c>
      <c r="E14" s="25">
        <v>20749</v>
      </c>
      <c r="F14" s="25"/>
      <c r="G14" s="25"/>
      <c r="H14" s="25"/>
      <c r="I14" s="89">
        <f t="shared" si="0"/>
        <v>-0.108451854079835</v>
      </c>
      <c r="J14" s="25">
        <f t="shared" si="1"/>
        <v>-2524</v>
      </c>
      <c r="K14" s="25">
        <f t="shared" si="2"/>
        <v>407</v>
      </c>
      <c r="L14" s="25">
        <f t="shared" si="3"/>
        <v>0</v>
      </c>
    </row>
    <row r="15" spans="1:12">
      <c r="A15" s="74">
        <v>13</v>
      </c>
      <c r="B15" s="88" t="s">
        <v>104</v>
      </c>
      <c r="C15" s="25">
        <v>23629</v>
      </c>
      <c r="D15" s="25">
        <v>20470</v>
      </c>
      <c r="E15" s="25">
        <v>21790</v>
      </c>
      <c r="F15" s="25"/>
      <c r="G15" s="25"/>
      <c r="H15" s="25"/>
      <c r="I15" s="89">
        <f t="shared" si="0"/>
        <v>-7.782809259807863E-2</v>
      </c>
      <c r="J15" s="25">
        <f t="shared" si="1"/>
        <v>-1839</v>
      </c>
      <c r="K15" s="25">
        <f t="shared" si="2"/>
        <v>1320</v>
      </c>
      <c r="L15" s="25">
        <f t="shared" si="3"/>
        <v>0</v>
      </c>
    </row>
    <row r="16" spans="1:12">
      <c r="A16" s="74">
        <v>14</v>
      </c>
      <c r="B16" s="88" t="s">
        <v>105</v>
      </c>
      <c r="C16" s="25">
        <v>45375</v>
      </c>
      <c r="D16" s="25">
        <v>45444</v>
      </c>
      <c r="E16" s="25">
        <v>45400</v>
      </c>
      <c r="F16" s="25"/>
      <c r="G16" s="25"/>
      <c r="H16" s="25"/>
      <c r="I16" s="89">
        <f t="shared" si="0"/>
        <v>5.5096418732782364E-4</v>
      </c>
      <c r="J16" s="25">
        <f t="shared" si="1"/>
        <v>25</v>
      </c>
      <c r="K16" s="25">
        <f t="shared" si="2"/>
        <v>-44</v>
      </c>
      <c r="L16" s="25">
        <f t="shared" si="3"/>
        <v>0</v>
      </c>
    </row>
    <row r="17" spans="1:12">
      <c r="A17" s="74">
        <v>15</v>
      </c>
      <c r="B17" s="88" t="s">
        <v>106</v>
      </c>
      <c r="C17" s="25">
        <v>32356</v>
      </c>
      <c r="D17" s="25">
        <v>29891</v>
      </c>
      <c r="E17" s="25">
        <v>29592</v>
      </c>
      <c r="F17" s="25"/>
      <c r="G17" s="25"/>
      <c r="H17" s="25"/>
      <c r="I17" s="89">
        <f t="shared" si="0"/>
        <v>-8.5424650760291751E-2</v>
      </c>
      <c r="J17" s="25">
        <f t="shared" si="1"/>
        <v>-2764</v>
      </c>
      <c r="K17" s="25">
        <f t="shared" si="2"/>
        <v>-299</v>
      </c>
      <c r="L17" s="25">
        <f t="shared" si="3"/>
        <v>0</v>
      </c>
    </row>
    <row r="18" spans="1:12">
      <c r="A18" s="74">
        <v>16</v>
      </c>
      <c r="B18" s="88" t="s">
        <v>107</v>
      </c>
      <c r="C18" s="25">
        <v>500625</v>
      </c>
      <c r="D18" s="25">
        <v>500118</v>
      </c>
      <c r="E18" s="25">
        <v>502065</v>
      </c>
      <c r="F18" s="25"/>
      <c r="G18" s="25"/>
      <c r="H18" s="25"/>
      <c r="I18" s="89">
        <f t="shared" si="0"/>
        <v>2.8764044943820227E-3</v>
      </c>
      <c r="J18" s="25">
        <f t="shared" si="1"/>
        <v>1440</v>
      </c>
      <c r="K18" s="25">
        <f t="shared" si="2"/>
        <v>1947</v>
      </c>
      <c r="L18" s="25">
        <f t="shared" si="3"/>
        <v>0</v>
      </c>
    </row>
    <row r="19" spans="1:12">
      <c r="A19" s="74">
        <v>17</v>
      </c>
      <c r="B19" s="88" t="s">
        <v>108</v>
      </c>
      <c r="C19" s="25">
        <v>68682</v>
      </c>
      <c r="D19" s="25">
        <v>64943</v>
      </c>
      <c r="E19" s="25">
        <v>65869</v>
      </c>
      <c r="F19" s="25"/>
      <c r="G19" s="25"/>
      <c r="H19" s="25"/>
      <c r="I19" s="89">
        <f t="shared" si="0"/>
        <v>-4.095687370781282E-2</v>
      </c>
      <c r="J19" s="25">
        <f t="shared" si="1"/>
        <v>-2813</v>
      </c>
      <c r="K19" s="25">
        <f t="shared" si="2"/>
        <v>926</v>
      </c>
      <c r="L19" s="25">
        <f t="shared" si="3"/>
        <v>0</v>
      </c>
    </row>
    <row r="20" spans="1:12">
      <c r="A20" s="74">
        <v>18</v>
      </c>
      <c r="B20" s="88" t="s">
        <v>109</v>
      </c>
      <c r="C20" s="25">
        <v>19010</v>
      </c>
      <c r="D20" s="25">
        <v>17323</v>
      </c>
      <c r="E20" s="25">
        <v>17546</v>
      </c>
      <c r="F20" s="25"/>
      <c r="G20" s="25"/>
      <c r="H20" s="25"/>
      <c r="I20" s="89">
        <f t="shared" si="0"/>
        <v>-7.7012098895318251E-2</v>
      </c>
      <c r="J20" s="25">
        <f t="shared" si="1"/>
        <v>-1464</v>
      </c>
      <c r="K20" s="25">
        <f t="shared" si="2"/>
        <v>223</v>
      </c>
      <c r="L20" s="25">
        <f t="shared" si="3"/>
        <v>0</v>
      </c>
    </row>
    <row r="21" spans="1:12">
      <c r="A21" s="74">
        <v>19</v>
      </c>
      <c r="B21" s="88" t="s">
        <v>110</v>
      </c>
      <c r="C21" s="25">
        <v>51382</v>
      </c>
      <c r="D21" s="25">
        <v>48344</v>
      </c>
      <c r="E21" s="25">
        <v>49454</v>
      </c>
      <c r="F21" s="25"/>
      <c r="G21" s="25"/>
      <c r="H21" s="25"/>
      <c r="I21" s="89">
        <f t="shared" si="0"/>
        <v>-3.7522867930403644E-2</v>
      </c>
      <c r="J21" s="25">
        <f t="shared" si="1"/>
        <v>-1928</v>
      </c>
      <c r="K21" s="25">
        <f t="shared" si="2"/>
        <v>1110</v>
      </c>
      <c r="L21" s="25">
        <f t="shared" si="3"/>
        <v>0</v>
      </c>
    </row>
    <row r="22" spans="1:12">
      <c r="A22" s="74">
        <v>20</v>
      </c>
      <c r="B22" s="88" t="s">
        <v>111</v>
      </c>
      <c r="C22" s="25">
        <v>156652</v>
      </c>
      <c r="D22" s="25">
        <v>154873</v>
      </c>
      <c r="E22" s="25">
        <v>155350</v>
      </c>
      <c r="F22" s="25"/>
      <c r="G22" s="25"/>
      <c r="H22" s="25"/>
      <c r="I22" s="89">
        <f t="shared" si="0"/>
        <v>-8.3114163879171674E-3</v>
      </c>
      <c r="J22" s="25">
        <f t="shared" si="1"/>
        <v>-1302</v>
      </c>
      <c r="K22" s="25">
        <f t="shared" si="2"/>
        <v>477</v>
      </c>
      <c r="L22" s="25">
        <f t="shared" si="3"/>
        <v>0</v>
      </c>
    </row>
    <row r="23" spans="1:12">
      <c r="A23" s="74">
        <v>21</v>
      </c>
      <c r="B23" s="88" t="s">
        <v>112</v>
      </c>
      <c r="C23" s="25">
        <v>125915</v>
      </c>
      <c r="D23" s="25">
        <v>119427</v>
      </c>
      <c r="E23" s="25">
        <v>119966</v>
      </c>
      <c r="F23" s="25"/>
      <c r="G23" s="25"/>
      <c r="H23" s="25"/>
      <c r="I23" s="89">
        <f t="shared" si="0"/>
        <v>-4.7246158122542986E-2</v>
      </c>
      <c r="J23" s="25">
        <f t="shared" si="1"/>
        <v>-5949</v>
      </c>
      <c r="K23" s="25">
        <f t="shared" si="2"/>
        <v>539</v>
      </c>
      <c r="L23" s="25">
        <f t="shared" si="3"/>
        <v>0</v>
      </c>
    </row>
    <row r="24" spans="1:12">
      <c r="A24" s="74">
        <v>22</v>
      </c>
      <c r="B24" s="88" t="s">
        <v>113</v>
      </c>
      <c r="C24" s="25">
        <v>50982</v>
      </c>
      <c r="D24" s="25">
        <v>48772</v>
      </c>
      <c r="E24" s="25">
        <v>49153</v>
      </c>
      <c r="F24" s="25"/>
      <c r="G24" s="25"/>
      <c r="H24" s="25"/>
      <c r="I24" s="89">
        <f t="shared" si="0"/>
        <v>-3.5875407006394411E-2</v>
      </c>
      <c r="J24" s="25">
        <f t="shared" si="1"/>
        <v>-1829</v>
      </c>
      <c r="K24" s="25">
        <f t="shared" si="2"/>
        <v>381</v>
      </c>
      <c r="L24" s="25">
        <f t="shared" si="3"/>
        <v>0</v>
      </c>
    </row>
    <row r="25" spans="1:12">
      <c r="A25" s="74">
        <v>23</v>
      </c>
      <c r="B25" s="88" t="s">
        <v>114</v>
      </c>
      <c r="C25" s="25">
        <v>58289</v>
      </c>
      <c r="D25" s="25">
        <v>54938</v>
      </c>
      <c r="E25" s="25">
        <v>55389</v>
      </c>
      <c r="F25" s="25"/>
      <c r="G25" s="25"/>
      <c r="H25" s="25"/>
      <c r="I25" s="89">
        <f t="shared" si="0"/>
        <v>-4.9752097308239977E-2</v>
      </c>
      <c r="J25" s="25">
        <f t="shared" si="1"/>
        <v>-2900</v>
      </c>
      <c r="K25" s="25">
        <f t="shared" si="2"/>
        <v>451</v>
      </c>
      <c r="L25" s="25">
        <f t="shared" si="3"/>
        <v>0</v>
      </c>
    </row>
    <row r="26" spans="1:12">
      <c r="A26" s="74">
        <v>24</v>
      </c>
      <c r="B26" s="88" t="s">
        <v>115</v>
      </c>
      <c r="C26" s="25">
        <v>27260</v>
      </c>
      <c r="D26" s="25">
        <v>24380</v>
      </c>
      <c r="E26" s="25">
        <v>25180</v>
      </c>
      <c r="F26" s="25"/>
      <c r="G26" s="25"/>
      <c r="H26" s="25"/>
      <c r="I26" s="89">
        <f t="shared" si="0"/>
        <v>-7.630227439471754E-2</v>
      </c>
      <c r="J26" s="25">
        <f t="shared" si="1"/>
        <v>-2080</v>
      </c>
      <c r="K26" s="25">
        <f t="shared" si="2"/>
        <v>800</v>
      </c>
      <c r="L26" s="25">
        <f t="shared" si="3"/>
        <v>0</v>
      </c>
    </row>
    <row r="27" spans="1:12">
      <c r="A27" s="74">
        <v>25</v>
      </c>
      <c r="B27" s="88" t="s">
        <v>116</v>
      </c>
      <c r="C27" s="25">
        <v>69702</v>
      </c>
      <c r="D27" s="25">
        <v>64938</v>
      </c>
      <c r="E27" s="25">
        <v>65785</v>
      </c>
      <c r="F27" s="25"/>
      <c r="G27" s="25"/>
      <c r="H27" s="25"/>
      <c r="I27" s="89">
        <f t="shared" si="0"/>
        <v>-5.6196378870046769E-2</v>
      </c>
      <c r="J27" s="25">
        <f t="shared" si="1"/>
        <v>-3917</v>
      </c>
      <c r="K27" s="25">
        <f t="shared" si="2"/>
        <v>847</v>
      </c>
      <c r="L27" s="25">
        <f t="shared" si="3"/>
        <v>0</v>
      </c>
    </row>
    <row r="28" spans="1:12">
      <c r="A28" s="74">
        <v>26</v>
      </c>
      <c r="B28" s="88" t="s">
        <v>117</v>
      </c>
      <c r="C28" s="25">
        <v>117228</v>
      </c>
      <c r="D28" s="25">
        <v>114924</v>
      </c>
      <c r="E28" s="25">
        <v>115165</v>
      </c>
      <c r="F28" s="25"/>
      <c r="G28" s="25"/>
      <c r="H28" s="25"/>
      <c r="I28" s="89">
        <f t="shared" si="0"/>
        <v>-1.7598184734022589E-2</v>
      </c>
      <c r="J28" s="25">
        <f t="shared" si="1"/>
        <v>-2063</v>
      </c>
      <c r="K28" s="25">
        <f t="shared" si="2"/>
        <v>241</v>
      </c>
      <c r="L28" s="25">
        <f t="shared" si="3"/>
        <v>0</v>
      </c>
    </row>
    <row r="29" spans="1:12">
      <c r="A29" s="74">
        <v>27</v>
      </c>
      <c r="B29" s="88" t="s">
        <v>118</v>
      </c>
      <c r="C29" s="25">
        <v>217058</v>
      </c>
      <c r="D29" s="25">
        <v>217426</v>
      </c>
      <c r="E29" s="25">
        <v>219496</v>
      </c>
      <c r="F29" s="25"/>
      <c r="G29" s="25"/>
      <c r="H29" s="25"/>
      <c r="I29" s="89">
        <f t="shared" si="0"/>
        <v>1.123202093449677E-2</v>
      </c>
      <c r="J29" s="25">
        <f t="shared" si="1"/>
        <v>2438</v>
      </c>
      <c r="K29" s="25">
        <f t="shared" si="2"/>
        <v>2070</v>
      </c>
      <c r="L29" s="25">
        <f t="shared" si="3"/>
        <v>0</v>
      </c>
    </row>
    <row r="30" spans="1:12">
      <c r="A30" s="74">
        <v>28</v>
      </c>
      <c r="B30" s="88" t="s">
        <v>119</v>
      </c>
      <c r="C30" s="25">
        <v>47686</v>
      </c>
      <c r="D30" s="25">
        <v>46486</v>
      </c>
      <c r="E30" s="25">
        <v>46613</v>
      </c>
      <c r="F30" s="25"/>
      <c r="G30" s="25"/>
      <c r="H30" s="25"/>
      <c r="I30" s="89">
        <f t="shared" si="0"/>
        <v>-2.2501363083504592E-2</v>
      </c>
      <c r="J30" s="25">
        <f t="shared" si="1"/>
        <v>-1073</v>
      </c>
      <c r="K30" s="25">
        <f t="shared" si="2"/>
        <v>127</v>
      </c>
      <c r="L30" s="25">
        <f t="shared" si="3"/>
        <v>0</v>
      </c>
    </row>
    <row r="31" spans="1:12">
      <c r="A31" s="74">
        <v>29</v>
      </c>
      <c r="B31" s="88" t="s">
        <v>120</v>
      </c>
      <c r="C31" s="25">
        <v>15544</v>
      </c>
      <c r="D31" s="25">
        <v>13776</v>
      </c>
      <c r="E31" s="25">
        <v>13811</v>
      </c>
      <c r="F31" s="25"/>
      <c r="G31" s="25"/>
      <c r="H31" s="25"/>
      <c r="I31" s="89">
        <f t="shared" si="0"/>
        <v>-0.11148996397323727</v>
      </c>
      <c r="J31" s="25">
        <f t="shared" si="1"/>
        <v>-1733</v>
      </c>
      <c r="K31" s="25">
        <f t="shared" si="2"/>
        <v>35</v>
      </c>
      <c r="L31" s="25">
        <f t="shared" si="3"/>
        <v>0</v>
      </c>
    </row>
    <row r="32" spans="1:12">
      <c r="A32" s="74">
        <v>30</v>
      </c>
      <c r="B32" s="88" t="s">
        <v>121</v>
      </c>
      <c r="C32" s="25">
        <v>12929</v>
      </c>
      <c r="D32" s="25">
        <v>11399</v>
      </c>
      <c r="E32" s="25">
        <v>12260</v>
      </c>
      <c r="F32" s="25"/>
      <c r="G32" s="25"/>
      <c r="H32" s="25"/>
      <c r="I32" s="89">
        <f t="shared" si="0"/>
        <v>-5.1744141078196304E-2</v>
      </c>
      <c r="J32" s="25">
        <f t="shared" si="1"/>
        <v>-669</v>
      </c>
      <c r="K32" s="25">
        <f t="shared" si="2"/>
        <v>861</v>
      </c>
      <c r="L32" s="25">
        <f t="shared" si="3"/>
        <v>0</v>
      </c>
    </row>
    <row r="33" spans="1:12">
      <c r="A33" s="74">
        <v>31</v>
      </c>
      <c r="B33" s="88" t="s">
        <v>122</v>
      </c>
      <c r="C33" s="25">
        <v>135742</v>
      </c>
      <c r="D33" s="25">
        <v>133468</v>
      </c>
      <c r="E33" s="25">
        <v>134349</v>
      </c>
      <c r="F33" s="25"/>
      <c r="G33" s="25"/>
      <c r="H33" s="25"/>
      <c r="I33" s="89">
        <f t="shared" si="0"/>
        <v>-1.0262114894432085E-2</v>
      </c>
      <c r="J33" s="25">
        <f t="shared" si="1"/>
        <v>-1393</v>
      </c>
      <c r="K33" s="25">
        <f t="shared" si="2"/>
        <v>881</v>
      </c>
      <c r="L33" s="25">
        <f t="shared" si="3"/>
        <v>0</v>
      </c>
    </row>
    <row r="34" spans="1:12">
      <c r="A34" s="74">
        <v>32</v>
      </c>
      <c r="B34" s="88" t="s">
        <v>123</v>
      </c>
      <c r="C34" s="25">
        <v>49696</v>
      </c>
      <c r="D34" s="25">
        <v>48687</v>
      </c>
      <c r="E34" s="25">
        <v>49265</v>
      </c>
      <c r="F34" s="25"/>
      <c r="G34" s="25"/>
      <c r="H34" s="25"/>
      <c r="I34" s="89">
        <f t="shared" si="0"/>
        <v>-8.6727301996136503E-3</v>
      </c>
      <c r="J34" s="25">
        <f t="shared" si="1"/>
        <v>-431</v>
      </c>
      <c r="K34" s="25">
        <f t="shared" si="2"/>
        <v>578</v>
      </c>
      <c r="L34" s="25">
        <f t="shared" si="3"/>
        <v>0</v>
      </c>
    </row>
    <row r="35" spans="1:12">
      <c r="A35" s="74">
        <v>33</v>
      </c>
      <c r="B35" s="88" t="s">
        <v>124</v>
      </c>
      <c r="C35" s="25">
        <v>211356</v>
      </c>
      <c r="D35" s="25">
        <v>207560</v>
      </c>
      <c r="E35" s="25">
        <v>208236</v>
      </c>
      <c r="F35" s="25"/>
      <c r="G35" s="25"/>
      <c r="H35" s="25"/>
      <c r="I35" s="89">
        <f t="shared" si="0"/>
        <v>-1.4761823652983591E-2</v>
      </c>
      <c r="J35" s="25">
        <f t="shared" si="1"/>
        <v>-3120</v>
      </c>
      <c r="K35" s="25">
        <f t="shared" si="2"/>
        <v>676</v>
      </c>
      <c r="L35" s="25">
        <f t="shared" si="3"/>
        <v>0</v>
      </c>
    </row>
    <row r="36" spans="1:12">
      <c r="A36" s="74">
        <v>34</v>
      </c>
      <c r="B36" s="88" t="s">
        <v>125</v>
      </c>
      <c r="C36" s="25">
        <v>3184803</v>
      </c>
      <c r="D36" s="25">
        <v>3155645</v>
      </c>
      <c r="E36" s="25">
        <v>3145662</v>
      </c>
      <c r="F36" s="25"/>
      <c r="G36" s="25"/>
      <c r="H36" s="25"/>
      <c r="I36" s="89">
        <f t="shared" si="0"/>
        <v>-1.2289928136842373E-2</v>
      </c>
      <c r="J36" s="25">
        <f t="shared" si="1"/>
        <v>-39141</v>
      </c>
      <c r="K36" s="25">
        <f t="shared" si="2"/>
        <v>-9983</v>
      </c>
      <c r="L36" s="25">
        <f t="shared" si="3"/>
        <v>0</v>
      </c>
    </row>
    <row r="37" spans="1:12">
      <c r="A37" s="74">
        <v>35</v>
      </c>
      <c r="B37" s="88" t="s">
        <v>126</v>
      </c>
      <c r="C37" s="25">
        <v>734939</v>
      </c>
      <c r="D37" s="25">
        <v>713837</v>
      </c>
      <c r="E37" s="25">
        <v>713529</v>
      </c>
      <c r="F37" s="25"/>
      <c r="G37" s="25"/>
      <c r="H37" s="25"/>
      <c r="I37" s="89">
        <f t="shared" si="0"/>
        <v>-2.913166943106843E-2</v>
      </c>
      <c r="J37" s="25">
        <f t="shared" si="1"/>
        <v>-21410</v>
      </c>
      <c r="K37" s="25">
        <f t="shared" si="2"/>
        <v>-308</v>
      </c>
      <c r="L37" s="25">
        <f t="shared" si="3"/>
        <v>0</v>
      </c>
    </row>
    <row r="38" spans="1:12">
      <c r="A38" s="74">
        <v>36</v>
      </c>
      <c r="B38" s="88" t="s">
        <v>127</v>
      </c>
      <c r="C38" s="25">
        <v>23222</v>
      </c>
      <c r="D38" s="25">
        <v>20982</v>
      </c>
      <c r="E38" s="25">
        <v>22343</v>
      </c>
      <c r="F38" s="25"/>
      <c r="G38" s="25"/>
      <c r="H38" s="25"/>
      <c r="I38" s="89">
        <f t="shared" si="0"/>
        <v>-3.7852036861596765E-2</v>
      </c>
      <c r="J38" s="25">
        <f t="shared" si="1"/>
        <v>-879</v>
      </c>
      <c r="K38" s="25">
        <f t="shared" si="2"/>
        <v>1361</v>
      </c>
      <c r="L38" s="25">
        <f t="shared" si="3"/>
        <v>0</v>
      </c>
    </row>
    <row r="39" spans="1:12">
      <c r="A39" s="74">
        <v>37</v>
      </c>
      <c r="B39" s="88" t="s">
        <v>128</v>
      </c>
      <c r="C39" s="25">
        <v>44576</v>
      </c>
      <c r="D39" s="25">
        <v>42915</v>
      </c>
      <c r="E39" s="25">
        <v>43229</v>
      </c>
      <c r="F39" s="25"/>
      <c r="G39" s="25"/>
      <c r="H39" s="25"/>
      <c r="I39" s="89">
        <f t="shared" si="0"/>
        <v>-3.0218054558506818E-2</v>
      </c>
      <c r="J39" s="25">
        <f t="shared" si="1"/>
        <v>-1347</v>
      </c>
      <c r="K39" s="25">
        <f t="shared" si="2"/>
        <v>314</v>
      </c>
      <c r="L39" s="25">
        <f t="shared" si="3"/>
        <v>0</v>
      </c>
    </row>
    <row r="40" spans="1:12">
      <c r="A40" s="74">
        <v>38</v>
      </c>
      <c r="B40" s="88" t="s">
        <v>129</v>
      </c>
      <c r="C40" s="25">
        <v>171814</v>
      </c>
      <c r="D40" s="25">
        <v>168224</v>
      </c>
      <c r="E40" s="25">
        <v>169379</v>
      </c>
      <c r="F40" s="25"/>
      <c r="G40" s="25"/>
      <c r="H40" s="25"/>
      <c r="I40" s="89">
        <f t="shared" si="0"/>
        <v>-1.417230260630682E-2</v>
      </c>
      <c r="J40" s="25">
        <f t="shared" si="1"/>
        <v>-2435</v>
      </c>
      <c r="K40" s="25">
        <f t="shared" si="2"/>
        <v>1155</v>
      </c>
      <c r="L40" s="25">
        <f t="shared" si="3"/>
        <v>0</v>
      </c>
    </row>
    <row r="41" spans="1:12">
      <c r="A41" s="74">
        <v>39</v>
      </c>
      <c r="B41" s="88" t="s">
        <v>130</v>
      </c>
      <c r="C41" s="25">
        <v>49166</v>
      </c>
      <c r="D41" s="25">
        <v>49063</v>
      </c>
      <c r="E41" s="25">
        <v>49246</v>
      </c>
      <c r="F41" s="25"/>
      <c r="G41" s="25"/>
      <c r="H41" s="25"/>
      <c r="I41" s="89">
        <f t="shared" si="0"/>
        <v>1.6271407069926372E-3</v>
      </c>
      <c r="J41" s="25">
        <f t="shared" si="1"/>
        <v>80</v>
      </c>
      <c r="K41" s="25">
        <f t="shared" si="2"/>
        <v>183</v>
      </c>
      <c r="L41" s="25">
        <f t="shared" si="3"/>
        <v>0</v>
      </c>
    </row>
    <row r="42" spans="1:12">
      <c r="A42" s="74">
        <v>40</v>
      </c>
      <c r="B42" s="88" t="s">
        <v>131</v>
      </c>
      <c r="C42" s="25">
        <v>19665</v>
      </c>
      <c r="D42" s="25">
        <v>18670</v>
      </c>
      <c r="E42" s="25">
        <v>19345</v>
      </c>
      <c r="F42" s="25"/>
      <c r="G42" s="25"/>
      <c r="H42" s="25"/>
      <c r="I42" s="89">
        <f t="shared" si="0"/>
        <v>-1.6272565471650138E-2</v>
      </c>
      <c r="J42" s="25">
        <f t="shared" si="1"/>
        <v>-320</v>
      </c>
      <c r="K42" s="25">
        <f t="shared" si="2"/>
        <v>675</v>
      </c>
      <c r="L42" s="25">
        <f t="shared" si="3"/>
        <v>0</v>
      </c>
    </row>
    <row r="43" spans="1:12">
      <c r="A43" s="74">
        <v>41</v>
      </c>
      <c r="B43" s="88" t="s">
        <v>132</v>
      </c>
      <c r="C43" s="25">
        <v>348424</v>
      </c>
      <c r="D43" s="25">
        <v>346885</v>
      </c>
      <c r="E43" s="25">
        <v>348500</v>
      </c>
      <c r="F43" s="25"/>
      <c r="G43" s="25"/>
      <c r="H43" s="25"/>
      <c r="I43" s="89">
        <f t="shared" si="0"/>
        <v>2.1812504305099533E-4</v>
      </c>
      <c r="J43" s="25">
        <f t="shared" si="1"/>
        <v>76</v>
      </c>
      <c r="K43" s="25">
        <f t="shared" si="2"/>
        <v>1615</v>
      </c>
      <c r="L43" s="25">
        <f t="shared" si="3"/>
        <v>0</v>
      </c>
    </row>
    <row r="44" spans="1:12">
      <c r="A44" s="74">
        <v>42</v>
      </c>
      <c r="B44" s="88" t="s">
        <v>133</v>
      </c>
      <c r="C44" s="25">
        <v>252143</v>
      </c>
      <c r="D44" s="25">
        <v>254622</v>
      </c>
      <c r="E44" s="25">
        <v>255730</v>
      </c>
      <c r="F44" s="25"/>
      <c r="G44" s="25"/>
      <c r="H44" s="25"/>
      <c r="I44" s="89">
        <f t="shared" si="0"/>
        <v>1.4226054262858775E-2</v>
      </c>
      <c r="J44" s="25">
        <f t="shared" si="1"/>
        <v>3587</v>
      </c>
      <c r="K44" s="25">
        <f t="shared" si="2"/>
        <v>1108</v>
      </c>
      <c r="L44" s="25">
        <f t="shared" si="3"/>
        <v>0</v>
      </c>
    </row>
    <row r="45" spans="1:12">
      <c r="A45" s="74">
        <v>43</v>
      </c>
      <c r="B45" s="88" t="s">
        <v>134</v>
      </c>
      <c r="C45" s="25">
        <v>62220</v>
      </c>
      <c r="D45" s="25">
        <v>59518</v>
      </c>
      <c r="E45" s="25">
        <v>59565</v>
      </c>
      <c r="F45" s="25"/>
      <c r="G45" s="25"/>
      <c r="H45" s="25"/>
      <c r="I45" s="89">
        <f t="shared" si="0"/>
        <v>-4.267116682738669E-2</v>
      </c>
      <c r="J45" s="25">
        <f t="shared" si="1"/>
        <v>-2655</v>
      </c>
      <c r="K45" s="25">
        <f t="shared" si="2"/>
        <v>47</v>
      </c>
      <c r="L45" s="25">
        <f t="shared" si="3"/>
        <v>0</v>
      </c>
    </row>
    <row r="46" spans="1:12">
      <c r="A46" s="74">
        <v>44</v>
      </c>
      <c r="B46" s="88" t="s">
        <v>135</v>
      </c>
      <c r="C46" s="25">
        <v>76556</v>
      </c>
      <c r="D46" s="25">
        <v>77627</v>
      </c>
      <c r="E46" s="25">
        <v>78375</v>
      </c>
      <c r="F46" s="25"/>
      <c r="G46" s="25"/>
      <c r="H46" s="25"/>
      <c r="I46" s="89">
        <f t="shared" si="0"/>
        <v>2.3760384555096922E-2</v>
      </c>
      <c r="J46" s="25">
        <f t="shared" si="1"/>
        <v>1819</v>
      </c>
      <c r="K46" s="25">
        <f t="shared" si="2"/>
        <v>748</v>
      </c>
      <c r="L46" s="25">
        <f t="shared" si="3"/>
        <v>0</v>
      </c>
    </row>
    <row r="47" spans="1:12">
      <c r="A47" s="74">
        <v>45</v>
      </c>
      <c r="B47" s="88" t="s">
        <v>136</v>
      </c>
      <c r="C47" s="25">
        <v>167091</v>
      </c>
      <c r="D47" s="25">
        <v>163780</v>
      </c>
      <c r="E47" s="25">
        <v>163189</v>
      </c>
      <c r="F47" s="25"/>
      <c r="G47" s="25"/>
      <c r="H47" s="25"/>
      <c r="I47" s="89">
        <f t="shared" si="0"/>
        <v>-2.3352544421901839E-2</v>
      </c>
      <c r="J47" s="25">
        <f t="shared" si="1"/>
        <v>-3902</v>
      </c>
      <c r="K47" s="25">
        <f t="shared" si="2"/>
        <v>-591</v>
      </c>
      <c r="L47" s="25">
        <f t="shared" si="3"/>
        <v>0</v>
      </c>
    </row>
    <row r="48" spans="1:12">
      <c r="A48" s="74">
        <v>46</v>
      </c>
      <c r="B48" s="88" t="s">
        <v>137</v>
      </c>
      <c r="C48" s="25">
        <v>103691</v>
      </c>
      <c r="D48" s="25">
        <v>102873</v>
      </c>
      <c r="E48" s="25">
        <v>104237</v>
      </c>
      <c r="F48" s="25"/>
      <c r="G48" s="25"/>
      <c r="H48" s="25"/>
      <c r="I48" s="89">
        <f t="shared" si="0"/>
        <v>5.2656450415175856E-3</v>
      </c>
      <c r="J48" s="25">
        <f t="shared" si="1"/>
        <v>546</v>
      </c>
      <c r="K48" s="25">
        <f t="shared" si="2"/>
        <v>1364</v>
      </c>
      <c r="L48" s="25">
        <f t="shared" si="3"/>
        <v>0</v>
      </c>
    </row>
    <row r="49" spans="1:12">
      <c r="A49" s="74">
        <v>47</v>
      </c>
      <c r="B49" s="88" t="s">
        <v>138</v>
      </c>
      <c r="C49" s="25">
        <v>64899</v>
      </c>
      <c r="D49" s="25">
        <v>68271</v>
      </c>
      <c r="E49" s="25">
        <v>68699</v>
      </c>
      <c r="F49" s="25"/>
      <c r="G49" s="25"/>
      <c r="H49" s="25"/>
      <c r="I49" s="89">
        <f t="shared" si="0"/>
        <v>5.8552520069646681E-2</v>
      </c>
      <c r="J49" s="25">
        <f t="shared" si="1"/>
        <v>3800</v>
      </c>
      <c r="K49" s="25">
        <f t="shared" si="2"/>
        <v>428</v>
      </c>
      <c r="L49" s="25">
        <f t="shared" si="3"/>
        <v>0</v>
      </c>
    </row>
    <row r="50" spans="1:12">
      <c r="A50" s="74">
        <v>48</v>
      </c>
      <c r="B50" s="88" t="s">
        <v>139</v>
      </c>
      <c r="C50" s="25">
        <v>206285</v>
      </c>
      <c r="D50" s="25">
        <v>163337</v>
      </c>
      <c r="E50" s="25">
        <v>165807</v>
      </c>
      <c r="F50" s="25"/>
      <c r="G50" s="25"/>
      <c r="H50" s="25"/>
      <c r="I50" s="89">
        <f t="shared" si="0"/>
        <v>-0.19622367113459535</v>
      </c>
      <c r="J50" s="25">
        <f t="shared" si="1"/>
        <v>-40478</v>
      </c>
      <c r="K50" s="25">
        <f t="shared" si="2"/>
        <v>2470</v>
      </c>
      <c r="L50" s="25">
        <f t="shared" si="3"/>
        <v>0</v>
      </c>
    </row>
    <row r="51" spans="1:12">
      <c r="A51" s="74">
        <v>49</v>
      </c>
      <c r="B51" s="88" t="s">
        <v>140</v>
      </c>
      <c r="C51" s="25">
        <v>20776</v>
      </c>
      <c r="D51" s="25">
        <v>19293</v>
      </c>
      <c r="E51" s="25">
        <v>19674</v>
      </c>
      <c r="F51" s="25"/>
      <c r="G51" s="25"/>
      <c r="H51" s="25"/>
      <c r="I51" s="89">
        <f t="shared" si="0"/>
        <v>-5.3041971505583367E-2</v>
      </c>
      <c r="J51" s="25">
        <f t="shared" si="1"/>
        <v>-1102</v>
      </c>
      <c r="K51" s="25">
        <f t="shared" si="2"/>
        <v>381</v>
      </c>
      <c r="L51" s="25">
        <f t="shared" si="3"/>
        <v>0</v>
      </c>
    </row>
    <row r="52" spans="1:12">
      <c r="A52" s="74">
        <v>50</v>
      </c>
      <c r="B52" s="88" t="s">
        <v>141</v>
      </c>
      <c r="C52" s="25">
        <v>39868</v>
      </c>
      <c r="D52" s="25">
        <v>37402</v>
      </c>
      <c r="E52" s="25">
        <v>37335</v>
      </c>
      <c r="F52" s="25"/>
      <c r="G52" s="25"/>
      <c r="H52" s="25"/>
      <c r="I52" s="89">
        <f t="shared" si="0"/>
        <v>-6.3534664392495235E-2</v>
      </c>
      <c r="J52" s="25">
        <f t="shared" si="1"/>
        <v>-2533</v>
      </c>
      <c r="K52" s="25">
        <f t="shared" si="2"/>
        <v>-67</v>
      </c>
      <c r="L52" s="25">
        <f t="shared" si="3"/>
        <v>0</v>
      </c>
    </row>
    <row r="53" spans="1:12">
      <c r="A53" s="74">
        <v>51</v>
      </c>
      <c r="B53" s="88" t="s">
        <v>142</v>
      </c>
      <c r="C53" s="25">
        <v>34133</v>
      </c>
      <c r="D53" s="25">
        <v>32978</v>
      </c>
      <c r="E53" s="25">
        <v>33428</v>
      </c>
      <c r="F53" s="25"/>
      <c r="G53" s="25"/>
      <c r="H53" s="25"/>
      <c r="I53" s="89">
        <f t="shared" si="0"/>
        <v>-2.0654498579087688E-2</v>
      </c>
      <c r="J53" s="25">
        <f t="shared" si="1"/>
        <v>-705</v>
      </c>
      <c r="K53" s="25">
        <f t="shared" si="2"/>
        <v>450</v>
      </c>
      <c r="L53" s="25">
        <f t="shared" si="3"/>
        <v>0</v>
      </c>
    </row>
    <row r="54" spans="1:12">
      <c r="A54" s="74">
        <v>52</v>
      </c>
      <c r="B54" s="88" t="s">
        <v>143</v>
      </c>
      <c r="C54" s="25">
        <v>71508</v>
      </c>
      <c r="D54" s="25">
        <v>69698</v>
      </c>
      <c r="E54" s="25">
        <v>69973</v>
      </c>
      <c r="F54" s="25"/>
      <c r="G54" s="25"/>
      <c r="H54" s="25"/>
      <c r="I54" s="89">
        <f t="shared" si="0"/>
        <v>-2.1466129663813838E-2</v>
      </c>
      <c r="J54" s="25">
        <f t="shared" si="1"/>
        <v>-1535</v>
      </c>
      <c r="K54" s="25">
        <f t="shared" si="2"/>
        <v>275</v>
      </c>
      <c r="L54" s="25">
        <f t="shared" si="3"/>
        <v>0</v>
      </c>
    </row>
    <row r="55" spans="1:12">
      <c r="A55" s="74">
        <v>53</v>
      </c>
      <c r="B55" s="88" t="s">
        <v>144</v>
      </c>
      <c r="C55" s="25">
        <v>49288</v>
      </c>
      <c r="D55" s="25">
        <v>40823</v>
      </c>
      <c r="E55" s="25">
        <v>47054</v>
      </c>
      <c r="F55" s="25"/>
      <c r="G55" s="25"/>
      <c r="H55" s="25"/>
      <c r="I55" s="89">
        <f t="shared" si="0"/>
        <v>-4.5325434182762539E-2</v>
      </c>
      <c r="J55" s="25">
        <f t="shared" si="1"/>
        <v>-2234</v>
      </c>
      <c r="K55" s="25">
        <f t="shared" si="2"/>
        <v>6231</v>
      </c>
      <c r="L55" s="25">
        <f t="shared" si="3"/>
        <v>0</v>
      </c>
    </row>
    <row r="56" spans="1:12">
      <c r="A56" s="74">
        <v>54</v>
      </c>
      <c r="B56" s="88" t="s">
        <v>145</v>
      </c>
      <c r="C56" s="25">
        <v>129407</v>
      </c>
      <c r="D56" s="25">
        <v>129075</v>
      </c>
      <c r="E56" s="25">
        <v>129220</v>
      </c>
      <c r="F56" s="25"/>
      <c r="G56" s="25"/>
      <c r="H56" s="25"/>
      <c r="I56" s="89">
        <f t="shared" si="0"/>
        <v>-1.4450532042316103E-3</v>
      </c>
      <c r="J56" s="25">
        <f t="shared" si="1"/>
        <v>-187</v>
      </c>
      <c r="K56" s="25">
        <f t="shared" si="2"/>
        <v>145</v>
      </c>
      <c r="L56" s="25">
        <f t="shared" si="3"/>
        <v>0</v>
      </c>
    </row>
    <row r="57" spans="1:12">
      <c r="A57" s="74">
        <v>55</v>
      </c>
      <c r="B57" s="88" t="s">
        <v>146</v>
      </c>
      <c r="C57" s="25">
        <v>144299</v>
      </c>
      <c r="D57" s="25">
        <v>140085</v>
      </c>
      <c r="E57" s="25">
        <v>141122</v>
      </c>
      <c r="F57" s="25"/>
      <c r="G57" s="25"/>
      <c r="H57" s="25"/>
      <c r="I57" s="89">
        <f t="shared" si="0"/>
        <v>-2.2016784593101822E-2</v>
      </c>
      <c r="J57" s="25">
        <f t="shared" si="1"/>
        <v>-3177</v>
      </c>
      <c r="K57" s="25">
        <f t="shared" si="2"/>
        <v>1037</v>
      </c>
      <c r="L57" s="25">
        <f t="shared" si="3"/>
        <v>0</v>
      </c>
    </row>
    <row r="58" spans="1:12">
      <c r="A58" s="74">
        <v>56</v>
      </c>
      <c r="B58" s="88" t="s">
        <v>147</v>
      </c>
      <c r="C58" s="25">
        <v>21363</v>
      </c>
      <c r="D58" s="25">
        <v>20145</v>
      </c>
      <c r="E58" s="25">
        <v>20315</v>
      </c>
      <c r="F58" s="25"/>
      <c r="G58" s="25"/>
      <c r="H58" s="25"/>
      <c r="I58" s="89">
        <f t="shared" si="0"/>
        <v>-4.9056780414735761E-2</v>
      </c>
      <c r="J58" s="25">
        <f t="shared" si="1"/>
        <v>-1048</v>
      </c>
      <c r="K58" s="25">
        <f t="shared" si="2"/>
        <v>170</v>
      </c>
      <c r="L58" s="25">
        <f t="shared" si="3"/>
        <v>0</v>
      </c>
    </row>
    <row r="59" spans="1:12">
      <c r="A59" s="74">
        <v>57</v>
      </c>
      <c r="B59" s="88" t="s">
        <v>148</v>
      </c>
      <c r="C59" s="25">
        <v>22784</v>
      </c>
      <c r="D59" s="25">
        <v>22158</v>
      </c>
      <c r="E59" s="25">
        <v>22414</v>
      </c>
      <c r="F59" s="25"/>
      <c r="G59" s="25"/>
      <c r="H59" s="25"/>
      <c r="I59" s="89">
        <f t="shared" si="0"/>
        <v>-1.6239466292134831E-2</v>
      </c>
      <c r="J59" s="25">
        <f t="shared" si="1"/>
        <v>-370</v>
      </c>
      <c r="K59" s="25">
        <f t="shared" si="2"/>
        <v>256</v>
      </c>
      <c r="L59" s="25">
        <f t="shared" si="3"/>
        <v>0</v>
      </c>
    </row>
    <row r="60" spans="1:12">
      <c r="A60" s="74">
        <v>58</v>
      </c>
      <c r="B60" s="88" t="s">
        <v>149</v>
      </c>
      <c r="C60" s="25">
        <v>62611</v>
      </c>
      <c r="D60" s="25">
        <v>57165</v>
      </c>
      <c r="E60" s="25">
        <v>58738</v>
      </c>
      <c r="F60" s="25"/>
      <c r="G60" s="25"/>
      <c r="H60" s="25"/>
      <c r="I60" s="89">
        <f t="shared" si="0"/>
        <v>-6.1858139943460413E-2</v>
      </c>
      <c r="J60" s="25">
        <f t="shared" si="1"/>
        <v>-3873</v>
      </c>
      <c r="K60" s="25">
        <f t="shared" si="2"/>
        <v>1573</v>
      </c>
      <c r="L60" s="25">
        <f t="shared" si="3"/>
        <v>0</v>
      </c>
    </row>
    <row r="61" spans="1:12">
      <c r="A61" s="74">
        <v>59</v>
      </c>
      <c r="B61" s="88" t="s">
        <v>150</v>
      </c>
      <c r="C61" s="25">
        <v>183371</v>
      </c>
      <c r="D61" s="25">
        <v>182559</v>
      </c>
      <c r="E61" s="25">
        <v>183880</v>
      </c>
      <c r="F61" s="25"/>
      <c r="G61" s="25"/>
      <c r="H61" s="25"/>
      <c r="I61" s="89">
        <f t="shared" si="0"/>
        <v>2.7757933370053064E-3</v>
      </c>
      <c r="J61" s="25">
        <f t="shared" si="1"/>
        <v>509</v>
      </c>
      <c r="K61" s="25">
        <f t="shared" si="2"/>
        <v>1321</v>
      </c>
      <c r="L61" s="25">
        <f t="shared" si="3"/>
        <v>0</v>
      </c>
    </row>
    <row r="62" spans="1:12">
      <c r="A62" s="74">
        <v>60</v>
      </c>
      <c r="B62" s="88" t="s">
        <v>151</v>
      </c>
      <c r="C62" s="25">
        <v>48984</v>
      </c>
      <c r="D62" s="25">
        <v>45982</v>
      </c>
      <c r="E62" s="25">
        <v>46477</v>
      </c>
      <c r="F62" s="25"/>
      <c r="G62" s="25"/>
      <c r="H62" s="25"/>
      <c r="I62" s="89">
        <f t="shared" si="0"/>
        <v>-5.1179977135391151E-2</v>
      </c>
      <c r="J62" s="25">
        <f t="shared" si="1"/>
        <v>-2507</v>
      </c>
      <c r="K62" s="25">
        <f t="shared" si="2"/>
        <v>495</v>
      </c>
      <c r="L62" s="25">
        <f t="shared" si="3"/>
        <v>0</v>
      </c>
    </row>
    <row r="63" spans="1:12">
      <c r="A63" s="74">
        <v>61</v>
      </c>
      <c r="B63" s="88" t="s">
        <v>152</v>
      </c>
      <c r="C63" s="25">
        <v>104672</v>
      </c>
      <c r="D63" s="25">
        <v>97113</v>
      </c>
      <c r="E63" s="25">
        <v>99388</v>
      </c>
      <c r="F63" s="25"/>
      <c r="G63" s="25"/>
      <c r="H63" s="25"/>
      <c r="I63" s="89">
        <f t="shared" si="0"/>
        <v>-5.048150412717823E-2</v>
      </c>
      <c r="J63" s="25">
        <f t="shared" si="1"/>
        <v>-5284</v>
      </c>
      <c r="K63" s="25">
        <f t="shared" si="2"/>
        <v>2275</v>
      </c>
      <c r="L63" s="25">
        <f t="shared" si="3"/>
        <v>0</v>
      </c>
    </row>
    <row r="64" spans="1:12">
      <c r="A64" s="74">
        <v>62</v>
      </c>
      <c r="B64" s="88" t="s">
        <v>153</v>
      </c>
      <c r="C64" s="25">
        <v>8524</v>
      </c>
      <c r="D64" s="25">
        <v>7427</v>
      </c>
      <c r="E64" s="25">
        <v>7831</v>
      </c>
      <c r="F64" s="25"/>
      <c r="G64" s="25"/>
      <c r="H64" s="25"/>
      <c r="I64" s="89">
        <f t="shared" si="0"/>
        <v>-8.1299859221022994E-2</v>
      </c>
      <c r="J64" s="25">
        <f t="shared" si="1"/>
        <v>-693</v>
      </c>
      <c r="K64" s="25">
        <f t="shared" si="2"/>
        <v>404</v>
      </c>
      <c r="L64" s="25">
        <f t="shared" si="3"/>
        <v>0</v>
      </c>
    </row>
    <row r="65" spans="1:12">
      <c r="A65" s="74">
        <v>63</v>
      </c>
      <c r="B65" s="88" t="s">
        <v>154</v>
      </c>
      <c r="C65" s="25">
        <v>98651</v>
      </c>
      <c r="D65" s="25">
        <v>99405</v>
      </c>
      <c r="E65" s="25">
        <v>100173</v>
      </c>
      <c r="F65" s="25"/>
      <c r="G65" s="25"/>
      <c r="H65" s="25"/>
      <c r="I65" s="89">
        <f t="shared" si="0"/>
        <v>1.5428125411805252E-2</v>
      </c>
      <c r="J65" s="25">
        <f t="shared" si="1"/>
        <v>1522</v>
      </c>
      <c r="K65" s="25">
        <f t="shared" si="2"/>
        <v>768</v>
      </c>
      <c r="L65" s="25">
        <f t="shared" si="3"/>
        <v>0</v>
      </c>
    </row>
    <row r="66" spans="1:12">
      <c r="A66" s="74">
        <v>64</v>
      </c>
      <c r="B66" s="88" t="s">
        <v>155</v>
      </c>
      <c r="C66" s="25">
        <v>49135</v>
      </c>
      <c r="D66" s="25">
        <v>49545</v>
      </c>
      <c r="E66" s="25">
        <v>49443</v>
      </c>
      <c r="F66" s="25"/>
      <c r="G66" s="25"/>
      <c r="H66" s="25"/>
      <c r="I66" s="89">
        <f t="shared" si="0"/>
        <v>6.2684440826294898E-3</v>
      </c>
      <c r="J66" s="25">
        <f t="shared" si="1"/>
        <v>308</v>
      </c>
      <c r="K66" s="25">
        <f t="shared" si="2"/>
        <v>-102</v>
      </c>
      <c r="L66" s="25">
        <f t="shared" si="3"/>
        <v>0</v>
      </c>
    </row>
    <row r="67" spans="1:12">
      <c r="A67" s="74">
        <v>65</v>
      </c>
      <c r="B67" s="88" t="s">
        <v>156</v>
      </c>
      <c r="C67" s="25">
        <v>68516</v>
      </c>
      <c r="D67" s="25">
        <v>65349</v>
      </c>
      <c r="E67" s="25">
        <v>67238</v>
      </c>
      <c r="F67" s="25"/>
      <c r="G67" s="25"/>
      <c r="H67" s="25"/>
      <c r="I67" s="89">
        <f t="shared" si="0"/>
        <v>-1.8652577500145952E-2</v>
      </c>
      <c r="J67" s="25">
        <f t="shared" si="1"/>
        <v>-1278</v>
      </c>
      <c r="K67" s="25">
        <f t="shared" si="2"/>
        <v>1889</v>
      </c>
      <c r="L67" s="25">
        <f t="shared" si="3"/>
        <v>0</v>
      </c>
    </row>
    <row r="68" spans="1:12">
      <c r="A68" s="74">
        <v>66</v>
      </c>
      <c r="B68" s="88" t="s">
        <v>157</v>
      </c>
      <c r="C68" s="25">
        <v>35419</v>
      </c>
      <c r="D68" s="25">
        <v>32355</v>
      </c>
      <c r="E68" s="25">
        <v>32990</v>
      </c>
      <c r="F68" s="25"/>
      <c r="G68" s="25"/>
      <c r="H68" s="25"/>
      <c r="I68" s="89">
        <f t="shared" ref="I68:I84" si="4">(E68-C68)/C68</f>
        <v>-6.8579011265140183E-2</v>
      </c>
      <c r="J68" s="25">
        <f t="shared" ref="J68:J84" si="5">E68-C68</f>
        <v>-2429</v>
      </c>
      <c r="K68" s="25">
        <f t="shared" ref="K68:K84" si="6">E68-D68</f>
        <v>635</v>
      </c>
      <c r="L68" s="25">
        <f t="shared" ref="L68:L84" si="7">H68-G68</f>
        <v>0</v>
      </c>
    </row>
    <row r="69" spans="1:12">
      <c r="A69" s="74">
        <v>67</v>
      </c>
      <c r="B69" s="88" t="s">
        <v>158</v>
      </c>
      <c r="C69" s="25">
        <v>63744</v>
      </c>
      <c r="D69" s="25">
        <v>61493</v>
      </c>
      <c r="E69" s="25">
        <v>61646</v>
      </c>
      <c r="F69" s="25"/>
      <c r="G69" s="25"/>
      <c r="H69" s="25"/>
      <c r="I69" s="89">
        <f t="shared" si="4"/>
        <v>-3.2912901606425703E-2</v>
      </c>
      <c r="J69" s="25">
        <f t="shared" si="5"/>
        <v>-2098</v>
      </c>
      <c r="K69" s="25">
        <f t="shared" si="6"/>
        <v>153</v>
      </c>
      <c r="L69" s="25">
        <f t="shared" si="7"/>
        <v>0</v>
      </c>
    </row>
    <row r="70" spans="1:12">
      <c r="A70" s="74">
        <v>68</v>
      </c>
      <c r="B70" s="88" t="s">
        <v>159</v>
      </c>
      <c r="C70" s="25">
        <v>42654</v>
      </c>
      <c r="D70" s="25">
        <v>40462</v>
      </c>
      <c r="E70" s="25">
        <v>40893</v>
      </c>
      <c r="F70" s="25"/>
      <c r="G70" s="25"/>
      <c r="H70" s="25"/>
      <c r="I70" s="89">
        <f t="shared" si="4"/>
        <v>-4.1285694190462796E-2</v>
      </c>
      <c r="J70" s="25">
        <f t="shared" si="5"/>
        <v>-1761</v>
      </c>
      <c r="K70" s="25">
        <f t="shared" si="6"/>
        <v>431</v>
      </c>
      <c r="L70" s="25">
        <f t="shared" si="7"/>
        <v>0</v>
      </c>
    </row>
    <row r="71" spans="1:12">
      <c r="A71" s="74">
        <v>69</v>
      </c>
      <c r="B71" s="88" t="s">
        <v>160</v>
      </c>
      <c r="C71" s="25">
        <v>8910</v>
      </c>
      <c r="D71" s="25">
        <v>7265</v>
      </c>
      <c r="E71" s="25">
        <v>7506</v>
      </c>
      <c r="F71" s="25"/>
      <c r="G71" s="25"/>
      <c r="H71" s="25"/>
      <c r="I71" s="89">
        <f t="shared" si="4"/>
        <v>-0.15757575757575756</v>
      </c>
      <c r="J71" s="25">
        <f t="shared" si="5"/>
        <v>-1404</v>
      </c>
      <c r="K71" s="25">
        <f t="shared" si="6"/>
        <v>241</v>
      </c>
      <c r="L71" s="25">
        <f t="shared" si="7"/>
        <v>0</v>
      </c>
    </row>
    <row r="72" spans="1:12">
      <c r="A72" s="74">
        <v>70</v>
      </c>
      <c r="B72" s="88" t="s">
        <v>161</v>
      </c>
      <c r="C72" s="25">
        <v>27994</v>
      </c>
      <c r="D72" s="25">
        <v>27958</v>
      </c>
      <c r="E72" s="25">
        <v>27599</v>
      </c>
      <c r="F72" s="25"/>
      <c r="G72" s="25"/>
      <c r="H72" s="25"/>
      <c r="I72" s="89">
        <f t="shared" si="4"/>
        <v>-1.4110166464242338E-2</v>
      </c>
      <c r="J72" s="25">
        <f t="shared" si="5"/>
        <v>-395</v>
      </c>
      <c r="K72" s="25">
        <f t="shared" si="6"/>
        <v>-359</v>
      </c>
      <c r="L72" s="25">
        <f t="shared" si="7"/>
        <v>0</v>
      </c>
    </row>
    <row r="73" spans="1:12">
      <c r="A73" s="74">
        <v>71</v>
      </c>
      <c r="B73" s="88" t="s">
        <v>162</v>
      </c>
      <c r="C73" s="25">
        <v>28111</v>
      </c>
      <c r="D73" s="25">
        <v>26940</v>
      </c>
      <c r="E73" s="25">
        <v>26867</v>
      </c>
      <c r="F73" s="25"/>
      <c r="G73" s="25"/>
      <c r="H73" s="25"/>
      <c r="I73" s="89">
        <f t="shared" si="4"/>
        <v>-4.4253139340471703E-2</v>
      </c>
      <c r="J73" s="25">
        <f t="shared" si="5"/>
        <v>-1244</v>
      </c>
      <c r="K73" s="25">
        <f t="shared" si="6"/>
        <v>-73</v>
      </c>
      <c r="L73" s="25">
        <f t="shared" si="7"/>
        <v>0</v>
      </c>
    </row>
    <row r="74" spans="1:12">
      <c r="A74" s="74">
        <v>72</v>
      </c>
      <c r="B74" s="88" t="s">
        <v>163</v>
      </c>
      <c r="C74" s="25">
        <v>50689</v>
      </c>
      <c r="D74" s="25">
        <v>54300</v>
      </c>
      <c r="E74" s="25">
        <v>54194</v>
      </c>
      <c r="F74" s="25"/>
      <c r="G74" s="25"/>
      <c r="H74" s="25"/>
      <c r="I74" s="89">
        <f t="shared" si="4"/>
        <v>6.9147152242103813E-2</v>
      </c>
      <c r="J74" s="25">
        <f t="shared" si="5"/>
        <v>3505</v>
      </c>
      <c r="K74" s="25">
        <f t="shared" si="6"/>
        <v>-106</v>
      </c>
      <c r="L74" s="25">
        <f t="shared" si="7"/>
        <v>0</v>
      </c>
    </row>
    <row r="75" spans="1:12">
      <c r="A75" s="74">
        <v>73</v>
      </c>
      <c r="B75" s="88" t="s">
        <v>164</v>
      </c>
      <c r="C75" s="25">
        <v>33151</v>
      </c>
      <c r="D75" s="25">
        <v>32369</v>
      </c>
      <c r="E75" s="25">
        <v>31430</v>
      </c>
      <c r="F75" s="25"/>
      <c r="G75" s="25"/>
      <c r="H75" s="25"/>
      <c r="I75" s="89">
        <f t="shared" si="4"/>
        <v>-5.1913969412687402E-2</v>
      </c>
      <c r="J75" s="25">
        <f t="shared" si="5"/>
        <v>-1721</v>
      </c>
      <c r="K75" s="25">
        <f t="shared" si="6"/>
        <v>-939</v>
      </c>
      <c r="L75" s="25">
        <f t="shared" si="7"/>
        <v>0</v>
      </c>
    </row>
    <row r="76" spans="1:12">
      <c r="A76" s="74">
        <v>74</v>
      </c>
      <c r="B76" s="88" t="s">
        <v>165</v>
      </c>
      <c r="C76" s="25">
        <v>22838</v>
      </c>
      <c r="D76" s="25">
        <v>22010</v>
      </c>
      <c r="E76" s="25">
        <v>22328</v>
      </c>
      <c r="F76" s="25"/>
      <c r="G76" s="25"/>
      <c r="H76" s="25"/>
      <c r="I76" s="89">
        <f t="shared" si="4"/>
        <v>-2.233120238199492E-2</v>
      </c>
      <c r="J76" s="25">
        <f t="shared" si="5"/>
        <v>-510</v>
      </c>
      <c r="K76" s="25">
        <f t="shared" si="6"/>
        <v>318</v>
      </c>
      <c r="L76" s="25">
        <f t="shared" si="7"/>
        <v>0</v>
      </c>
    </row>
    <row r="77" spans="1:12">
      <c r="A77" s="74">
        <v>75</v>
      </c>
      <c r="B77" s="88" t="s">
        <v>166</v>
      </c>
      <c r="C77" s="25">
        <v>9499</v>
      </c>
      <c r="D77" s="25">
        <v>7589</v>
      </c>
      <c r="E77" s="25">
        <v>7685</v>
      </c>
      <c r="F77" s="25"/>
      <c r="G77" s="25"/>
      <c r="H77" s="25"/>
      <c r="I77" s="89">
        <f t="shared" si="4"/>
        <v>-0.19096747026002736</v>
      </c>
      <c r="J77" s="25">
        <f t="shared" si="5"/>
        <v>-1814</v>
      </c>
      <c r="K77" s="25">
        <f t="shared" si="6"/>
        <v>96</v>
      </c>
      <c r="L77" s="25">
        <f t="shared" si="7"/>
        <v>0</v>
      </c>
    </row>
    <row r="78" spans="1:12">
      <c r="A78" s="74">
        <v>76</v>
      </c>
      <c r="B78" s="88" t="s">
        <v>167</v>
      </c>
      <c r="C78" s="25">
        <v>15941</v>
      </c>
      <c r="D78" s="25">
        <v>15452</v>
      </c>
      <c r="E78" s="25">
        <v>15434</v>
      </c>
      <c r="F78" s="25"/>
      <c r="G78" s="25"/>
      <c r="H78" s="25"/>
      <c r="I78" s="89">
        <f t="shared" si="4"/>
        <v>-3.1804780126717273E-2</v>
      </c>
      <c r="J78" s="25">
        <f t="shared" si="5"/>
        <v>-507</v>
      </c>
      <c r="K78" s="25">
        <f t="shared" si="6"/>
        <v>-18</v>
      </c>
      <c r="L78" s="25">
        <f t="shared" si="7"/>
        <v>0</v>
      </c>
    </row>
    <row r="79" spans="1:12">
      <c r="A79" s="74">
        <v>77</v>
      </c>
      <c r="B79" s="88" t="s">
        <v>168</v>
      </c>
      <c r="C79" s="25">
        <v>39875</v>
      </c>
      <c r="D79" s="25">
        <v>37041</v>
      </c>
      <c r="E79" s="25">
        <v>37399</v>
      </c>
      <c r="F79" s="25"/>
      <c r="G79" s="25"/>
      <c r="H79" s="25"/>
      <c r="I79" s="89">
        <f t="shared" si="4"/>
        <v>-6.2094043887147336E-2</v>
      </c>
      <c r="J79" s="25">
        <f t="shared" si="5"/>
        <v>-2476</v>
      </c>
      <c r="K79" s="25">
        <f t="shared" si="6"/>
        <v>358</v>
      </c>
      <c r="L79" s="25">
        <f t="shared" si="7"/>
        <v>0</v>
      </c>
    </row>
    <row r="80" spans="1:12">
      <c r="A80" s="74">
        <v>78</v>
      </c>
      <c r="B80" s="88" t="s">
        <v>169</v>
      </c>
      <c r="C80" s="25">
        <v>28664</v>
      </c>
      <c r="D80" s="25">
        <v>27732</v>
      </c>
      <c r="E80" s="25">
        <v>28143</v>
      </c>
      <c r="F80" s="25"/>
      <c r="G80" s="25"/>
      <c r="H80" s="25"/>
      <c r="I80" s="89">
        <f t="shared" si="4"/>
        <v>-1.8176109405526095E-2</v>
      </c>
      <c r="J80" s="25">
        <f t="shared" si="5"/>
        <v>-521</v>
      </c>
      <c r="K80" s="25">
        <f t="shared" si="6"/>
        <v>411</v>
      </c>
      <c r="L80" s="25">
        <f t="shared" si="7"/>
        <v>0</v>
      </c>
    </row>
    <row r="81" spans="1:12">
      <c r="A81" s="74">
        <v>79</v>
      </c>
      <c r="B81" s="88" t="s">
        <v>170</v>
      </c>
      <c r="C81" s="25">
        <v>13845</v>
      </c>
      <c r="D81" s="25">
        <v>13448</v>
      </c>
      <c r="E81" s="25">
        <v>13416</v>
      </c>
      <c r="F81" s="25"/>
      <c r="G81" s="25"/>
      <c r="H81" s="25"/>
      <c r="I81" s="89">
        <f t="shared" si="4"/>
        <v>-3.0985915492957747E-2</v>
      </c>
      <c r="J81" s="25">
        <f t="shared" si="5"/>
        <v>-429</v>
      </c>
      <c r="K81" s="25">
        <f t="shared" si="6"/>
        <v>-32</v>
      </c>
      <c r="L81" s="25">
        <f t="shared" si="7"/>
        <v>0</v>
      </c>
    </row>
    <row r="82" spans="1:12">
      <c r="A82" s="74">
        <v>80</v>
      </c>
      <c r="B82" s="88" t="s">
        <v>171</v>
      </c>
      <c r="C82" s="25">
        <v>41050</v>
      </c>
      <c r="D82" s="25">
        <v>38787</v>
      </c>
      <c r="E82" s="25">
        <v>40021</v>
      </c>
      <c r="F82" s="25"/>
      <c r="G82" s="25"/>
      <c r="H82" s="25"/>
      <c r="I82" s="89">
        <f t="shared" si="4"/>
        <v>-2.5066991473812424E-2</v>
      </c>
      <c r="J82" s="25">
        <f t="shared" si="5"/>
        <v>-1029</v>
      </c>
      <c r="K82" s="25">
        <f t="shared" si="6"/>
        <v>1234</v>
      </c>
      <c r="L82" s="25">
        <f t="shared" si="7"/>
        <v>0</v>
      </c>
    </row>
    <row r="83" spans="1:12">
      <c r="A83" s="74">
        <v>81</v>
      </c>
      <c r="B83" s="88" t="s">
        <v>172</v>
      </c>
      <c r="C83" s="25">
        <v>55080</v>
      </c>
      <c r="D83" s="25">
        <v>55336</v>
      </c>
      <c r="E83" s="25">
        <v>55390</v>
      </c>
      <c r="F83" s="25"/>
      <c r="G83" s="25"/>
      <c r="H83" s="25"/>
      <c r="I83" s="89">
        <f t="shared" si="4"/>
        <v>5.6281771968046479E-3</v>
      </c>
      <c r="J83" s="25">
        <f t="shared" si="5"/>
        <v>310</v>
      </c>
      <c r="K83" s="25">
        <f t="shared" si="6"/>
        <v>54</v>
      </c>
      <c r="L83" s="25">
        <f t="shared" si="7"/>
        <v>0</v>
      </c>
    </row>
    <row r="84" spans="1:12" s="114" customFormat="1">
      <c r="A84" s="189" t="s">
        <v>173</v>
      </c>
      <c r="B84" s="189"/>
      <c r="C84" s="118">
        <v>11341200</v>
      </c>
      <c r="D84" s="118">
        <v>11014545</v>
      </c>
      <c r="E84" s="118">
        <v>11056844</v>
      </c>
      <c r="F84" s="118"/>
      <c r="G84" s="118"/>
      <c r="H84" s="118"/>
      <c r="I84" s="111">
        <f t="shared" si="4"/>
        <v>-2.5072831799104151E-2</v>
      </c>
      <c r="J84" s="119">
        <f t="shared" si="5"/>
        <v>-284356</v>
      </c>
      <c r="K84" s="119">
        <f t="shared" si="6"/>
        <v>42299</v>
      </c>
      <c r="L84" s="25">
        <f t="shared" si="7"/>
        <v>0</v>
      </c>
    </row>
    <row r="86" spans="1:12">
      <c r="E86" s="157"/>
      <c r="F86" s="157"/>
    </row>
    <row r="87" spans="1:12">
      <c r="E87" s="157"/>
      <c r="F87" s="157"/>
      <c r="G87" s="157"/>
      <c r="H87" s="157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abSelected="1" zoomScale="82" zoomScaleNormal="82" workbookViewId="0">
      <selection activeCell="I9" sqref="I9"/>
    </sheetView>
  </sheetViews>
  <sheetFormatPr defaultRowHeight="15"/>
  <cols>
    <col min="2" max="2" width="39.5703125" customWidth="1"/>
    <col min="3" max="3" width="19.42578125" style="155" customWidth="1"/>
    <col min="4" max="4" width="19.42578125" style="153" customWidth="1"/>
    <col min="5" max="5" width="19.42578125" style="154" customWidth="1"/>
    <col min="6" max="8" width="19.42578125" style="155" customWidth="1"/>
    <col min="9" max="9" width="24.85546875" customWidth="1"/>
    <col min="10" max="10" width="29.140625" customWidth="1"/>
    <col min="11" max="11" width="23.42578125" customWidth="1"/>
    <col min="12" max="12" width="23.42578125" style="155" customWidth="1"/>
  </cols>
  <sheetData>
    <row r="1" spans="1:12" s="155" customFormat="1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2" ht="62.1" customHeight="1">
      <c r="A2" s="94" t="s">
        <v>1</v>
      </c>
      <c r="B2" s="93" t="s">
        <v>90</v>
      </c>
      <c r="C2" s="92">
        <v>43586</v>
      </c>
      <c r="D2" s="92">
        <v>43922</v>
      </c>
      <c r="E2" s="92">
        <v>43952</v>
      </c>
      <c r="F2" s="92">
        <v>43586</v>
      </c>
      <c r="G2" s="92">
        <v>43922</v>
      </c>
      <c r="H2" s="92">
        <v>43952</v>
      </c>
      <c r="I2" s="91" t="s">
        <v>352</v>
      </c>
      <c r="J2" s="91" t="s">
        <v>353</v>
      </c>
      <c r="K2" s="1" t="s">
        <v>354</v>
      </c>
      <c r="L2" s="161" t="s">
        <v>355</v>
      </c>
    </row>
    <row r="3" spans="1:12">
      <c r="A3" s="83">
        <v>1</v>
      </c>
      <c r="B3" s="84" t="s">
        <v>2</v>
      </c>
      <c r="C3" s="25">
        <v>98605</v>
      </c>
      <c r="D3" s="25">
        <v>97396</v>
      </c>
      <c r="E3" s="25">
        <v>99581</v>
      </c>
      <c r="F3" s="25"/>
      <c r="G3" s="25"/>
      <c r="H3" s="25"/>
      <c r="I3" s="89">
        <f>(E3-C3)/C3</f>
        <v>9.8980781907611181E-3</v>
      </c>
      <c r="J3" s="25">
        <f>E3-C3</f>
        <v>976</v>
      </c>
      <c r="K3" s="25">
        <f>E3-D3</f>
        <v>2185</v>
      </c>
      <c r="L3" s="25">
        <f>H3-G3</f>
        <v>0</v>
      </c>
    </row>
    <row r="4" spans="1:12">
      <c r="A4" s="83">
        <v>2</v>
      </c>
      <c r="B4" s="84" t="s">
        <v>3</v>
      </c>
      <c r="C4" s="25">
        <v>37863</v>
      </c>
      <c r="D4" s="25">
        <v>28829</v>
      </c>
      <c r="E4" s="25">
        <v>29697</v>
      </c>
      <c r="F4" s="25"/>
      <c r="G4" s="25"/>
      <c r="H4" s="25"/>
      <c r="I4" s="89">
        <f t="shared" ref="I4:I67" si="0">(E4-C4)/C4</f>
        <v>-0.2156722922113937</v>
      </c>
      <c r="J4" s="25">
        <f t="shared" ref="J4:J67" si="1">E4-C4</f>
        <v>-8166</v>
      </c>
      <c r="K4" s="25">
        <f t="shared" ref="K4:K67" si="2">E4-D4</f>
        <v>868</v>
      </c>
      <c r="L4" s="25">
        <f t="shared" ref="L4:L67" si="3">H4-G4</f>
        <v>0</v>
      </c>
    </row>
    <row r="5" spans="1:12">
      <c r="A5" s="83">
        <v>3</v>
      </c>
      <c r="B5" s="84" t="s">
        <v>4</v>
      </c>
      <c r="C5" s="25">
        <v>7816</v>
      </c>
      <c r="D5" s="25">
        <v>8639</v>
      </c>
      <c r="E5" s="25">
        <v>8707</v>
      </c>
      <c r="F5" s="25"/>
      <c r="G5" s="25"/>
      <c r="H5" s="25"/>
      <c r="I5" s="89">
        <f t="shared" si="0"/>
        <v>0.11399692937563971</v>
      </c>
      <c r="J5" s="25">
        <f t="shared" si="1"/>
        <v>891</v>
      </c>
      <c r="K5" s="25">
        <f t="shared" si="2"/>
        <v>68</v>
      </c>
      <c r="L5" s="25">
        <f t="shared" si="3"/>
        <v>0</v>
      </c>
    </row>
    <row r="6" spans="1:12">
      <c r="A6" s="83">
        <v>5</v>
      </c>
      <c r="B6" s="84" t="s">
        <v>5</v>
      </c>
      <c r="C6" s="25">
        <v>11469</v>
      </c>
      <c r="D6" s="25">
        <v>11355</v>
      </c>
      <c r="E6" s="25">
        <v>11006</v>
      </c>
      <c r="F6" s="25"/>
      <c r="G6" s="25"/>
      <c r="H6" s="25"/>
      <c r="I6" s="89">
        <f t="shared" si="0"/>
        <v>-4.0369692213793704E-2</v>
      </c>
      <c r="J6" s="25">
        <f t="shared" si="1"/>
        <v>-463</v>
      </c>
      <c r="K6" s="25">
        <f t="shared" si="2"/>
        <v>-349</v>
      </c>
      <c r="L6" s="25">
        <f t="shared" si="3"/>
        <v>0</v>
      </c>
    </row>
    <row r="7" spans="1:12">
      <c r="A7" s="83">
        <v>6</v>
      </c>
      <c r="B7" s="84" t="s">
        <v>6</v>
      </c>
      <c r="C7" s="25">
        <v>1192</v>
      </c>
      <c r="D7" s="25">
        <v>1040</v>
      </c>
      <c r="E7" s="25">
        <v>1047</v>
      </c>
      <c r="F7" s="25"/>
      <c r="G7" s="25"/>
      <c r="H7" s="25"/>
      <c r="I7" s="89">
        <f t="shared" si="0"/>
        <v>-0.12164429530201343</v>
      </c>
      <c r="J7" s="25">
        <f t="shared" si="1"/>
        <v>-145</v>
      </c>
      <c r="K7" s="25">
        <f t="shared" si="2"/>
        <v>7</v>
      </c>
      <c r="L7" s="25">
        <f t="shared" si="3"/>
        <v>0</v>
      </c>
    </row>
    <row r="8" spans="1:12">
      <c r="A8" s="83">
        <v>7</v>
      </c>
      <c r="B8" s="84" t="s">
        <v>7</v>
      </c>
      <c r="C8" s="25">
        <v>16416</v>
      </c>
      <c r="D8" s="25">
        <v>14149</v>
      </c>
      <c r="E8" s="25">
        <v>14634</v>
      </c>
      <c r="F8" s="25"/>
      <c r="G8" s="25"/>
      <c r="H8" s="25"/>
      <c r="I8" s="89">
        <f t="shared" si="0"/>
        <v>-0.10855263157894737</v>
      </c>
      <c r="J8" s="25">
        <f t="shared" si="1"/>
        <v>-1782</v>
      </c>
      <c r="K8" s="25">
        <f t="shared" si="2"/>
        <v>485</v>
      </c>
      <c r="L8" s="25">
        <f t="shared" si="3"/>
        <v>0</v>
      </c>
    </row>
    <row r="9" spans="1:12">
      <c r="A9" s="83">
        <v>8</v>
      </c>
      <c r="B9" s="84" t="s">
        <v>325</v>
      </c>
      <c r="C9" s="25">
        <v>55670</v>
      </c>
      <c r="D9" s="25">
        <v>49065</v>
      </c>
      <c r="E9" s="25">
        <v>49516</v>
      </c>
      <c r="F9" s="25"/>
      <c r="G9" s="25"/>
      <c r="H9" s="25"/>
      <c r="I9" s="89">
        <f t="shared" si="0"/>
        <v>-0.11054427878570146</v>
      </c>
      <c r="J9" s="25">
        <f t="shared" si="1"/>
        <v>-6154</v>
      </c>
      <c r="K9" s="25">
        <f t="shared" si="2"/>
        <v>451</v>
      </c>
      <c r="L9" s="25">
        <f t="shared" si="3"/>
        <v>0</v>
      </c>
    </row>
    <row r="10" spans="1:12">
      <c r="A10" s="83">
        <v>9</v>
      </c>
      <c r="B10" s="84" t="s">
        <v>8</v>
      </c>
      <c r="C10" s="25">
        <v>7829</v>
      </c>
      <c r="D10" s="25">
        <v>7323</v>
      </c>
      <c r="E10" s="25">
        <v>7258</v>
      </c>
      <c r="F10" s="25"/>
      <c r="G10" s="25"/>
      <c r="H10" s="25"/>
      <c r="I10" s="89">
        <f t="shared" si="0"/>
        <v>-7.2933963469153151E-2</v>
      </c>
      <c r="J10" s="25">
        <f t="shared" si="1"/>
        <v>-571</v>
      </c>
      <c r="K10" s="25">
        <f t="shared" si="2"/>
        <v>-65</v>
      </c>
      <c r="L10" s="25">
        <f t="shared" si="3"/>
        <v>0</v>
      </c>
    </row>
    <row r="11" spans="1:12">
      <c r="A11" s="85">
        <v>10</v>
      </c>
      <c r="B11" s="84" t="s">
        <v>9</v>
      </c>
      <c r="C11" s="25">
        <v>335181</v>
      </c>
      <c r="D11" s="25">
        <v>336373</v>
      </c>
      <c r="E11" s="25">
        <v>343704</v>
      </c>
      <c r="F11" s="25"/>
      <c r="G11" s="25"/>
      <c r="H11" s="25"/>
      <c r="I11" s="89">
        <f t="shared" si="0"/>
        <v>2.542805230606747E-2</v>
      </c>
      <c r="J11" s="25">
        <f t="shared" si="1"/>
        <v>8523</v>
      </c>
      <c r="K11" s="25">
        <f t="shared" si="2"/>
        <v>7331</v>
      </c>
      <c r="L11" s="25">
        <f t="shared" si="3"/>
        <v>0</v>
      </c>
    </row>
    <row r="12" spans="1:12">
      <c r="A12" s="85">
        <v>11</v>
      </c>
      <c r="B12" s="84" t="s">
        <v>10</v>
      </c>
      <c r="C12" s="25">
        <v>14487</v>
      </c>
      <c r="D12" s="25">
        <v>14439</v>
      </c>
      <c r="E12" s="25">
        <v>14504</v>
      </c>
      <c r="F12" s="25"/>
      <c r="G12" s="25"/>
      <c r="H12" s="25"/>
      <c r="I12" s="89">
        <f t="shared" si="0"/>
        <v>1.1734658659487817E-3</v>
      </c>
      <c r="J12" s="25">
        <f t="shared" si="1"/>
        <v>17</v>
      </c>
      <c r="K12" s="25">
        <f t="shared" si="2"/>
        <v>65</v>
      </c>
      <c r="L12" s="25">
        <f t="shared" si="3"/>
        <v>0</v>
      </c>
    </row>
    <row r="13" spans="1:12">
      <c r="A13" s="85">
        <v>12</v>
      </c>
      <c r="B13" s="84" t="s">
        <v>11</v>
      </c>
      <c r="C13" s="25">
        <v>1245</v>
      </c>
      <c r="D13" s="25">
        <v>1794</v>
      </c>
      <c r="E13" s="25">
        <v>1640</v>
      </c>
      <c r="F13" s="25"/>
      <c r="G13" s="25"/>
      <c r="H13" s="25"/>
      <c r="I13" s="89">
        <f t="shared" si="0"/>
        <v>0.31726907630522089</v>
      </c>
      <c r="J13" s="25">
        <f t="shared" si="1"/>
        <v>395</v>
      </c>
      <c r="K13" s="25">
        <f t="shared" si="2"/>
        <v>-154</v>
      </c>
      <c r="L13" s="25">
        <f t="shared" si="3"/>
        <v>0</v>
      </c>
    </row>
    <row r="14" spans="1:12">
      <c r="A14" s="85">
        <v>13</v>
      </c>
      <c r="B14" s="84" t="s">
        <v>12</v>
      </c>
      <c r="C14" s="25">
        <v>259430</v>
      </c>
      <c r="D14" s="25">
        <v>263888</v>
      </c>
      <c r="E14" s="25">
        <v>265318</v>
      </c>
      <c r="F14" s="25"/>
      <c r="G14" s="25"/>
      <c r="H14" s="25"/>
      <c r="I14" s="89">
        <f t="shared" si="0"/>
        <v>2.2695910264811318E-2</v>
      </c>
      <c r="J14" s="25">
        <f t="shared" si="1"/>
        <v>5888</v>
      </c>
      <c r="K14" s="25">
        <f t="shared" si="2"/>
        <v>1430</v>
      </c>
      <c r="L14" s="25">
        <f t="shared" si="3"/>
        <v>0</v>
      </c>
    </row>
    <row r="15" spans="1:12">
      <c r="A15" s="85">
        <v>14</v>
      </c>
      <c r="B15" s="84" t="s">
        <v>13</v>
      </c>
      <c r="C15" s="25">
        <v>419462</v>
      </c>
      <c r="D15" s="25">
        <v>440204</v>
      </c>
      <c r="E15" s="25">
        <v>438970</v>
      </c>
      <c r="F15" s="25"/>
      <c r="G15" s="25"/>
      <c r="H15" s="25"/>
      <c r="I15" s="89">
        <f t="shared" si="0"/>
        <v>4.6507192546643081E-2</v>
      </c>
      <c r="J15" s="25">
        <f t="shared" si="1"/>
        <v>19508</v>
      </c>
      <c r="K15" s="25">
        <f t="shared" si="2"/>
        <v>-1234</v>
      </c>
      <c r="L15" s="25">
        <f t="shared" si="3"/>
        <v>0</v>
      </c>
    </row>
    <row r="16" spans="1:12">
      <c r="A16" s="85">
        <v>15</v>
      </c>
      <c r="B16" s="84" t="s">
        <v>14</v>
      </c>
      <c r="C16" s="25">
        <v>52088</v>
      </c>
      <c r="D16" s="25">
        <v>54444</v>
      </c>
      <c r="E16" s="25">
        <v>54461</v>
      </c>
      <c r="F16" s="25"/>
      <c r="G16" s="25"/>
      <c r="H16" s="25"/>
      <c r="I16" s="89">
        <f t="shared" si="0"/>
        <v>4.5557518046383041E-2</v>
      </c>
      <c r="J16" s="25">
        <f t="shared" si="1"/>
        <v>2373</v>
      </c>
      <c r="K16" s="25">
        <f t="shared" si="2"/>
        <v>17</v>
      </c>
      <c r="L16" s="25">
        <f t="shared" si="3"/>
        <v>0</v>
      </c>
    </row>
    <row r="17" spans="1:12">
      <c r="A17" s="85">
        <v>16</v>
      </c>
      <c r="B17" s="84" t="s">
        <v>15</v>
      </c>
      <c r="C17" s="25">
        <v>49708</v>
      </c>
      <c r="D17" s="25">
        <v>50880</v>
      </c>
      <c r="E17" s="25">
        <v>50783</v>
      </c>
      <c r="F17" s="25"/>
      <c r="G17" s="25"/>
      <c r="H17" s="25"/>
      <c r="I17" s="89">
        <f t="shared" si="0"/>
        <v>2.162629757785467E-2</v>
      </c>
      <c r="J17" s="25">
        <f t="shared" si="1"/>
        <v>1075</v>
      </c>
      <c r="K17" s="25">
        <f t="shared" si="2"/>
        <v>-97</v>
      </c>
      <c r="L17" s="25">
        <f t="shared" si="3"/>
        <v>0</v>
      </c>
    </row>
    <row r="18" spans="1:12">
      <c r="A18" s="85">
        <v>17</v>
      </c>
      <c r="B18" s="84" t="s">
        <v>16</v>
      </c>
      <c r="C18" s="25">
        <v>43970</v>
      </c>
      <c r="D18" s="25">
        <v>47885</v>
      </c>
      <c r="E18" s="25">
        <v>48073</v>
      </c>
      <c r="F18" s="25"/>
      <c r="G18" s="25"/>
      <c r="H18" s="25"/>
      <c r="I18" s="89">
        <f t="shared" si="0"/>
        <v>9.3313622924721396E-2</v>
      </c>
      <c r="J18" s="25">
        <f t="shared" si="1"/>
        <v>4103</v>
      </c>
      <c r="K18" s="25">
        <f t="shared" si="2"/>
        <v>188</v>
      </c>
      <c r="L18" s="25">
        <f t="shared" si="3"/>
        <v>0</v>
      </c>
    </row>
    <row r="19" spans="1:12">
      <c r="A19" s="85">
        <v>18</v>
      </c>
      <c r="B19" s="84" t="s">
        <v>17</v>
      </c>
      <c r="C19" s="25">
        <v>44314</v>
      </c>
      <c r="D19" s="25">
        <v>43539</v>
      </c>
      <c r="E19" s="25">
        <v>43517</v>
      </c>
      <c r="F19" s="25"/>
      <c r="G19" s="25"/>
      <c r="H19" s="25"/>
      <c r="I19" s="89">
        <f t="shared" si="0"/>
        <v>-1.798528681680733E-2</v>
      </c>
      <c r="J19" s="25">
        <f t="shared" si="1"/>
        <v>-797</v>
      </c>
      <c r="K19" s="25">
        <f t="shared" si="2"/>
        <v>-22</v>
      </c>
      <c r="L19" s="25">
        <f t="shared" si="3"/>
        <v>0</v>
      </c>
    </row>
    <row r="20" spans="1:12">
      <c r="A20" s="85">
        <v>19</v>
      </c>
      <c r="B20" s="84" t="s">
        <v>18</v>
      </c>
      <c r="C20" s="25">
        <v>2809</v>
      </c>
      <c r="D20" s="25">
        <v>2872</v>
      </c>
      <c r="E20" s="25">
        <v>2881</v>
      </c>
      <c r="F20" s="25"/>
      <c r="G20" s="25"/>
      <c r="H20" s="25"/>
      <c r="I20" s="89">
        <f t="shared" si="0"/>
        <v>2.5631897472410112E-2</v>
      </c>
      <c r="J20" s="25">
        <f t="shared" si="1"/>
        <v>72</v>
      </c>
      <c r="K20" s="25">
        <f t="shared" si="2"/>
        <v>9</v>
      </c>
      <c r="L20" s="25">
        <f t="shared" si="3"/>
        <v>0</v>
      </c>
    </row>
    <row r="21" spans="1:12">
      <c r="A21" s="85">
        <v>20</v>
      </c>
      <c r="B21" s="84" t="s">
        <v>19</v>
      </c>
      <c r="C21" s="25">
        <v>60341</v>
      </c>
      <c r="D21" s="25">
        <v>65526</v>
      </c>
      <c r="E21" s="25">
        <v>66381</v>
      </c>
      <c r="F21" s="25"/>
      <c r="G21" s="25"/>
      <c r="H21" s="25"/>
      <c r="I21" s="89">
        <f t="shared" si="0"/>
        <v>0.10009777763046684</v>
      </c>
      <c r="J21" s="25">
        <f t="shared" si="1"/>
        <v>6040</v>
      </c>
      <c r="K21" s="25">
        <f t="shared" si="2"/>
        <v>855</v>
      </c>
      <c r="L21" s="25">
        <f t="shared" si="3"/>
        <v>0</v>
      </c>
    </row>
    <row r="22" spans="1:12">
      <c r="A22" s="85">
        <v>21</v>
      </c>
      <c r="B22" s="84" t="s">
        <v>20</v>
      </c>
      <c r="C22" s="25">
        <v>11837</v>
      </c>
      <c r="D22" s="25">
        <v>13920</v>
      </c>
      <c r="E22" s="25">
        <v>13873</v>
      </c>
      <c r="F22" s="25"/>
      <c r="G22" s="25"/>
      <c r="H22" s="25"/>
      <c r="I22" s="89">
        <f t="shared" si="0"/>
        <v>0.17200304131114302</v>
      </c>
      <c r="J22" s="25">
        <f t="shared" si="1"/>
        <v>2036</v>
      </c>
      <c r="K22" s="25">
        <f t="shared" si="2"/>
        <v>-47</v>
      </c>
      <c r="L22" s="25">
        <f t="shared" si="3"/>
        <v>0</v>
      </c>
    </row>
    <row r="23" spans="1:12">
      <c r="A23" s="85">
        <v>22</v>
      </c>
      <c r="B23" s="84" t="s">
        <v>21</v>
      </c>
      <c r="C23" s="25">
        <v>151513</v>
      </c>
      <c r="D23" s="25">
        <v>155969</v>
      </c>
      <c r="E23" s="25">
        <v>156115</v>
      </c>
      <c r="F23" s="25"/>
      <c r="G23" s="25"/>
      <c r="H23" s="25"/>
      <c r="I23" s="89">
        <f t="shared" si="0"/>
        <v>3.0373631305564541E-2</v>
      </c>
      <c r="J23" s="25">
        <f t="shared" si="1"/>
        <v>4602</v>
      </c>
      <c r="K23" s="25">
        <f t="shared" si="2"/>
        <v>146</v>
      </c>
      <c r="L23" s="25">
        <f t="shared" si="3"/>
        <v>0</v>
      </c>
    </row>
    <row r="24" spans="1:12">
      <c r="A24" s="85">
        <v>23</v>
      </c>
      <c r="B24" s="84" t="s">
        <v>22</v>
      </c>
      <c r="C24" s="25">
        <v>156112</v>
      </c>
      <c r="D24" s="25">
        <v>147253</v>
      </c>
      <c r="E24" s="25">
        <v>148777</v>
      </c>
      <c r="F24" s="25"/>
      <c r="G24" s="25"/>
      <c r="H24" s="25"/>
      <c r="I24" s="89">
        <f t="shared" si="0"/>
        <v>-4.6985497591472788E-2</v>
      </c>
      <c r="J24" s="25">
        <f t="shared" si="1"/>
        <v>-7335</v>
      </c>
      <c r="K24" s="25">
        <f t="shared" si="2"/>
        <v>1524</v>
      </c>
      <c r="L24" s="25">
        <f t="shared" si="3"/>
        <v>0</v>
      </c>
    </row>
    <row r="25" spans="1:12">
      <c r="A25" s="85">
        <v>24</v>
      </c>
      <c r="B25" s="84" t="s">
        <v>23</v>
      </c>
      <c r="C25" s="25">
        <v>78385</v>
      </c>
      <c r="D25" s="25">
        <v>81299</v>
      </c>
      <c r="E25" s="25">
        <v>82077</v>
      </c>
      <c r="F25" s="25"/>
      <c r="G25" s="25"/>
      <c r="H25" s="25"/>
      <c r="I25" s="89">
        <f t="shared" si="0"/>
        <v>4.7100848376602666E-2</v>
      </c>
      <c r="J25" s="25">
        <f t="shared" si="1"/>
        <v>3692</v>
      </c>
      <c r="K25" s="25">
        <f t="shared" si="2"/>
        <v>778</v>
      </c>
      <c r="L25" s="25">
        <f t="shared" si="3"/>
        <v>0</v>
      </c>
    </row>
    <row r="26" spans="1:12">
      <c r="A26" s="85">
        <v>25</v>
      </c>
      <c r="B26" s="84" t="s">
        <v>24</v>
      </c>
      <c r="C26" s="25">
        <v>286554</v>
      </c>
      <c r="D26" s="25">
        <v>288958</v>
      </c>
      <c r="E26" s="25">
        <v>288540</v>
      </c>
      <c r="F26" s="25"/>
      <c r="G26" s="25"/>
      <c r="H26" s="25"/>
      <c r="I26" s="89">
        <f t="shared" si="0"/>
        <v>6.9306308758558593E-3</v>
      </c>
      <c r="J26" s="25">
        <f t="shared" si="1"/>
        <v>1986</v>
      </c>
      <c r="K26" s="25">
        <f t="shared" si="2"/>
        <v>-418</v>
      </c>
      <c r="L26" s="25">
        <f t="shared" si="3"/>
        <v>0</v>
      </c>
    </row>
    <row r="27" spans="1:12">
      <c r="A27" s="85">
        <v>26</v>
      </c>
      <c r="B27" s="84" t="s">
        <v>25</v>
      </c>
      <c r="C27" s="25">
        <v>20521</v>
      </c>
      <c r="D27" s="25">
        <v>22004</v>
      </c>
      <c r="E27" s="25">
        <v>22300</v>
      </c>
      <c r="F27" s="25"/>
      <c r="G27" s="25"/>
      <c r="H27" s="25"/>
      <c r="I27" s="89">
        <f t="shared" si="0"/>
        <v>8.6691681691925343E-2</v>
      </c>
      <c r="J27" s="25">
        <f t="shared" si="1"/>
        <v>1779</v>
      </c>
      <c r="K27" s="25">
        <f t="shared" si="2"/>
        <v>296</v>
      </c>
      <c r="L27" s="25">
        <f t="shared" si="3"/>
        <v>0</v>
      </c>
    </row>
    <row r="28" spans="1:12">
      <c r="A28" s="85">
        <v>27</v>
      </c>
      <c r="B28" s="84" t="s">
        <v>26</v>
      </c>
      <c r="C28" s="25">
        <v>76541</v>
      </c>
      <c r="D28" s="25">
        <v>80654</v>
      </c>
      <c r="E28" s="25">
        <v>81267</v>
      </c>
      <c r="F28" s="25"/>
      <c r="G28" s="25"/>
      <c r="H28" s="25"/>
      <c r="I28" s="89">
        <f t="shared" si="0"/>
        <v>6.1744685854639998E-2</v>
      </c>
      <c r="J28" s="25">
        <f t="shared" si="1"/>
        <v>4726</v>
      </c>
      <c r="K28" s="25">
        <f t="shared" si="2"/>
        <v>613</v>
      </c>
      <c r="L28" s="25">
        <f t="shared" si="3"/>
        <v>0</v>
      </c>
    </row>
    <row r="29" spans="1:12">
      <c r="A29" s="85">
        <v>28</v>
      </c>
      <c r="B29" s="84" t="s">
        <v>27</v>
      </c>
      <c r="C29" s="25">
        <v>131103</v>
      </c>
      <c r="D29" s="25">
        <v>138593</v>
      </c>
      <c r="E29" s="25">
        <v>139245</v>
      </c>
      <c r="F29" s="25"/>
      <c r="G29" s="25"/>
      <c r="H29" s="25"/>
      <c r="I29" s="89">
        <f t="shared" si="0"/>
        <v>6.2103842017345139E-2</v>
      </c>
      <c r="J29" s="25">
        <f t="shared" si="1"/>
        <v>8142</v>
      </c>
      <c r="K29" s="25">
        <f t="shared" si="2"/>
        <v>652</v>
      </c>
      <c r="L29" s="25">
        <f t="shared" si="3"/>
        <v>0</v>
      </c>
    </row>
    <row r="30" spans="1:12">
      <c r="A30" s="85">
        <v>29</v>
      </c>
      <c r="B30" s="84" t="s">
        <v>28</v>
      </c>
      <c r="C30" s="25">
        <v>67235</v>
      </c>
      <c r="D30" s="25">
        <v>72344</v>
      </c>
      <c r="E30" s="25">
        <v>73523</v>
      </c>
      <c r="F30" s="25"/>
      <c r="G30" s="25"/>
      <c r="H30" s="25"/>
      <c r="I30" s="89">
        <f t="shared" si="0"/>
        <v>9.3522718822042092E-2</v>
      </c>
      <c r="J30" s="25">
        <f t="shared" si="1"/>
        <v>6288</v>
      </c>
      <c r="K30" s="25">
        <f t="shared" si="2"/>
        <v>1179</v>
      </c>
      <c r="L30" s="25">
        <f t="shared" si="3"/>
        <v>0</v>
      </c>
    </row>
    <row r="31" spans="1:12">
      <c r="A31" s="85">
        <v>30</v>
      </c>
      <c r="B31" s="84" t="s">
        <v>29</v>
      </c>
      <c r="C31" s="25">
        <v>19371</v>
      </c>
      <c r="D31" s="25">
        <v>19712</v>
      </c>
      <c r="E31" s="25">
        <v>20647</v>
      </c>
      <c r="F31" s="25"/>
      <c r="G31" s="25"/>
      <c r="H31" s="25"/>
      <c r="I31" s="89">
        <f t="shared" si="0"/>
        <v>6.5871663827370808E-2</v>
      </c>
      <c r="J31" s="25">
        <f t="shared" si="1"/>
        <v>1276</v>
      </c>
      <c r="K31" s="25">
        <f t="shared" si="2"/>
        <v>935</v>
      </c>
      <c r="L31" s="25">
        <f t="shared" si="3"/>
        <v>0</v>
      </c>
    </row>
    <row r="32" spans="1:12">
      <c r="A32" s="85">
        <v>31</v>
      </c>
      <c r="B32" s="84" t="s">
        <v>30</v>
      </c>
      <c r="C32" s="25">
        <v>129573</v>
      </c>
      <c r="D32" s="25">
        <v>134652</v>
      </c>
      <c r="E32" s="25">
        <v>135389</v>
      </c>
      <c r="F32" s="25"/>
      <c r="G32" s="25"/>
      <c r="H32" s="25"/>
      <c r="I32" s="89">
        <f t="shared" si="0"/>
        <v>4.4885894437884433E-2</v>
      </c>
      <c r="J32" s="25">
        <f t="shared" si="1"/>
        <v>5816</v>
      </c>
      <c r="K32" s="25">
        <f t="shared" si="2"/>
        <v>737</v>
      </c>
      <c r="L32" s="25">
        <f t="shared" si="3"/>
        <v>0</v>
      </c>
    </row>
    <row r="33" spans="1:12">
      <c r="A33" s="85">
        <v>32</v>
      </c>
      <c r="B33" s="84" t="s">
        <v>31</v>
      </c>
      <c r="C33" s="25">
        <v>53754</v>
      </c>
      <c r="D33" s="25">
        <v>57886</v>
      </c>
      <c r="E33" s="25">
        <v>58374</v>
      </c>
      <c r="F33" s="25"/>
      <c r="G33" s="25"/>
      <c r="H33" s="25"/>
      <c r="I33" s="89">
        <f t="shared" si="0"/>
        <v>8.5947092309409528E-2</v>
      </c>
      <c r="J33" s="25">
        <f t="shared" si="1"/>
        <v>4620</v>
      </c>
      <c r="K33" s="25">
        <f t="shared" si="2"/>
        <v>488</v>
      </c>
      <c r="L33" s="25">
        <f t="shared" si="3"/>
        <v>0</v>
      </c>
    </row>
    <row r="34" spans="1:12">
      <c r="A34" s="85">
        <v>33</v>
      </c>
      <c r="B34" s="84" t="s">
        <v>32</v>
      </c>
      <c r="C34" s="25">
        <v>110872</v>
      </c>
      <c r="D34" s="25">
        <v>109058</v>
      </c>
      <c r="E34" s="25">
        <v>110342</v>
      </c>
      <c r="F34" s="25"/>
      <c r="G34" s="25"/>
      <c r="H34" s="25"/>
      <c r="I34" s="89">
        <f t="shared" si="0"/>
        <v>-4.7802871780070711E-3</v>
      </c>
      <c r="J34" s="25">
        <f t="shared" si="1"/>
        <v>-530</v>
      </c>
      <c r="K34" s="25">
        <f t="shared" si="2"/>
        <v>1284</v>
      </c>
      <c r="L34" s="25">
        <f t="shared" si="3"/>
        <v>0</v>
      </c>
    </row>
    <row r="35" spans="1:12">
      <c r="A35" s="85">
        <v>35</v>
      </c>
      <c r="B35" s="84" t="s">
        <v>33</v>
      </c>
      <c r="C35" s="25">
        <v>76496</v>
      </c>
      <c r="D35" s="25">
        <v>75820</v>
      </c>
      <c r="E35" s="25">
        <v>75875</v>
      </c>
      <c r="F35" s="25"/>
      <c r="G35" s="25"/>
      <c r="H35" s="25"/>
      <c r="I35" s="89">
        <f t="shared" si="0"/>
        <v>-8.11807153315206E-3</v>
      </c>
      <c r="J35" s="25">
        <f t="shared" si="1"/>
        <v>-621</v>
      </c>
      <c r="K35" s="25">
        <f t="shared" si="2"/>
        <v>55</v>
      </c>
      <c r="L35" s="25">
        <f t="shared" si="3"/>
        <v>0</v>
      </c>
    </row>
    <row r="36" spans="1:12">
      <c r="A36" s="85">
        <v>36</v>
      </c>
      <c r="B36" s="84" t="s">
        <v>34</v>
      </c>
      <c r="C36" s="25">
        <v>9515</v>
      </c>
      <c r="D36" s="25">
        <v>8584</v>
      </c>
      <c r="E36" s="25">
        <v>8596</v>
      </c>
      <c r="F36" s="25"/>
      <c r="G36" s="25"/>
      <c r="H36" s="25"/>
      <c r="I36" s="89">
        <f t="shared" si="0"/>
        <v>-9.6584340514976358E-2</v>
      </c>
      <c r="J36" s="25">
        <f t="shared" si="1"/>
        <v>-919</v>
      </c>
      <c r="K36" s="25">
        <f t="shared" si="2"/>
        <v>12</v>
      </c>
      <c r="L36" s="25">
        <f t="shared" si="3"/>
        <v>0</v>
      </c>
    </row>
    <row r="37" spans="1:12">
      <c r="A37" s="85">
        <v>37</v>
      </c>
      <c r="B37" s="84" t="s">
        <v>35</v>
      </c>
      <c r="C37" s="25">
        <v>6794</v>
      </c>
      <c r="D37" s="25">
        <v>6925</v>
      </c>
      <c r="E37" s="25">
        <v>7053</v>
      </c>
      <c r="F37" s="25"/>
      <c r="G37" s="25"/>
      <c r="H37" s="25"/>
      <c r="I37" s="89">
        <f t="shared" si="0"/>
        <v>3.8121872240211949E-2</v>
      </c>
      <c r="J37" s="25">
        <f t="shared" si="1"/>
        <v>259</v>
      </c>
      <c r="K37" s="25">
        <f t="shared" si="2"/>
        <v>128</v>
      </c>
      <c r="L37" s="25">
        <f t="shared" si="3"/>
        <v>0</v>
      </c>
    </row>
    <row r="38" spans="1:12">
      <c r="A38" s="85">
        <v>38</v>
      </c>
      <c r="B38" s="84" t="s">
        <v>36</v>
      </c>
      <c r="C38" s="25">
        <v>53362</v>
      </c>
      <c r="D38" s="25">
        <v>50830</v>
      </c>
      <c r="E38" s="25">
        <v>51181</v>
      </c>
      <c r="F38" s="25"/>
      <c r="G38" s="25"/>
      <c r="H38" s="25"/>
      <c r="I38" s="89">
        <f t="shared" si="0"/>
        <v>-4.0871781417488103E-2</v>
      </c>
      <c r="J38" s="25">
        <f t="shared" si="1"/>
        <v>-2181</v>
      </c>
      <c r="K38" s="25">
        <f t="shared" si="2"/>
        <v>351</v>
      </c>
      <c r="L38" s="25">
        <f t="shared" si="3"/>
        <v>0</v>
      </c>
    </row>
    <row r="39" spans="1:12">
      <c r="A39" s="85">
        <v>39</v>
      </c>
      <c r="B39" s="84" t="s">
        <v>37</v>
      </c>
      <c r="C39" s="25">
        <v>1385</v>
      </c>
      <c r="D39" s="25">
        <v>990</v>
      </c>
      <c r="E39" s="25">
        <v>1259</v>
      </c>
      <c r="F39" s="25"/>
      <c r="G39" s="25"/>
      <c r="H39" s="25"/>
      <c r="I39" s="89">
        <f t="shared" si="0"/>
        <v>-9.0974729241877259E-2</v>
      </c>
      <c r="J39" s="25">
        <f t="shared" si="1"/>
        <v>-126</v>
      </c>
      <c r="K39" s="25">
        <f t="shared" si="2"/>
        <v>269</v>
      </c>
      <c r="L39" s="25">
        <f t="shared" si="3"/>
        <v>0</v>
      </c>
    </row>
    <row r="40" spans="1:12">
      <c r="A40" s="85">
        <v>41</v>
      </c>
      <c r="B40" s="84" t="s">
        <v>38</v>
      </c>
      <c r="C40" s="25">
        <v>688214</v>
      </c>
      <c r="D40" s="25">
        <v>589510</v>
      </c>
      <c r="E40" s="25">
        <v>596775</v>
      </c>
      <c r="F40" s="25"/>
      <c r="G40" s="25"/>
      <c r="H40" s="25"/>
      <c r="I40" s="89">
        <f t="shared" si="0"/>
        <v>-0.13286419631103116</v>
      </c>
      <c r="J40" s="25">
        <f t="shared" si="1"/>
        <v>-91439</v>
      </c>
      <c r="K40" s="25">
        <f t="shared" si="2"/>
        <v>7265</v>
      </c>
      <c r="L40" s="25">
        <f t="shared" si="3"/>
        <v>0</v>
      </c>
    </row>
    <row r="41" spans="1:12">
      <c r="A41" s="85">
        <v>42</v>
      </c>
      <c r="B41" s="84" t="s">
        <v>39</v>
      </c>
      <c r="C41" s="25">
        <v>206050</v>
      </c>
      <c r="D41" s="25">
        <v>173489</v>
      </c>
      <c r="E41" s="25">
        <v>178858</v>
      </c>
      <c r="F41" s="25"/>
      <c r="G41" s="25"/>
      <c r="H41" s="25"/>
      <c r="I41" s="89">
        <f t="shared" si="0"/>
        <v>-0.13196796893957777</v>
      </c>
      <c r="J41" s="25">
        <f t="shared" si="1"/>
        <v>-27192</v>
      </c>
      <c r="K41" s="25">
        <f t="shared" si="2"/>
        <v>5369</v>
      </c>
      <c r="L41" s="25">
        <f t="shared" si="3"/>
        <v>0</v>
      </c>
    </row>
    <row r="42" spans="1:12">
      <c r="A42" s="85">
        <v>43</v>
      </c>
      <c r="B42" s="84" t="s">
        <v>40</v>
      </c>
      <c r="C42" s="25">
        <v>258024</v>
      </c>
      <c r="D42" s="25">
        <v>239046</v>
      </c>
      <c r="E42" s="25">
        <v>240305</v>
      </c>
      <c r="F42" s="25"/>
      <c r="G42" s="25"/>
      <c r="H42" s="25"/>
      <c r="I42" s="89">
        <f t="shared" si="0"/>
        <v>-6.8671906489318826E-2</v>
      </c>
      <c r="J42" s="25">
        <f t="shared" si="1"/>
        <v>-17719</v>
      </c>
      <c r="K42" s="25">
        <f t="shared" si="2"/>
        <v>1259</v>
      </c>
      <c r="L42" s="25">
        <f t="shared" si="3"/>
        <v>0</v>
      </c>
    </row>
    <row r="43" spans="1:12">
      <c r="A43" s="85">
        <v>45</v>
      </c>
      <c r="B43" s="84" t="s">
        <v>41</v>
      </c>
      <c r="C43" s="25">
        <v>204653</v>
      </c>
      <c r="D43" s="25">
        <v>213854</v>
      </c>
      <c r="E43" s="25">
        <v>214088</v>
      </c>
      <c r="F43" s="25"/>
      <c r="G43" s="25"/>
      <c r="H43" s="25"/>
      <c r="I43" s="89">
        <f t="shared" si="0"/>
        <v>4.6102427035030029E-2</v>
      </c>
      <c r="J43" s="25">
        <f t="shared" si="1"/>
        <v>9435</v>
      </c>
      <c r="K43" s="25">
        <f t="shared" si="2"/>
        <v>234</v>
      </c>
      <c r="L43" s="25">
        <f t="shared" si="3"/>
        <v>0</v>
      </c>
    </row>
    <row r="44" spans="1:12">
      <c r="A44" s="85">
        <v>46</v>
      </c>
      <c r="B44" s="84" t="s">
        <v>42</v>
      </c>
      <c r="C44" s="25">
        <v>684137</v>
      </c>
      <c r="D44" s="25">
        <v>693193</v>
      </c>
      <c r="E44" s="25">
        <v>695329</v>
      </c>
      <c r="F44" s="25"/>
      <c r="G44" s="25"/>
      <c r="H44" s="25"/>
      <c r="I44" s="89">
        <f t="shared" si="0"/>
        <v>1.6359296456703847E-2</v>
      </c>
      <c r="J44" s="25">
        <f t="shared" si="1"/>
        <v>11192</v>
      </c>
      <c r="K44" s="25">
        <f t="shared" si="2"/>
        <v>2136</v>
      </c>
      <c r="L44" s="25">
        <f t="shared" si="3"/>
        <v>0</v>
      </c>
    </row>
    <row r="45" spans="1:12">
      <c r="A45" s="85">
        <v>47</v>
      </c>
      <c r="B45" s="84" t="s">
        <v>43</v>
      </c>
      <c r="C45" s="25">
        <v>1278198</v>
      </c>
      <c r="D45" s="25">
        <v>1274616</v>
      </c>
      <c r="E45" s="25">
        <v>1281511</v>
      </c>
      <c r="F45" s="25"/>
      <c r="G45" s="25"/>
      <c r="H45" s="25"/>
      <c r="I45" s="89">
        <f t="shared" si="0"/>
        <v>2.5919302017371332E-3</v>
      </c>
      <c r="J45" s="25">
        <f t="shared" si="1"/>
        <v>3313</v>
      </c>
      <c r="K45" s="25">
        <f t="shared" si="2"/>
        <v>6895</v>
      </c>
      <c r="L45" s="25">
        <f t="shared" si="3"/>
        <v>0</v>
      </c>
    </row>
    <row r="46" spans="1:12">
      <c r="A46" s="85">
        <v>49</v>
      </c>
      <c r="B46" s="84" t="s">
        <v>44</v>
      </c>
      <c r="C46" s="25">
        <v>483651</v>
      </c>
      <c r="D46" s="25">
        <v>484769</v>
      </c>
      <c r="E46" s="25">
        <v>486163</v>
      </c>
      <c r="F46" s="25"/>
      <c r="G46" s="25"/>
      <c r="H46" s="25"/>
      <c r="I46" s="89">
        <f t="shared" si="0"/>
        <v>5.1938277807758075E-3</v>
      </c>
      <c r="J46" s="25">
        <f t="shared" si="1"/>
        <v>2512</v>
      </c>
      <c r="K46" s="25">
        <f t="shared" si="2"/>
        <v>1394</v>
      </c>
      <c r="L46" s="25">
        <f t="shared" si="3"/>
        <v>0</v>
      </c>
    </row>
    <row r="47" spans="1:12">
      <c r="A47" s="85">
        <v>50</v>
      </c>
      <c r="B47" s="84" t="s">
        <v>45</v>
      </c>
      <c r="C47" s="25">
        <v>15754</v>
      </c>
      <c r="D47" s="25">
        <v>13441</v>
      </c>
      <c r="E47" s="25">
        <v>14030</v>
      </c>
      <c r="F47" s="25"/>
      <c r="G47" s="25"/>
      <c r="H47" s="25"/>
      <c r="I47" s="89">
        <f t="shared" si="0"/>
        <v>-0.10943252507299733</v>
      </c>
      <c r="J47" s="25">
        <f t="shared" si="1"/>
        <v>-1724</v>
      </c>
      <c r="K47" s="25">
        <f t="shared" si="2"/>
        <v>589</v>
      </c>
      <c r="L47" s="25">
        <f t="shared" si="3"/>
        <v>0</v>
      </c>
    </row>
    <row r="48" spans="1:12">
      <c r="A48" s="85">
        <v>51</v>
      </c>
      <c r="B48" s="84" t="s">
        <v>46</v>
      </c>
      <c r="C48" s="25">
        <v>4505</v>
      </c>
      <c r="D48" s="25">
        <v>4614</v>
      </c>
      <c r="E48" s="25">
        <v>4618</v>
      </c>
      <c r="F48" s="25"/>
      <c r="G48" s="25"/>
      <c r="H48" s="25"/>
      <c r="I48" s="89">
        <f t="shared" si="0"/>
        <v>2.5083240843507215E-2</v>
      </c>
      <c r="J48" s="25">
        <f t="shared" si="1"/>
        <v>113</v>
      </c>
      <c r="K48" s="25">
        <f t="shared" si="2"/>
        <v>4</v>
      </c>
      <c r="L48" s="25">
        <f t="shared" si="3"/>
        <v>0</v>
      </c>
    </row>
    <row r="49" spans="1:12">
      <c r="A49" s="85">
        <v>52</v>
      </c>
      <c r="B49" s="84" t="s">
        <v>47</v>
      </c>
      <c r="C49" s="25">
        <v>185240</v>
      </c>
      <c r="D49" s="25">
        <v>184516</v>
      </c>
      <c r="E49" s="25">
        <v>186200</v>
      </c>
      <c r="F49" s="25"/>
      <c r="G49" s="25"/>
      <c r="H49" s="25"/>
      <c r="I49" s="89">
        <f t="shared" si="0"/>
        <v>5.1824659900669406E-3</v>
      </c>
      <c r="J49" s="25">
        <f t="shared" si="1"/>
        <v>960</v>
      </c>
      <c r="K49" s="25">
        <f t="shared" si="2"/>
        <v>1684</v>
      </c>
      <c r="L49" s="25">
        <f t="shared" si="3"/>
        <v>0</v>
      </c>
    </row>
    <row r="50" spans="1:12">
      <c r="A50" s="85">
        <v>53</v>
      </c>
      <c r="B50" s="84" t="s">
        <v>48</v>
      </c>
      <c r="C50" s="25">
        <v>30180</v>
      </c>
      <c r="D50" s="25">
        <v>34307</v>
      </c>
      <c r="E50" s="25">
        <v>35126</v>
      </c>
      <c r="F50" s="25"/>
      <c r="G50" s="25"/>
      <c r="H50" s="25"/>
      <c r="I50" s="89">
        <f t="shared" si="0"/>
        <v>0.1638833664678595</v>
      </c>
      <c r="J50" s="25">
        <f t="shared" si="1"/>
        <v>4946</v>
      </c>
      <c r="K50" s="25">
        <f t="shared" si="2"/>
        <v>819</v>
      </c>
      <c r="L50" s="25">
        <f t="shared" si="3"/>
        <v>0</v>
      </c>
    </row>
    <row r="51" spans="1:12">
      <c r="A51" s="85">
        <v>55</v>
      </c>
      <c r="B51" s="84" t="s">
        <v>49</v>
      </c>
      <c r="C51" s="25">
        <v>257054</v>
      </c>
      <c r="D51" s="25">
        <v>194995</v>
      </c>
      <c r="E51" s="25">
        <v>198100</v>
      </c>
      <c r="F51" s="25"/>
      <c r="G51" s="25"/>
      <c r="H51" s="25"/>
      <c r="I51" s="89">
        <f t="shared" si="0"/>
        <v>-0.22934480692772724</v>
      </c>
      <c r="J51" s="25">
        <f t="shared" si="1"/>
        <v>-58954</v>
      </c>
      <c r="K51" s="25">
        <f t="shared" si="2"/>
        <v>3105</v>
      </c>
      <c r="L51" s="25">
        <f t="shared" si="3"/>
        <v>0</v>
      </c>
    </row>
    <row r="52" spans="1:12">
      <c r="A52" s="85">
        <v>56</v>
      </c>
      <c r="B52" s="84" t="s">
        <v>50</v>
      </c>
      <c r="C52" s="25">
        <v>630823</v>
      </c>
      <c r="D52" s="25">
        <v>587896</v>
      </c>
      <c r="E52" s="25">
        <v>583771</v>
      </c>
      <c r="F52" s="25"/>
      <c r="G52" s="25"/>
      <c r="H52" s="25"/>
      <c r="I52" s="89">
        <f t="shared" si="0"/>
        <v>-7.4588275950623228E-2</v>
      </c>
      <c r="J52" s="25">
        <f t="shared" si="1"/>
        <v>-47052</v>
      </c>
      <c r="K52" s="25">
        <f t="shared" si="2"/>
        <v>-4125</v>
      </c>
      <c r="L52" s="25">
        <f t="shared" si="3"/>
        <v>0</v>
      </c>
    </row>
    <row r="53" spans="1:12">
      <c r="A53" s="85">
        <v>58</v>
      </c>
      <c r="B53" s="84" t="s">
        <v>51</v>
      </c>
      <c r="C53" s="25">
        <v>21232</v>
      </c>
      <c r="D53" s="25">
        <v>19634</v>
      </c>
      <c r="E53" s="25">
        <v>19443</v>
      </c>
      <c r="F53" s="25"/>
      <c r="G53" s="25"/>
      <c r="H53" s="25"/>
      <c r="I53" s="89">
        <f t="shared" si="0"/>
        <v>-8.4259608138658626E-2</v>
      </c>
      <c r="J53" s="25">
        <f t="shared" si="1"/>
        <v>-1789</v>
      </c>
      <c r="K53" s="25">
        <f t="shared" si="2"/>
        <v>-191</v>
      </c>
      <c r="L53" s="25">
        <f t="shared" si="3"/>
        <v>0</v>
      </c>
    </row>
    <row r="54" spans="1:12">
      <c r="A54" s="85">
        <v>59</v>
      </c>
      <c r="B54" s="84" t="s">
        <v>52</v>
      </c>
      <c r="C54" s="25">
        <v>15208</v>
      </c>
      <c r="D54" s="25">
        <v>13204</v>
      </c>
      <c r="E54" s="25">
        <v>13136</v>
      </c>
      <c r="F54" s="25"/>
      <c r="G54" s="25"/>
      <c r="H54" s="25"/>
      <c r="I54" s="89">
        <f t="shared" si="0"/>
        <v>-0.13624408206207259</v>
      </c>
      <c r="J54" s="25">
        <f t="shared" si="1"/>
        <v>-2072</v>
      </c>
      <c r="K54" s="25">
        <f t="shared" si="2"/>
        <v>-68</v>
      </c>
      <c r="L54" s="25">
        <f t="shared" si="3"/>
        <v>0</v>
      </c>
    </row>
    <row r="55" spans="1:12">
      <c r="A55" s="85">
        <v>60</v>
      </c>
      <c r="B55" s="84" t="s">
        <v>53</v>
      </c>
      <c r="C55" s="25">
        <v>8481</v>
      </c>
      <c r="D55" s="25">
        <v>7727</v>
      </c>
      <c r="E55" s="25">
        <v>7751</v>
      </c>
      <c r="F55" s="25"/>
      <c r="G55" s="25"/>
      <c r="H55" s="25"/>
      <c r="I55" s="89">
        <f t="shared" si="0"/>
        <v>-8.6074755335455722E-2</v>
      </c>
      <c r="J55" s="25">
        <f t="shared" si="1"/>
        <v>-730</v>
      </c>
      <c r="K55" s="25">
        <f t="shared" si="2"/>
        <v>24</v>
      </c>
      <c r="L55" s="25">
        <f t="shared" si="3"/>
        <v>0</v>
      </c>
    </row>
    <row r="56" spans="1:12">
      <c r="A56" s="85">
        <v>61</v>
      </c>
      <c r="B56" s="84" t="s">
        <v>54</v>
      </c>
      <c r="C56" s="25">
        <v>18758</v>
      </c>
      <c r="D56" s="25">
        <v>18493</v>
      </c>
      <c r="E56" s="25">
        <v>18508</v>
      </c>
      <c r="F56" s="25"/>
      <c r="G56" s="25"/>
      <c r="H56" s="25"/>
      <c r="I56" s="89">
        <f t="shared" si="0"/>
        <v>-1.3327646870668515E-2</v>
      </c>
      <c r="J56" s="25">
        <f t="shared" si="1"/>
        <v>-250</v>
      </c>
      <c r="K56" s="25">
        <f t="shared" si="2"/>
        <v>15</v>
      </c>
      <c r="L56" s="25">
        <f t="shared" si="3"/>
        <v>0</v>
      </c>
    </row>
    <row r="57" spans="1:12">
      <c r="A57" s="85">
        <v>62</v>
      </c>
      <c r="B57" s="84" t="s">
        <v>55</v>
      </c>
      <c r="C57" s="25">
        <v>76720</v>
      </c>
      <c r="D57" s="25">
        <v>84104</v>
      </c>
      <c r="E57" s="25">
        <v>84331</v>
      </c>
      <c r="F57" s="25"/>
      <c r="G57" s="25"/>
      <c r="H57" s="25"/>
      <c r="I57" s="89">
        <f t="shared" si="0"/>
        <v>9.9204900938477586E-2</v>
      </c>
      <c r="J57" s="25">
        <f t="shared" si="1"/>
        <v>7611</v>
      </c>
      <c r="K57" s="25">
        <f t="shared" si="2"/>
        <v>227</v>
      </c>
      <c r="L57" s="25">
        <f t="shared" si="3"/>
        <v>0</v>
      </c>
    </row>
    <row r="58" spans="1:12">
      <c r="A58" s="85">
        <v>63</v>
      </c>
      <c r="B58" s="84" t="s">
        <v>56</v>
      </c>
      <c r="C58" s="25">
        <v>32217</v>
      </c>
      <c r="D58" s="25">
        <v>32190</v>
      </c>
      <c r="E58" s="25">
        <v>32185</v>
      </c>
      <c r="F58" s="25"/>
      <c r="G58" s="25"/>
      <c r="H58" s="25"/>
      <c r="I58" s="89">
        <f t="shared" si="0"/>
        <v>-9.9326442561380635E-4</v>
      </c>
      <c r="J58" s="25">
        <f t="shared" si="1"/>
        <v>-32</v>
      </c>
      <c r="K58" s="25">
        <f t="shared" si="2"/>
        <v>-5</v>
      </c>
      <c r="L58" s="25">
        <f t="shared" si="3"/>
        <v>0</v>
      </c>
    </row>
    <row r="59" spans="1:12">
      <c r="A59" s="85">
        <v>64</v>
      </c>
      <c r="B59" s="84" t="s">
        <v>57</v>
      </c>
      <c r="C59" s="25">
        <v>59860</v>
      </c>
      <c r="D59" s="25">
        <v>58517</v>
      </c>
      <c r="E59" s="25">
        <v>58504</v>
      </c>
      <c r="F59" s="25"/>
      <c r="G59" s="25"/>
      <c r="H59" s="25"/>
      <c r="I59" s="89">
        <f t="shared" si="0"/>
        <v>-2.2652856665552955E-2</v>
      </c>
      <c r="J59" s="25">
        <f t="shared" si="1"/>
        <v>-1356</v>
      </c>
      <c r="K59" s="25">
        <f t="shared" si="2"/>
        <v>-13</v>
      </c>
      <c r="L59" s="25">
        <f t="shared" si="3"/>
        <v>0</v>
      </c>
    </row>
    <row r="60" spans="1:12">
      <c r="A60" s="85">
        <v>65</v>
      </c>
      <c r="B60" s="84" t="s">
        <v>58</v>
      </c>
      <c r="C60" s="25">
        <v>17585</v>
      </c>
      <c r="D60" s="25">
        <v>17443</v>
      </c>
      <c r="E60" s="25">
        <v>17641</v>
      </c>
      <c r="F60" s="25"/>
      <c r="G60" s="25"/>
      <c r="H60" s="25"/>
      <c r="I60" s="89">
        <f t="shared" si="0"/>
        <v>3.1845322718225761E-3</v>
      </c>
      <c r="J60" s="25">
        <f t="shared" si="1"/>
        <v>56</v>
      </c>
      <c r="K60" s="25">
        <f t="shared" si="2"/>
        <v>198</v>
      </c>
      <c r="L60" s="25">
        <f t="shared" si="3"/>
        <v>0</v>
      </c>
    </row>
    <row r="61" spans="1:12">
      <c r="A61" s="85">
        <v>66</v>
      </c>
      <c r="B61" s="84" t="s">
        <v>59</v>
      </c>
      <c r="C61" s="25">
        <v>46431</v>
      </c>
      <c r="D61" s="25">
        <v>46426</v>
      </c>
      <c r="E61" s="25">
        <v>46401</v>
      </c>
      <c r="F61" s="25"/>
      <c r="G61" s="25"/>
      <c r="H61" s="25"/>
      <c r="I61" s="89">
        <f t="shared" si="0"/>
        <v>-6.4612004910512375E-4</v>
      </c>
      <c r="J61" s="25">
        <f t="shared" si="1"/>
        <v>-30</v>
      </c>
      <c r="K61" s="25">
        <f t="shared" si="2"/>
        <v>-25</v>
      </c>
      <c r="L61" s="25">
        <f t="shared" si="3"/>
        <v>0</v>
      </c>
    </row>
    <row r="62" spans="1:12">
      <c r="A62" s="85">
        <v>68</v>
      </c>
      <c r="B62" s="84" t="s">
        <v>60</v>
      </c>
      <c r="C62" s="25">
        <v>131770</v>
      </c>
      <c r="D62" s="25">
        <v>143173</v>
      </c>
      <c r="E62" s="25">
        <v>143171</v>
      </c>
      <c r="F62" s="25"/>
      <c r="G62" s="25"/>
      <c r="H62" s="25"/>
      <c r="I62" s="89">
        <f t="shared" si="0"/>
        <v>8.6521970099415646E-2</v>
      </c>
      <c r="J62" s="25">
        <f t="shared" si="1"/>
        <v>11401</v>
      </c>
      <c r="K62" s="25">
        <f t="shared" si="2"/>
        <v>-2</v>
      </c>
      <c r="L62" s="25">
        <f t="shared" si="3"/>
        <v>0</v>
      </c>
    </row>
    <row r="63" spans="1:12">
      <c r="A63" s="85">
        <v>69</v>
      </c>
      <c r="B63" s="84" t="s">
        <v>61</v>
      </c>
      <c r="C63" s="25">
        <v>147813</v>
      </c>
      <c r="D63" s="25">
        <v>147852</v>
      </c>
      <c r="E63" s="25">
        <v>149451</v>
      </c>
      <c r="F63" s="25"/>
      <c r="G63" s="25"/>
      <c r="H63" s="25"/>
      <c r="I63" s="89">
        <f t="shared" si="0"/>
        <v>1.1081569280103915E-2</v>
      </c>
      <c r="J63" s="25">
        <f t="shared" si="1"/>
        <v>1638</v>
      </c>
      <c r="K63" s="25">
        <f t="shared" si="2"/>
        <v>1599</v>
      </c>
      <c r="L63" s="25">
        <f t="shared" si="3"/>
        <v>0</v>
      </c>
    </row>
    <row r="64" spans="1:12">
      <c r="A64" s="85">
        <v>70</v>
      </c>
      <c r="B64" s="84" t="s">
        <v>62</v>
      </c>
      <c r="C64" s="25">
        <v>164538</v>
      </c>
      <c r="D64" s="25">
        <v>153889</v>
      </c>
      <c r="E64" s="25">
        <v>153383</v>
      </c>
      <c r="F64" s="25"/>
      <c r="G64" s="25"/>
      <c r="H64" s="25"/>
      <c r="I64" s="89">
        <f t="shared" si="0"/>
        <v>-6.7795889095528084E-2</v>
      </c>
      <c r="J64" s="25">
        <f t="shared" si="1"/>
        <v>-11155</v>
      </c>
      <c r="K64" s="25">
        <f t="shared" si="2"/>
        <v>-506</v>
      </c>
      <c r="L64" s="25">
        <f t="shared" si="3"/>
        <v>0</v>
      </c>
    </row>
    <row r="65" spans="1:12">
      <c r="A65" s="85">
        <v>71</v>
      </c>
      <c r="B65" s="84" t="s">
        <v>63</v>
      </c>
      <c r="C65" s="25">
        <v>135957</v>
      </c>
      <c r="D65" s="25">
        <v>127837</v>
      </c>
      <c r="E65" s="25">
        <v>129289</v>
      </c>
      <c r="F65" s="25"/>
      <c r="G65" s="25"/>
      <c r="H65" s="25"/>
      <c r="I65" s="89">
        <f t="shared" si="0"/>
        <v>-4.9044918613973539E-2</v>
      </c>
      <c r="J65" s="25">
        <f t="shared" si="1"/>
        <v>-6668</v>
      </c>
      <c r="K65" s="25">
        <f t="shared" si="2"/>
        <v>1452</v>
      </c>
      <c r="L65" s="25">
        <f t="shared" si="3"/>
        <v>0</v>
      </c>
    </row>
    <row r="66" spans="1:12">
      <c r="A66" s="85">
        <v>72</v>
      </c>
      <c r="B66" s="84" t="s">
        <v>64</v>
      </c>
      <c r="C66" s="25">
        <v>7921</v>
      </c>
      <c r="D66" s="25">
        <v>8310</v>
      </c>
      <c r="E66" s="25">
        <v>8396</v>
      </c>
      <c r="F66" s="25"/>
      <c r="G66" s="25"/>
      <c r="H66" s="25"/>
      <c r="I66" s="89">
        <f t="shared" si="0"/>
        <v>5.996717586163363E-2</v>
      </c>
      <c r="J66" s="25">
        <f t="shared" si="1"/>
        <v>475</v>
      </c>
      <c r="K66" s="25">
        <f t="shared" si="2"/>
        <v>86</v>
      </c>
      <c r="L66" s="25">
        <f t="shared" si="3"/>
        <v>0</v>
      </c>
    </row>
    <row r="67" spans="1:12">
      <c r="A67" s="85">
        <v>73</v>
      </c>
      <c r="B67" s="84" t="s">
        <v>65</v>
      </c>
      <c r="C67" s="25">
        <v>43700</v>
      </c>
      <c r="D67" s="25">
        <v>40841</v>
      </c>
      <c r="E67" s="25">
        <v>40180</v>
      </c>
      <c r="F67" s="25"/>
      <c r="G67" s="25"/>
      <c r="H67" s="25"/>
      <c r="I67" s="89">
        <f t="shared" si="0"/>
        <v>-8.0549199084668191E-2</v>
      </c>
      <c r="J67" s="25">
        <f t="shared" si="1"/>
        <v>-3520</v>
      </c>
      <c r="K67" s="25">
        <f t="shared" si="2"/>
        <v>-661</v>
      </c>
      <c r="L67" s="25">
        <f t="shared" si="3"/>
        <v>0</v>
      </c>
    </row>
    <row r="68" spans="1:12">
      <c r="A68" s="85">
        <v>74</v>
      </c>
      <c r="B68" s="84" t="s">
        <v>66</v>
      </c>
      <c r="C68" s="25">
        <v>39577</v>
      </c>
      <c r="D68" s="25">
        <v>37811</v>
      </c>
      <c r="E68" s="25">
        <v>37696</v>
      </c>
      <c r="F68" s="25"/>
      <c r="G68" s="25"/>
      <c r="H68" s="25"/>
      <c r="I68" s="89">
        <f t="shared" ref="I68:I92" si="4">(E68-C68)/C68</f>
        <v>-4.752760441670667E-2</v>
      </c>
      <c r="J68" s="25">
        <f t="shared" ref="J68:J92" si="5">E68-C68</f>
        <v>-1881</v>
      </c>
      <c r="K68" s="25">
        <f t="shared" ref="K68:K92" si="6">E68-D68</f>
        <v>-115</v>
      </c>
      <c r="L68" s="25">
        <f t="shared" ref="L68:L92" si="7">H68-G68</f>
        <v>0</v>
      </c>
    </row>
    <row r="69" spans="1:12">
      <c r="A69" s="85">
        <v>75</v>
      </c>
      <c r="B69" s="84" t="s">
        <v>67</v>
      </c>
      <c r="C69" s="25">
        <v>7954</v>
      </c>
      <c r="D69" s="25">
        <v>8056</v>
      </c>
      <c r="E69" s="25">
        <v>8157</v>
      </c>
      <c r="F69" s="25"/>
      <c r="G69" s="25"/>
      <c r="H69" s="25"/>
      <c r="I69" s="89">
        <f t="shared" si="4"/>
        <v>2.5521750062861455E-2</v>
      </c>
      <c r="J69" s="25">
        <f t="shared" si="5"/>
        <v>203</v>
      </c>
      <c r="K69" s="25">
        <f t="shared" si="6"/>
        <v>101</v>
      </c>
      <c r="L69" s="25">
        <f t="shared" si="7"/>
        <v>0</v>
      </c>
    </row>
    <row r="70" spans="1:12">
      <c r="A70" s="85">
        <v>77</v>
      </c>
      <c r="B70" s="84" t="s">
        <v>68</v>
      </c>
      <c r="C70" s="25">
        <v>23380</v>
      </c>
      <c r="D70" s="25">
        <v>22885</v>
      </c>
      <c r="E70" s="25">
        <v>22859</v>
      </c>
      <c r="F70" s="25"/>
      <c r="G70" s="25"/>
      <c r="H70" s="25"/>
      <c r="I70" s="89">
        <f t="shared" si="4"/>
        <v>-2.2284003421727972E-2</v>
      </c>
      <c r="J70" s="25">
        <f t="shared" si="5"/>
        <v>-521</v>
      </c>
      <c r="K70" s="25">
        <f t="shared" si="6"/>
        <v>-26</v>
      </c>
      <c r="L70" s="25">
        <f t="shared" si="7"/>
        <v>0</v>
      </c>
    </row>
    <row r="71" spans="1:12">
      <c r="A71" s="85">
        <v>78</v>
      </c>
      <c r="B71" s="84" t="s">
        <v>69</v>
      </c>
      <c r="C71" s="25">
        <v>40053</v>
      </c>
      <c r="D71" s="25">
        <v>40987</v>
      </c>
      <c r="E71" s="25">
        <v>39983</v>
      </c>
      <c r="F71" s="25"/>
      <c r="G71" s="25"/>
      <c r="H71" s="25"/>
      <c r="I71" s="89">
        <f t="shared" si="4"/>
        <v>-1.7476843182782813E-3</v>
      </c>
      <c r="J71" s="25">
        <f t="shared" si="5"/>
        <v>-70</v>
      </c>
      <c r="K71" s="25">
        <f t="shared" si="6"/>
        <v>-1004</v>
      </c>
      <c r="L71" s="25">
        <f t="shared" si="7"/>
        <v>0</v>
      </c>
    </row>
    <row r="72" spans="1:12">
      <c r="A72" s="85">
        <v>79</v>
      </c>
      <c r="B72" s="84" t="s">
        <v>70</v>
      </c>
      <c r="C72" s="25">
        <v>49398</v>
      </c>
      <c r="D72" s="25">
        <v>42495</v>
      </c>
      <c r="E72" s="25">
        <v>42151</v>
      </c>
      <c r="F72" s="25"/>
      <c r="G72" s="25"/>
      <c r="H72" s="25"/>
      <c r="I72" s="89">
        <f t="shared" si="4"/>
        <v>-0.14670634438641242</v>
      </c>
      <c r="J72" s="25">
        <f t="shared" si="5"/>
        <v>-7247</v>
      </c>
      <c r="K72" s="25">
        <f t="shared" si="6"/>
        <v>-344</v>
      </c>
      <c r="L72" s="25">
        <f t="shared" si="7"/>
        <v>0</v>
      </c>
    </row>
    <row r="73" spans="1:12">
      <c r="A73" s="85">
        <v>80</v>
      </c>
      <c r="B73" s="84" t="s">
        <v>71</v>
      </c>
      <c r="C73" s="25">
        <v>244106</v>
      </c>
      <c r="D73" s="25">
        <v>236617</v>
      </c>
      <c r="E73" s="25">
        <v>234093</v>
      </c>
      <c r="F73" s="25"/>
      <c r="G73" s="25"/>
      <c r="H73" s="25"/>
      <c r="I73" s="89">
        <f t="shared" si="4"/>
        <v>-4.1019065487943762E-2</v>
      </c>
      <c r="J73" s="25">
        <f t="shared" si="5"/>
        <v>-10013</v>
      </c>
      <c r="K73" s="25">
        <f t="shared" si="6"/>
        <v>-2524</v>
      </c>
      <c r="L73" s="25">
        <f t="shared" si="7"/>
        <v>0</v>
      </c>
    </row>
    <row r="74" spans="1:12">
      <c r="A74" s="85">
        <v>81</v>
      </c>
      <c r="B74" s="84" t="s">
        <v>72</v>
      </c>
      <c r="C74" s="25">
        <v>521417</v>
      </c>
      <c r="D74" s="25">
        <v>411692</v>
      </c>
      <c r="E74" s="25">
        <v>417369</v>
      </c>
      <c r="F74" s="25"/>
      <c r="G74" s="25"/>
      <c r="H74" s="25"/>
      <c r="I74" s="89">
        <f t="shared" si="4"/>
        <v>-0.1995485379264581</v>
      </c>
      <c r="J74" s="25">
        <f t="shared" si="5"/>
        <v>-104048</v>
      </c>
      <c r="K74" s="25">
        <f t="shared" si="6"/>
        <v>5677</v>
      </c>
      <c r="L74" s="25">
        <f t="shared" si="7"/>
        <v>0</v>
      </c>
    </row>
    <row r="75" spans="1:12">
      <c r="A75" s="85">
        <v>82</v>
      </c>
      <c r="B75" s="84" t="s">
        <v>73</v>
      </c>
      <c r="C75" s="25">
        <v>322822</v>
      </c>
      <c r="D75" s="25">
        <v>305909</v>
      </c>
      <c r="E75" s="25">
        <v>305286</v>
      </c>
      <c r="F75" s="25"/>
      <c r="G75" s="25"/>
      <c r="H75" s="25"/>
      <c r="I75" s="89">
        <f t="shared" si="4"/>
        <v>-5.432095705992776E-2</v>
      </c>
      <c r="J75" s="25">
        <f t="shared" si="5"/>
        <v>-17536</v>
      </c>
      <c r="K75" s="25">
        <f t="shared" si="6"/>
        <v>-623</v>
      </c>
      <c r="L75" s="25">
        <f t="shared" si="7"/>
        <v>0</v>
      </c>
    </row>
    <row r="76" spans="1:12">
      <c r="A76" s="85">
        <v>84</v>
      </c>
      <c r="B76" s="84" t="s">
        <v>74</v>
      </c>
      <c r="C76" s="25">
        <v>107419</v>
      </c>
      <c r="D76" s="25">
        <v>110434</v>
      </c>
      <c r="E76" s="25">
        <v>112167</v>
      </c>
      <c r="F76" s="25"/>
      <c r="G76" s="25"/>
      <c r="H76" s="25"/>
      <c r="I76" s="89">
        <f t="shared" si="4"/>
        <v>4.4200746609072881E-2</v>
      </c>
      <c r="J76" s="25">
        <f t="shared" si="5"/>
        <v>4748</v>
      </c>
      <c r="K76" s="25">
        <f t="shared" si="6"/>
        <v>1733</v>
      </c>
      <c r="L76" s="25">
        <f t="shared" si="7"/>
        <v>0</v>
      </c>
    </row>
    <row r="77" spans="1:12">
      <c r="A77" s="85">
        <v>85</v>
      </c>
      <c r="B77" s="84" t="s">
        <v>75</v>
      </c>
      <c r="C77" s="25">
        <v>484752</v>
      </c>
      <c r="D77" s="25">
        <v>490563</v>
      </c>
      <c r="E77" s="25">
        <v>480476</v>
      </c>
      <c r="F77" s="25"/>
      <c r="G77" s="25"/>
      <c r="H77" s="25"/>
      <c r="I77" s="89">
        <f t="shared" si="4"/>
        <v>-8.8210053800706345E-3</v>
      </c>
      <c r="J77" s="25">
        <f t="shared" si="5"/>
        <v>-4276</v>
      </c>
      <c r="K77" s="25">
        <f t="shared" si="6"/>
        <v>-10087</v>
      </c>
      <c r="L77" s="25">
        <f t="shared" si="7"/>
        <v>0</v>
      </c>
    </row>
    <row r="78" spans="1:12">
      <c r="A78" s="85">
        <v>86</v>
      </c>
      <c r="B78" s="84" t="s">
        <v>76</v>
      </c>
      <c r="C78" s="25">
        <v>241023</v>
      </c>
      <c r="D78" s="25">
        <v>264512</v>
      </c>
      <c r="E78" s="25">
        <v>263324</v>
      </c>
      <c r="F78" s="25"/>
      <c r="G78" s="25"/>
      <c r="H78" s="25"/>
      <c r="I78" s="89">
        <f t="shared" si="4"/>
        <v>9.2526439385452838E-2</v>
      </c>
      <c r="J78" s="25">
        <f t="shared" si="5"/>
        <v>22301</v>
      </c>
      <c r="K78" s="25">
        <f t="shared" si="6"/>
        <v>-1188</v>
      </c>
      <c r="L78" s="25">
        <f t="shared" si="7"/>
        <v>0</v>
      </c>
    </row>
    <row r="79" spans="1:12">
      <c r="A79" s="85">
        <v>87</v>
      </c>
      <c r="B79" s="84" t="s">
        <v>77</v>
      </c>
      <c r="C79" s="25">
        <v>31251</v>
      </c>
      <c r="D79" s="25">
        <v>32919</v>
      </c>
      <c r="E79" s="25">
        <v>33008</v>
      </c>
      <c r="F79" s="25"/>
      <c r="G79" s="25"/>
      <c r="H79" s="25"/>
      <c r="I79" s="89">
        <f t="shared" si="4"/>
        <v>5.6222200889571534E-2</v>
      </c>
      <c r="J79" s="25">
        <f t="shared" si="5"/>
        <v>1757</v>
      </c>
      <c r="K79" s="25">
        <f t="shared" si="6"/>
        <v>89</v>
      </c>
      <c r="L79" s="25">
        <f t="shared" si="7"/>
        <v>0</v>
      </c>
    </row>
    <row r="80" spans="1:12">
      <c r="A80" s="85">
        <v>88</v>
      </c>
      <c r="B80" s="84" t="s">
        <v>78</v>
      </c>
      <c r="C80" s="25">
        <v>54365</v>
      </c>
      <c r="D80" s="25">
        <v>56901</v>
      </c>
      <c r="E80" s="25">
        <v>56526</v>
      </c>
      <c r="F80" s="25"/>
      <c r="G80" s="25"/>
      <c r="H80" s="25"/>
      <c r="I80" s="89">
        <f t="shared" si="4"/>
        <v>3.9749839050859929E-2</v>
      </c>
      <c r="J80" s="25">
        <f t="shared" si="5"/>
        <v>2161</v>
      </c>
      <c r="K80" s="25">
        <f t="shared" si="6"/>
        <v>-375</v>
      </c>
      <c r="L80" s="25">
        <f t="shared" si="7"/>
        <v>0</v>
      </c>
    </row>
    <row r="81" spans="1:12">
      <c r="A81" s="85">
        <v>90</v>
      </c>
      <c r="B81" s="84" t="s">
        <v>79</v>
      </c>
      <c r="C81" s="25">
        <v>10308</v>
      </c>
      <c r="D81" s="25">
        <v>8272</v>
      </c>
      <c r="E81" s="25">
        <v>8150</v>
      </c>
      <c r="F81" s="25"/>
      <c r="G81" s="25"/>
      <c r="H81" s="25"/>
      <c r="I81" s="89">
        <f t="shared" si="4"/>
        <v>-0.20935195964299574</v>
      </c>
      <c r="J81" s="25">
        <f t="shared" si="5"/>
        <v>-2158</v>
      </c>
      <c r="K81" s="25">
        <f t="shared" si="6"/>
        <v>-122</v>
      </c>
      <c r="L81" s="25">
        <f t="shared" si="7"/>
        <v>0</v>
      </c>
    </row>
    <row r="82" spans="1:12">
      <c r="A82" s="85">
        <v>91</v>
      </c>
      <c r="B82" s="84" t="s">
        <v>80</v>
      </c>
      <c r="C82" s="25">
        <v>4440</v>
      </c>
      <c r="D82" s="25">
        <v>3532</v>
      </c>
      <c r="E82" s="25">
        <v>3453</v>
      </c>
      <c r="F82" s="25"/>
      <c r="G82" s="25"/>
      <c r="H82" s="25"/>
      <c r="I82" s="89">
        <f t="shared" si="4"/>
        <v>-0.2222972972972973</v>
      </c>
      <c r="J82" s="25">
        <f t="shared" si="5"/>
        <v>-987</v>
      </c>
      <c r="K82" s="25">
        <f t="shared" si="6"/>
        <v>-79</v>
      </c>
      <c r="L82" s="25">
        <f t="shared" si="7"/>
        <v>0</v>
      </c>
    </row>
    <row r="83" spans="1:12">
      <c r="A83" s="85">
        <v>92</v>
      </c>
      <c r="B83" s="84" t="s">
        <v>81</v>
      </c>
      <c r="C83" s="25">
        <v>6401</v>
      </c>
      <c r="D83" s="25">
        <v>5337</v>
      </c>
      <c r="E83" s="25">
        <v>5295</v>
      </c>
      <c r="F83" s="25"/>
      <c r="G83" s="25"/>
      <c r="H83" s="25"/>
      <c r="I83" s="89">
        <f t="shared" si="4"/>
        <v>-0.17278550226527106</v>
      </c>
      <c r="J83" s="25">
        <f t="shared" si="5"/>
        <v>-1106</v>
      </c>
      <c r="K83" s="25">
        <f t="shared" si="6"/>
        <v>-42</v>
      </c>
      <c r="L83" s="25">
        <f t="shared" si="7"/>
        <v>0</v>
      </c>
    </row>
    <row r="84" spans="1:12">
      <c r="A84" s="85">
        <v>93</v>
      </c>
      <c r="B84" s="84" t="s">
        <v>82</v>
      </c>
      <c r="C84" s="25">
        <v>51066</v>
      </c>
      <c r="D84" s="25">
        <v>47783</v>
      </c>
      <c r="E84" s="25">
        <v>47617</v>
      </c>
      <c r="F84" s="25"/>
      <c r="G84" s="25"/>
      <c r="H84" s="25"/>
      <c r="I84" s="89">
        <f t="shared" si="4"/>
        <v>-6.754004621470254E-2</v>
      </c>
      <c r="J84" s="25">
        <f t="shared" si="5"/>
        <v>-3449</v>
      </c>
      <c r="K84" s="25">
        <f t="shared" si="6"/>
        <v>-166</v>
      </c>
      <c r="L84" s="25">
        <f t="shared" si="7"/>
        <v>0</v>
      </c>
    </row>
    <row r="85" spans="1:12">
      <c r="A85" s="85">
        <v>94</v>
      </c>
      <c r="B85" s="84" t="s">
        <v>83</v>
      </c>
      <c r="C85" s="25">
        <v>60689</v>
      </c>
      <c r="D85" s="25">
        <v>58964</v>
      </c>
      <c r="E85" s="25">
        <v>58620</v>
      </c>
      <c r="F85" s="25"/>
      <c r="G85" s="25"/>
      <c r="H85" s="25"/>
      <c r="I85" s="89">
        <f t="shared" si="4"/>
        <v>-3.4091845309693683E-2</v>
      </c>
      <c r="J85" s="25">
        <f t="shared" si="5"/>
        <v>-2069</v>
      </c>
      <c r="K85" s="25">
        <f t="shared" si="6"/>
        <v>-344</v>
      </c>
      <c r="L85" s="25">
        <f t="shared" si="7"/>
        <v>0</v>
      </c>
    </row>
    <row r="86" spans="1:12">
      <c r="A86" s="85">
        <v>95</v>
      </c>
      <c r="B86" s="84" t="s">
        <v>84</v>
      </c>
      <c r="C86" s="25">
        <v>50769</v>
      </c>
      <c r="D86" s="25">
        <v>49414</v>
      </c>
      <c r="E86" s="25">
        <v>49723</v>
      </c>
      <c r="F86" s="25"/>
      <c r="G86" s="25"/>
      <c r="H86" s="25"/>
      <c r="I86" s="89">
        <f t="shared" si="4"/>
        <v>-2.0603123953593729E-2</v>
      </c>
      <c r="J86" s="25">
        <f t="shared" si="5"/>
        <v>-1046</v>
      </c>
      <c r="K86" s="25">
        <f t="shared" si="6"/>
        <v>309</v>
      </c>
      <c r="L86" s="25">
        <f t="shared" si="7"/>
        <v>0</v>
      </c>
    </row>
    <row r="87" spans="1:12">
      <c r="A87" s="85">
        <v>96</v>
      </c>
      <c r="B87" s="84" t="s">
        <v>85</v>
      </c>
      <c r="C87" s="25">
        <v>107481</v>
      </c>
      <c r="D87" s="25">
        <v>98568</v>
      </c>
      <c r="E87" s="25">
        <v>101001</v>
      </c>
      <c r="F87" s="25"/>
      <c r="G87" s="25"/>
      <c r="H87" s="25"/>
      <c r="I87" s="89">
        <f t="shared" si="4"/>
        <v>-6.0289725625924585E-2</v>
      </c>
      <c r="J87" s="25">
        <f t="shared" si="5"/>
        <v>-6480</v>
      </c>
      <c r="K87" s="25">
        <f t="shared" si="6"/>
        <v>2433</v>
      </c>
      <c r="L87" s="25">
        <f t="shared" si="7"/>
        <v>0</v>
      </c>
    </row>
    <row r="88" spans="1:12">
      <c r="A88" s="85">
        <v>97</v>
      </c>
      <c r="B88" s="84" t="s">
        <v>86</v>
      </c>
      <c r="C88" s="25">
        <v>13246</v>
      </c>
      <c r="D88" s="25">
        <v>8395</v>
      </c>
      <c r="E88" s="25">
        <v>8345</v>
      </c>
      <c r="F88" s="25"/>
      <c r="G88" s="25"/>
      <c r="H88" s="25"/>
      <c r="I88" s="89">
        <f t="shared" si="4"/>
        <v>-0.36999849011022196</v>
      </c>
      <c r="J88" s="25">
        <f t="shared" si="5"/>
        <v>-4901</v>
      </c>
      <c r="K88" s="25">
        <f t="shared" si="6"/>
        <v>-50</v>
      </c>
      <c r="L88" s="25">
        <f t="shared" si="7"/>
        <v>0</v>
      </c>
    </row>
    <row r="89" spans="1:12">
      <c r="A89" s="85">
        <v>98</v>
      </c>
      <c r="B89" s="84" t="s">
        <v>87</v>
      </c>
      <c r="C89" s="25">
        <v>743</v>
      </c>
      <c r="D89" s="25">
        <v>634</v>
      </c>
      <c r="E89" s="25">
        <v>638</v>
      </c>
      <c r="F89" s="25"/>
      <c r="G89" s="25"/>
      <c r="H89" s="25"/>
      <c r="I89" s="89">
        <f t="shared" si="4"/>
        <v>-0.14131897711978467</v>
      </c>
      <c r="J89" s="25">
        <f t="shared" si="5"/>
        <v>-105</v>
      </c>
      <c r="K89" s="25">
        <f t="shared" si="6"/>
        <v>4</v>
      </c>
      <c r="L89" s="25">
        <f t="shared" si="7"/>
        <v>0</v>
      </c>
    </row>
    <row r="90" spans="1:12">
      <c r="A90" s="85">
        <v>99</v>
      </c>
      <c r="B90" s="84" t="s">
        <v>88</v>
      </c>
      <c r="C90" s="25">
        <v>4135</v>
      </c>
      <c r="D90" s="25">
        <v>4267</v>
      </c>
      <c r="E90" s="25">
        <v>4262</v>
      </c>
      <c r="F90" s="25"/>
      <c r="G90" s="25"/>
      <c r="H90" s="25"/>
      <c r="I90" s="89">
        <f t="shared" si="4"/>
        <v>3.0713422007255138E-2</v>
      </c>
      <c r="J90" s="25">
        <f t="shared" si="5"/>
        <v>127</v>
      </c>
      <c r="K90" s="25">
        <f t="shared" si="6"/>
        <v>-5</v>
      </c>
      <c r="L90" s="25">
        <f t="shared" si="7"/>
        <v>0</v>
      </c>
    </row>
    <row r="91" spans="1:12" s="155" customFormat="1">
      <c r="A91" s="85"/>
      <c r="B91" s="98" t="s">
        <v>285</v>
      </c>
      <c r="C91" s="25">
        <v>48913</v>
      </c>
      <c r="D91" s="25">
        <v>54621</v>
      </c>
      <c r="E91" s="25">
        <v>53890</v>
      </c>
      <c r="F91" s="25"/>
      <c r="G91" s="25"/>
      <c r="H91" s="25"/>
      <c r="I91" s="89">
        <f>(E91-C91)/C91</f>
        <v>0.10175209044630262</v>
      </c>
      <c r="J91" s="25">
        <f>E91-C91</f>
        <v>4977</v>
      </c>
      <c r="K91" s="25">
        <f>E91-D91</f>
        <v>-731</v>
      </c>
      <c r="L91" s="25">
        <f>H91-G91</f>
        <v>0</v>
      </c>
    </row>
    <row r="92" spans="1:12" s="114" customFormat="1" ht="14.45" customHeight="1">
      <c r="A92" s="191" t="s">
        <v>89</v>
      </c>
      <c r="B92" s="191"/>
      <c r="C92" s="118">
        <v>11341200</v>
      </c>
      <c r="D92" s="118">
        <v>11014545</v>
      </c>
      <c r="E92" s="118">
        <v>11056844</v>
      </c>
      <c r="F92" s="118"/>
      <c r="G92" s="118"/>
      <c r="H92" s="118"/>
      <c r="I92" s="111">
        <f t="shared" si="4"/>
        <v>-2.5072831799104151E-2</v>
      </c>
      <c r="J92" s="119">
        <f t="shared" si="5"/>
        <v>-284356</v>
      </c>
      <c r="K92" s="119">
        <f t="shared" si="6"/>
        <v>42299</v>
      </c>
      <c r="L92" s="25">
        <f t="shared" si="7"/>
        <v>0</v>
      </c>
    </row>
    <row r="93" spans="1:12">
      <c r="C93" s="155">
        <v>2576406</v>
      </c>
    </row>
    <row r="94" spans="1:12">
      <c r="C94" s="168"/>
      <c r="D94" s="168"/>
      <c r="E94" s="168"/>
      <c r="F94" s="168"/>
      <c r="G94" s="168"/>
      <c r="H94" s="16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2020-08-06T12:39:19Z</dcterms:modified>
</cp:coreProperties>
</file>