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6" activeTab="21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H84" i="36" l="1"/>
  <c r="G84" i="36"/>
  <c r="E84" i="36"/>
  <c r="C84" i="36"/>
  <c r="C87" i="24" l="1"/>
  <c r="I134" i="27" l="1"/>
  <c r="G134" i="27"/>
  <c r="E134" i="27"/>
  <c r="C134" i="27"/>
  <c r="G83" i="36"/>
  <c r="H83" i="36"/>
  <c r="E83" i="36"/>
  <c r="C83" i="36"/>
  <c r="F91" i="26" l="1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L92" i="34" l="1"/>
  <c r="K92" i="34"/>
  <c r="J92" i="34"/>
  <c r="I92" i="34"/>
  <c r="L91" i="34"/>
  <c r="K91" i="34"/>
  <c r="J91" i="34"/>
  <c r="I91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1" i="32"/>
  <c r="K91" i="32"/>
  <c r="J91" i="32"/>
  <c r="I91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I83" i="31"/>
  <c r="L82" i="31"/>
  <c r="K82" i="31"/>
  <c r="J82" i="31"/>
  <c r="I82" i="31"/>
  <c r="L81" i="31"/>
  <c r="K81" i="31"/>
  <c r="J81" i="31"/>
  <c r="I81" i="31"/>
  <c r="L80" i="31"/>
  <c r="K80" i="31"/>
  <c r="J80" i="31"/>
  <c r="I80" i="31"/>
  <c r="L79" i="31"/>
  <c r="K79" i="31"/>
  <c r="J79" i="31"/>
  <c r="I79" i="31"/>
  <c r="L78" i="31"/>
  <c r="K78" i="31"/>
  <c r="J78" i="31"/>
  <c r="I78" i="31"/>
  <c r="L77" i="31"/>
  <c r="K77" i="31"/>
  <c r="J77" i="31"/>
  <c r="I77" i="31"/>
  <c r="L76" i="31"/>
  <c r="K76" i="31"/>
  <c r="J76" i="31"/>
  <c r="I76" i="31"/>
  <c r="L75" i="31"/>
  <c r="K75" i="31"/>
  <c r="J75" i="31"/>
  <c r="I75" i="31"/>
  <c r="L74" i="31"/>
  <c r="K74" i="31"/>
  <c r="J74" i="31"/>
  <c r="I74" i="31"/>
  <c r="L73" i="31"/>
  <c r="K73" i="31"/>
  <c r="J73" i="31"/>
  <c r="I73" i="31"/>
  <c r="L72" i="31"/>
  <c r="K72" i="31"/>
  <c r="J72" i="31"/>
  <c r="I72" i="31"/>
  <c r="L71" i="31"/>
  <c r="K71" i="31"/>
  <c r="J71" i="31"/>
  <c r="I71" i="31"/>
  <c r="L70" i="31"/>
  <c r="K70" i="31"/>
  <c r="J70" i="31"/>
  <c r="I70" i="31"/>
  <c r="L69" i="31"/>
  <c r="K69" i="31"/>
  <c r="J69" i="31"/>
  <c r="I69" i="31"/>
  <c r="L68" i="31"/>
  <c r="K68" i="31"/>
  <c r="J68" i="31"/>
  <c r="I68" i="31"/>
  <c r="L67" i="31"/>
  <c r="K67" i="31"/>
  <c r="J67" i="31"/>
  <c r="I67" i="31"/>
  <c r="L66" i="31"/>
  <c r="K66" i="31"/>
  <c r="J66" i="31"/>
  <c r="I66" i="31"/>
  <c r="L65" i="31"/>
  <c r="K65" i="31"/>
  <c r="J65" i="31"/>
  <c r="I65" i="31"/>
  <c r="L64" i="31"/>
  <c r="K64" i="31"/>
  <c r="J64" i="31"/>
  <c r="I64" i="31"/>
  <c r="L63" i="31"/>
  <c r="K63" i="31"/>
  <c r="J63" i="31"/>
  <c r="I63" i="31"/>
  <c r="L62" i="31"/>
  <c r="K62" i="31"/>
  <c r="J62" i="31"/>
  <c r="I62" i="31"/>
  <c r="L61" i="31"/>
  <c r="K61" i="31"/>
  <c r="J61" i="31"/>
  <c r="I61" i="31"/>
  <c r="L60" i="31"/>
  <c r="K60" i="31"/>
  <c r="J60" i="31"/>
  <c r="I60" i="31"/>
  <c r="L59" i="31"/>
  <c r="K59" i="31"/>
  <c r="J59" i="31"/>
  <c r="I59" i="31"/>
  <c r="L58" i="31"/>
  <c r="K58" i="31"/>
  <c r="J58" i="31"/>
  <c r="I58" i="31"/>
  <c r="L57" i="31"/>
  <c r="K57" i="31"/>
  <c r="J57" i="31"/>
  <c r="I57" i="31"/>
  <c r="L56" i="31"/>
  <c r="K56" i="31"/>
  <c r="J56" i="31"/>
  <c r="I56" i="31"/>
  <c r="L55" i="31"/>
  <c r="K55" i="31"/>
  <c r="J55" i="31"/>
  <c r="I55" i="31"/>
  <c r="L54" i="31"/>
  <c r="K54" i="31"/>
  <c r="J54" i="31"/>
  <c r="I54" i="31"/>
  <c r="L53" i="31"/>
  <c r="K53" i="31"/>
  <c r="J53" i="31"/>
  <c r="I53" i="31"/>
  <c r="L52" i="31"/>
  <c r="K52" i="31"/>
  <c r="J52" i="31"/>
  <c r="I52" i="31"/>
  <c r="L51" i="31"/>
  <c r="K51" i="31"/>
  <c r="J51" i="31"/>
  <c r="I51" i="31"/>
  <c r="L50" i="31"/>
  <c r="K50" i="31"/>
  <c r="J50" i="31"/>
  <c r="I50" i="31"/>
  <c r="L49" i="31"/>
  <c r="K49" i="31"/>
  <c r="J49" i="31"/>
  <c r="I49" i="31"/>
  <c r="L48" i="31"/>
  <c r="K48" i="31"/>
  <c r="J48" i="31"/>
  <c r="I48" i="31"/>
  <c r="L47" i="31"/>
  <c r="K47" i="31"/>
  <c r="J47" i="31"/>
  <c r="I47" i="31"/>
  <c r="L46" i="31"/>
  <c r="K46" i="31"/>
  <c r="J46" i="31"/>
  <c r="I46" i="31"/>
  <c r="L45" i="31"/>
  <c r="K45" i="31"/>
  <c r="J45" i="31"/>
  <c r="I45" i="31"/>
  <c r="L44" i="31"/>
  <c r="K44" i="31"/>
  <c r="J44" i="31"/>
  <c r="I44" i="31"/>
  <c r="L43" i="31"/>
  <c r="K43" i="31"/>
  <c r="J43" i="31"/>
  <c r="I43" i="31"/>
  <c r="L42" i="31"/>
  <c r="K42" i="31"/>
  <c r="J42" i="31"/>
  <c r="I42" i="31"/>
  <c r="L41" i="31"/>
  <c r="K41" i="31"/>
  <c r="J41" i="31"/>
  <c r="I41" i="31"/>
  <c r="L40" i="31"/>
  <c r="K40" i="31"/>
  <c r="J40" i="31"/>
  <c r="I40" i="31"/>
  <c r="L39" i="31"/>
  <c r="K39" i="31"/>
  <c r="J39" i="31"/>
  <c r="I39" i="31"/>
  <c r="L38" i="31"/>
  <c r="K38" i="31"/>
  <c r="J38" i="31"/>
  <c r="I38" i="31"/>
  <c r="L37" i="31"/>
  <c r="K37" i="31"/>
  <c r="J37" i="31"/>
  <c r="I37" i="31"/>
  <c r="L36" i="31"/>
  <c r="K36" i="31"/>
  <c r="J36" i="31"/>
  <c r="I36" i="31"/>
  <c r="L35" i="31"/>
  <c r="K35" i="31"/>
  <c r="J35" i="31"/>
  <c r="I35" i="31"/>
  <c r="L34" i="31"/>
  <c r="K34" i="31"/>
  <c r="J34" i="31"/>
  <c r="I34" i="31"/>
  <c r="L33" i="31"/>
  <c r="K33" i="31"/>
  <c r="J33" i="31"/>
  <c r="I33" i="31"/>
  <c r="L32" i="31"/>
  <c r="K32" i="31"/>
  <c r="J32" i="31"/>
  <c r="I32" i="31"/>
  <c r="L31" i="31"/>
  <c r="K31" i="31"/>
  <c r="J31" i="31"/>
  <c r="I31" i="31"/>
  <c r="L30" i="31"/>
  <c r="K30" i="31"/>
  <c r="J30" i="31"/>
  <c r="I30" i="31"/>
  <c r="L29" i="31"/>
  <c r="K29" i="31"/>
  <c r="J29" i="31"/>
  <c r="I29" i="31"/>
  <c r="L28" i="31"/>
  <c r="K28" i="31"/>
  <c r="J28" i="31"/>
  <c r="I28" i="31"/>
  <c r="L27" i="31"/>
  <c r="K27" i="31"/>
  <c r="J27" i="31"/>
  <c r="I27" i="31"/>
  <c r="L26" i="31"/>
  <c r="K26" i="31"/>
  <c r="J26" i="31"/>
  <c r="I26" i="31"/>
  <c r="L25" i="31"/>
  <c r="K25" i="31"/>
  <c r="J25" i="31"/>
  <c r="I25" i="31"/>
  <c r="L24" i="31"/>
  <c r="K24" i="31"/>
  <c r="J24" i="31"/>
  <c r="I24" i="31"/>
  <c r="L23" i="31"/>
  <c r="K23" i="31"/>
  <c r="J23" i="31"/>
  <c r="I23" i="31"/>
  <c r="L22" i="31"/>
  <c r="K22" i="31"/>
  <c r="J22" i="31"/>
  <c r="I22" i="31"/>
  <c r="L21" i="31"/>
  <c r="K21" i="31"/>
  <c r="J21" i="31"/>
  <c r="I21" i="31"/>
  <c r="L20" i="31"/>
  <c r="K20" i="31"/>
  <c r="J20" i="31"/>
  <c r="I20" i="31"/>
  <c r="L19" i="31"/>
  <c r="K19" i="31"/>
  <c r="J19" i="31"/>
  <c r="I19" i="31"/>
  <c r="L18" i="31"/>
  <c r="K18" i="31"/>
  <c r="J18" i="31"/>
  <c r="I18" i="31"/>
  <c r="L17" i="31"/>
  <c r="K17" i="31"/>
  <c r="J17" i="31"/>
  <c r="I17" i="31"/>
  <c r="L16" i="31"/>
  <c r="K16" i="31"/>
  <c r="J16" i="31"/>
  <c r="I16" i="31"/>
  <c r="L15" i="31"/>
  <c r="K15" i="31"/>
  <c r="J15" i="31"/>
  <c r="I15" i="31"/>
  <c r="L14" i="31"/>
  <c r="K14" i="31"/>
  <c r="J14" i="31"/>
  <c r="I14" i="31"/>
  <c r="L13" i="31"/>
  <c r="K13" i="31"/>
  <c r="J13" i="31"/>
  <c r="I13" i="31"/>
  <c r="L12" i="31"/>
  <c r="K12" i="31"/>
  <c r="J12" i="31"/>
  <c r="I12" i="31"/>
  <c r="L11" i="31"/>
  <c r="K11" i="31"/>
  <c r="J11" i="31"/>
  <c r="I11" i="31"/>
  <c r="L10" i="31"/>
  <c r="K10" i="31"/>
  <c r="J10" i="31"/>
  <c r="I10" i="31"/>
  <c r="L9" i="31"/>
  <c r="K9" i="31"/>
  <c r="J9" i="31"/>
  <c r="I9" i="31"/>
  <c r="L8" i="31"/>
  <c r="K8" i="31"/>
  <c r="J8" i="31"/>
  <c r="I8" i="31"/>
  <c r="L7" i="31"/>
  <c r="K7" i="31"/>
  <c r="J7" i="31"/>
  <c r="I7" i="31"/>
  <c r="L6" i="31"/>
  <c r="K6" i="31"/>
  <c r="J6" i="31"/>
  <c r="I6" i="31"/>
  <c r="L5" i="31"/>
  <c r="K5" i="31"/>
  <c r="J5" i="31"/>
  <c r="I5" i="31"/>
  <c r="L4" i="31"/>
  <c r="K4" i="31"/>
  <c r="J4" i="31"/>
  <c r="I4" i="31"/>
  <c r="L3" i="31"/>
  <c r="K3" i="31"/>
  <c r="J3" i="31"/>
  <c r="I3" i="31"/>
  <c r="E87" i="29"/>
  <c r="D87" i="29"/>
  <c r="E86" i="29"/>
  <c r="D86" i="29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I92" i="28"/>
  <c r="H92" i="28"/>
  <c r="K91" i="28"/>
  <c r="J91" i="28"/>
  <c r="I91" i="28"/>
  <c r="H91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G87" i="30"/>
  <c r="F87" i="30"/>
  <c r="G86" i="30"/>
  <c r="F86" i="30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M80" i="30" s="1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M76" i="30" s="1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M72" i="30" s="1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I27" i="23"/>
  <c r="N26" i="23"/>
  <c r="M26" i="23"/>
  <c r="N23" i="23"/>
  <c r="M23" i="23"/>
  <c r="K23" i="23"/>
  <c r="J23" i="23"/>
  <c r="N22" i="23"/>
  <c r="M22" i="23"/>
  <c r="K22" i="23"/>
  <c r="J22" i="23"/>
  <c r="N21" i="23"/>
  <c r="M21" i="23"/>
  <c r="K21" i="23"/>
  <c r="J21" i="23"/>
  <c r="N20" i="23"/>
  <c r="M20" i="23"/>
  <c r="K20" i="23"/>
  <c r="J20" i="23"/>
  <c r="N19" i="23"/>
  <c r="M19" i="23"/>
  <c r="K19" i="23"/>
  <c r="J19" i="23"/>
  <c r="N18" i="23"/>
  <c r="M18" i="23"/>
  <c r="K18" i="23"/>
  <c r="J18" i="23"/>
  <c r="N17" i="23"/>
  <c r="M17" i="23"/>
  <c r="K17" i="23"/>
  <c r="J17" i="23"/>
  <c r="N16" i="23"/>
  <c r="M16" i="23"/>
  <c r="K16" i="23"/>
  <c r="J16" i="23"/>
  <c r="N15" i="23"/>
  <c r="M15" i="23"/>
  <c r="K15" i="23"/>
  <c r="J15" i="23"/>
  <c r="N14" i="23"/>
  <c r="M14" i="23"/>
  <c r="K14" i="23"/>
  <c r="J14" i="23"/>
  <c r="N13" i="23"/>
  <c r="M13" i="23"/>
  <c r="K13" i="23"/>
  <c r="J13" i="23"/>
  <c r="N12" i="23"/>
  <c r="M12" i="23"/>
  <c r="K12" i="23"/>
  <c r="J12" i="23"/>
  <c r="N11" i="23"/>
  <c r="M11" i="23"/>
  <c r="K11" i="23"/>
  <c r="J11" i="23"/>
  <c r="N10" i="23"/>
  <c r="M10" i="23"/>
  <c r="K10" i="23"/>
  <c r="J10" i="23"/>
  <c r="N9" i="23"/>
  <c r="M9" i="23"/>
  <c r="K9" i="23"/>
  <c r="J9" i="23"/>
  <c r="N8" i="23"/>
  <c r="M8" i="23"/>
  <c r="K8" i="23"/>
  <c r="J8" i="23"/>
  <c r="N7" i="23"/>
  <c r="M7" i="23"/>
  <c r="K7" i="23"/>
  <c r="J7" i="23"/>
  <c r="N6" i="23"/>
  <c r="M6" i="23"/>
  <c r="K6" i="23"/>
  <c r="J6" i="23"/>
  <c r="N5" i="23"/>
  <c r="M5" i="23"/>
  <c r="K5" i="23"/>
  <c r="J5" i="23"/>
  <c r="N4" i="23"/>
  <c r="M4" i="23"/>
  <c r="K4" i="23"/>
  <c r="J4" i="23"/>
  <c r="N3" i="23"/>
  <c r="M3" i="23"/>
  <c r="K3" i="23"/>
  <c r="J3" i="23"/>
  <c r="I3" i="23"/>
  <c r="N92" i="5"/>
  <c r="M92" i="5"/>
  <c r="K92" i="5"/>
  <c r="L92" i="5" s="1"/>
  <c r="J92" i="5"/>
  <c r="I92" i="5"/>
  <c r="N91" i="5"/>
  <c r="M91" i="5"/>
  <c r="K91" i="5"/>
  <c r="J91" i="5"/>
  <c r="I91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L88" i="5" s="1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L84" i="5" s="1"/>
  <c r="J84" i="5"/>
  <c r="I84" i="5"/>
  <c r="N83" i="5"/>
  <c r="M83" i="5"/>
  <c r="K83" i="5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L80" i="5" s="1"/>
  <c r="J80" i="5"/>
  <c r="I80" i="5"/>
  <c r="N79" i="5"/>
  <c r="M79" i="5"/>
  <c r="K79" i="5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L76" i="5" s="1"/>
  <c r="J76" i="5"/>
  <c r="I76" i="5"/>
  <c r="N75" i="5"/>
  <c r="M75" i="5"/>
  <c r="K75" i="5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L72" i="5" s="1"/>
  <c r="J72" i="5"/>
  <c r="I72" i="5"/>
  <c r="N71" i="5"/>
  <c r="M71" i="5"/>
  <c r="K71" i="5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L68" i="5" s="1"/>
  <c r="J68" i="5"/>
  <c r="I68" i="5"/>
  <c r="N67" i="5"/>
  <c r="M67" i="5"/>
  <c r="K67" i="5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L64" i="5" s="1"/>
  <c r="J64" i="5"/>
  <c r="I64" i="5"/>
  <c r="N63" i="5"/>
  <c r="M63" i="5"/>
  <c r="K63" i="5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L60" i="5" s="1"/>
  <c r="J60" i="5"/>
  <c r="I60" i="5"/>
  <c r="N59" i="5"/>
  <c r="M59" i="5"/>
  <c r="K59" i="5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L56" i="5" s="1"/>
  <c r="J56" i="5"/>
  <c r="I56" i="5"/>
  <c r="N55" i="5"/>
  <c r="M55" i="5"/>
  <c r="K55" i="5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L52" i="5" s="1"/>
  <c r="J52" i="5"/>
  <c r="I52" i="5"/>
  <c r="N51" i="5"/>
  <c r="M51" i="5"/>
  <c r="K51" i="5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L48" i="5" s="1"/>
  <c r="J48" i="5"/>
  <c r="I48" i="5"/>
  <c r="N47" i="5"/>
  <c r="M47" i="5"/>
  <c r="K47" i="5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L44" i="5" s="1"/>
  <c r="J44" i="5"/>
  <c r="I44" i="5"/>
  <c r="N43" i="5"/>
  <c r="M43" i="5"/>
  <c r="K43" i="5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L40" i="5" s="1"/>
  <c r="J40" i="5"/>
  <c r="I40" i="5"/>
  <c r="N39" i="5"/>
  <c r="M39" i="5"/>
  <c r="K39" i="5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L36" i="5" s="1"/>
  <c r="J36" i="5"/>
  <c r="I36" i="5"/>
  <c r="N35" i="5"/>
  <c r="M35" i="5"/>
  <c r="K35" i="5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L32" i="5" s="1"/>
  <c r="J32" i="5"/>
  <c r="I32" i="5"/>
  <c r="N31" i="5"/>
  <c r="M31" i="5"/>
  <c r="K31" i="5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L28" i="5" s="1"/>
  <c r="J28" i="5"/>
  <c r="I28" i="5"/>
  <c r="N27" i="5"/>
  <c r="M27" i="5"/>
  <c r="K27" i="5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L24" i="5" s="1"/>
  <c r="J24" i="5"/>
  <c r="I24" i="5"/>
  <c r="N23" i="5"/>
  <c r="M23" i="5"/>
  <c r="K23" i="5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L20" i="5" s="1"/>
  <c r="J20" i="5"/>
  <c r="I20" i="5"/>
  <c r="N19" i="5"/>
  <c r="M19" i="5"/>
  <c r="K19" i="5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L16" i="5" s="1"/>
  <c r="J16" i="5"/>
  <c r="I16" i="5"/>
  <c r="N15" i="5"/>
  <c r="M15" i="5"/>
  <c r="K15" i="5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L12" i="5" s="1"/>
  <c r="J12" i="5"/>
  <c r="I12" i="5"/>
  <c r="N11" i="5"/>
  <c r="M11" i="5"/>
  <c r="K11" i="5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L8" i="5" s="1"/>
  <c r="J8" i="5"/>
  <c r="I8" i="5"/>
  <c r="N7" i="5"/>
  <c r="M7" i="5"/>
  <c r="K7" i="5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L4" i="5" s="1"/>
  <c r="J4" i="5"/>
  <c r="I4" i="5"/>
  <c r="N3" i="5"/>
  <c r="M3" i="5"/>
  <c r="K3" i="5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L92" i="17" s="1"/>
  <c r="J92" i="17"/>
  <c r="I92" i="17"/>
  <c r="N91" i="17"/>
  <c r="M91" i="17"/>
  <c r="K91" i="17"/>
  <c r="J91" i="17"/>
  <c r="I91" i="17"/>
  <c r="N90" i="17"/>
  <c r="M90" i="17"/>
  <c r="K90" i="17"/>
  <c r="J90" i="17"/>
  <c r="I90" i="17"/>
  <c r="N89" i="17"/>
  <c r="M89" i="17"/>
  <c r="K89" i="17"/>
  <c r="J89" i="17"/>
  <c r="I89" i="17"/>
  <c r="N88" i="17"/>
  <c r="M88" i="17"/>
  <c r="K88" i="17"/>
  <c r="L88" i="17" s="1"/>
  <c r="J88" i="17"/>
  <c r="I88" i="17"/>
  <c r="N87" i="17"/>
  <c r="M87" i="17"/>
  <c r="K87" i="17"/>
  <c r="J87" i="17"/>
  <c r="I87" i="17"/>
  <c r="N86" i="17"/>
  <c r="M86" i="17"/>
  <c r="K86" i="17"/>
  <c r="J86" i="17"/>
  <c r="I86" i="17"/>
  <c r="N85" i="17"/>
  <c r="M85" i="17"/>
  <c r="K85" i="17"/>
  <c r="J85" i="17"/>
  <c r="I85" i="17"/>
  <c r="N84" i="17"/>
  <c r="M84" i="17"/>
  <c r="K84" i="17"/>
  <c r="L84" i="17" s="1"/>
  <c r="J84" i="17"/>
  <c r="I84" i="17"/>
  <c r="N83" i="17"/>
  <c r="M83" i="17"/>
  <c r="K83" i="17"/>
  <c r="J83" i="17"/>
  <c r="I83" i="17"/>
  <c r="N82" i="17"/>
  <c r="M82" i="17"/>
  <c r="K82" i="17"/>
  <c r="J82" i="17"/>
  <c r="I82" i="17"/>
  <c r="N81" i="17"/>
  <c r="M81" i="17"/>
  <c r="K81" i="17"/>
  <c r="J81" i="17"/>
  <c r="I81" i="17"/>
  <c r="N80" i="17"/>
  <c r="M80" i="17"/>
  <c r="K80" i="17"/>
  <c r="L80" i="17" s="1"/>
  <c r="J80" i="17"/>
  <c r="I80" i="17"/>
  <c r="N79" i="17"/>
  <c r="M79" i="17"/>
  <c r="K79" i="17"/>
  <c r="J79" i="17"/>
  <c r="I79" i="17"/>
  <c r="N78" i="17"/>
  <c r="M78" i="17"/>
  <c r="K78" i="17"/>
  <c r="J78" i="17"/>
  <c r="I78" i="17"/>
  <c r="N77" i="17"/>
  <c r="M77" i="17"/>
  <c r="K77" i="17"/>
  <c r="J77" i="17"/>
  <c r="I77" i="17"/>
  <c r="N76" i="17"/>
  <c r="M76" i="17"/>
  <c r="K76" i="17"/>
  <c r="L76" i="17" s="1"/>
  <c r="J76" i="17"/>
  <c r="I76" i="17"/>
  <c r="N75" i="17"/>
  <c r="M75" i="17"/>
  <c r="K75" i="17"/>
  <c r="J75" i="17"/>
  <c r="I75" i="17"/>
  <c r="N74" i="17"/>
  <c r="M74" i="17"/>
  <c r="K74" i="17"/>
  <c r="J74" i="17"/>
  <c r="I74" i="17"/>
  <c r="N73" i="17"/>
  <c r="M73" i="17"/>
  <c r="K73" i="17"/>
  <c r="J73" i="17"/>
  <c r="I73" i="17"/>
  <c r="N72" i="17"/>
  <c r="M72" i="17"/>
  <c r="K72" i="17"/>
  <c r="L72" i="17" s="1"/>
  <c r="J72" i="17"/>
  <c r="I72" i="17"/>
  <c r="N71" i="17"/>
  <c r="M71" i="17"/>
  <c r="K71" i="17"/>
  <c r="J71" i="17"/>
  <c r="I71" i="17"/>
  <c r="N70" i="17"/>
  <c r="M70" i="17"/>
  <c r="K70" i="17"/>
  <c r="J70" i="17"/>
  <c r="I70" i="17"/>
  <c r="N69" i="17"/>
  <c r="M69" i="17"/>
  <c r="K69" i="17"/>
  <c r="J69" i="17"/>
  <c r="I69" i="17"/>
  <c r="N68" i="17"/>
  <c r="M68" i="17"/>
  <c r="K68" i="17"/>
  <c r="L68" i="17" s="1"/>
  <c r="J68" i="17"/>
  <c r="I68" i="17"/>
  <c r="N67" i="17"/>
  <c r="M67" i="17"/>
  <c r="K67" i="17"/>
  <c r="J67" i="17"/>
  <c r="I67" i="17"/>
  <c r="N66" i="17"/>
  <c r="M66" i="17"/>
  <c r="K66" i="17"/>
  <c r="J66" i="17"/>
  <c r="I66" i="17"/>
  <c r="N65" i="17"/>
  <c r="M65" i="17"/>
  <c r="K65" i="17"/>
  <c r="J65" i="17"/>
  <c r="I65" i="17"/>
  <c r="N64" i="17"/>
  <c r="M64" i="17"/>
  <c r="K64" i="17"/>
  <c r="L64" i="17" s="1"/>
  <c r="J64" i="17"/>
  <c r="I64" i="17"/>
  <c r="N63" i="17"/>
  <c r="M63" i="17"/>
  <c r="K63" i="17"/>
  <c r="J63" i="17"/>
  <c r="I63" i="17"/>
  <c r="N62" i="17"/>
  <c r="M62" i="17"/>
  <c r="K62" i="17"/>
  <c r="J62" i="17"/>
  <c r="I62" i="17"/>
  <c r="N61" i="17"/>
  <c r="M61" i="17"/>
  <c r="K61" i="17"/>
  <c r="J61" i="17"/>
  <c r="I61" i="17"/>
  <c r="N60" i="17"/>
  <c r="M60" i="17"/>
  <c r="K60" i="17"/>
  <c r="L60" i="17" s="1"/>
  <c r="J60" i="17"/>
  <c r="I60" i="17"/>
  <c r="N59" i="17"/>
  <c r="M59" i="17"/>
  <c r="K59" i="17"/>
  <c r="J59" i="17"/>
  <c r="I59" i="17"/>
  <c r="N58" i="17"/>
  <c r="M58" i="17"/>
  <c r="K58" i="17"/>
  <c r="J58" i="17"/>
  <c r="I58" i="17"/>
  <c r="N57" i="17"/>
  <c r="M57" i="17"/>
  <c r="K57" i="17"/>
  <c r="J57" i="17"/>
  <c r="I57" i="17"/>
  <c r="N56" i="17"/>
  <c r="M56" i="17"/>
  <c r="K56" i="17"/>
  <c r="L56" i="17" s="1"/>
  <c r="J56" i="17"/>
  <c r="I56" i="17"/>
  <c r="N55" i="17"/>
  <c r="M55" i="17"/>
  <c r="K55" i="17"/>
  <c r="J55" i="17"/>
  <c r="I55" i="17"/>
  <c r="N54" i="17"/>
  <c r="M54" i="17"/>
  <c r="K54" i="17"/>
  <c r="J54" i="17"/>
  <c r="I54" i="17"/>
  <c r="N53" i="17"/>
  <c r="M53" i="17"/>
  <c r="K53" i="17"/>
  <c r="J53" i="17"/>
  <c r="I53" i="17"/>
  <c r="N52" i="17"/>
  <c r="M52" i="17"/>
  <c r="K52" i="17"/>
  <c r="L52" i="17" s="1"/>
  <c r="J52" i="17"/>
  <c r="I52" i="17"/>
  <c r="N51" i="17"/>
  <c r="M51" i="17"/>
  <c r="K51" i="17"/>
  <c r="J51" i="17"/>
  <c r="I51" i="17"/>
  <c r="N50" i="17"/>
  <c r="M50" i="17"/>
  <c r="K50" i="17"/>
  <c r="J50" i="17"/>
  <c r="I50" i="17"/>
  <c r="N49" i="17"/>
  <c r="M49" i="17"/>
  <c r="K49" i="17"/>
  <c r="J49" i="17"/>
  <c r="I49" i="17"/>
  <c r="N48" i="17"/>
  <c r="M48" i="17"/>
  <c r="K48" i="17"/>
  <c r="L48" i="17" s="1"/>
  <c r="J48" i="17"/>
  <c r="I48" i="17"/>
  <c r="N47" i="17"/>
  <c r="M47" i="17"/>
  <c r="K47" i="17"/>
  <c r="J47" i="17"/>
  <c r="I47" i="17"/>
  <c r="N46" i="17"/>
  <c r="M46" i="17"/>
  <c r="K46" i="17"/>
  <c r="J46" i="17"/>
  <c r="I46" i="17"/>
  <c r="N45" i="17"/>
  <c r="M45" i="17"/>
  <c r="K45" i="17"/>
  <c r="J45" i="17"/>
  <c r="I45" i="17"/>
  <c r="N44" i="17"/>
  <c r="M44" i="17"/>
  <c r="K44" i="17"/>
  <c r="L44" i="17" s="1"/>
  <c r="J44" i="17"/>
  <c r="I44" i="17"/>
  <c r="N43" i="17"/>
  <c r="M43" i="17"/>
  <c r="K43" i="17"/>
  <c r="J43" i="17"/>
  <c r="I43" i="17"/>
  <c r="N42" i="17"/>
  <c r="M42" i="17"/>
  <c r="K42" i="17"/>
  <c r="J42" i="17"/>
  <c r="I42" i="17"/>
  <c r="N41" i="17"/>
  <c r="M41" i="17"/>
  <c r="K41" i="17"/>
  <c r="J41" i="17"/>
  <c r="I41" i="17"/>
  <c r="N40" i="17"/>
  <c r="M40" i="17"/>
  <c r="K40" i="17"/>
  <c r="L40" i="17" s="1"/>
  <c r="J40" i="17"/>
  <c r="I40" i="17"/>
  <c r="N39" i="17"/>
  <c r="M39" i="17"/>
  <c r="K39" i="17"/>
  <c r="J39" i="17"/>
  <c r="I39" i="17"/>
  <c r="N38" i="17"/>
  <c r="M38" i="17"/>
  <c r="K38" i="17"/>
  <c r="J38" i="17"/>
  <c r="I38" i="17"/>
  <c r="N37" i="17"/>
  <c r="M37" i="17"/>
  <c r="K37" i="17"/>
  <c r="J37" i="17"/>
  <c r="I37" i="17"/>
  <c r="N36" i="17"/>
  <c r="M36" i="17"/>
  <c r="K36" i="17"/>
  <c r="L36" i="17" s="1"/>
  <c r="J36" i="17"/>
  <c r="I36" i="17"/>
  <c r="N35" i="17"/>
  <c r="M35" i="17"/>
  <c r="K35" i="17"/>
  <c r="J35" i="17"/>
  <c r="I35" i="17"/>
  <c r="N34" i="17"/>
  <c r="M34" i="17"/>
  <c r="K34" i="17"/>
  <c r="J34" i="17"/>
  <c r="I34" i="17"/>
  <c r="N33" i="17"/>
  <c r="M33" i="17"/>
  <c r="K33" i="17"/>
  <c r="J33" i="17"/>
  <c r="I33" i="17"/>
  <c r="N32" i="17"/>
  <c r="M32" i="17"/>
  <c r="K32" i="17"/>
  <c r="L32" i="17" s="1"/>
  <c r="J32" i="17"/>
  <c r="I32" i="17"/>
  <c r="N31" i="17"/>
  <c r="M31" i="17"/>
  <c r="K31" i="17"/>
  <c r="J31" i="17"/>
  <c r="I31" i="17"/>
  <c r="N30" i="17"/>
  <c r="M30" i="17"/>
  <c r="K30" i="17"/>
  <c r="J30" i="17"/>
  <c r="I30" i="17"/>
  <c r="N29" i="17"/>
  <c r="M29" i="17"/>
  <c r="K29" i="17"/>
  <c r="J29" i="17"/>
  <c r="I29" i="17"/>
  <c r="N28" i="17"/>
  <c r="M28" i="17"/>
  <c r="K28" i="17"/>
  <c r="L28" i="17" s="1"/>
  <c r="J28" i="17"/>
  <c r="I28" i="17"/>
  <c r="N27" i="17"/>
  <c r="M27" i="17"/>
  <c r="K27" i="17"/>
  <c r="J27" i="17"/>
  <c r="I27" i="17"/>
  <c r="N26" i="17"/>
  <c r="M26" i="17"/>
  <c r="K26" i="17"/>
  <c r="J26" i="17"/>
  <c r="I26" i="17"/>
  <c r="N25" i="17"/>
  <c r="M25" i="17"/>
  <c r="K25" i="17"/>
  <c r="J25" i="17"/>
  <c r="I25" i="17"/>
  <c r="N24" i="17"/>
  <c r="M24" i="17"/>
  <c r="K24" i="17"/>
  <c r="L24" i="17" s="1"/>
  <c r="J24" i="17"/>
  <c r="I24" i="17"/>
  <c r="N23" i="17"/>
  <c r="M23" i="17"/>
  <c r="K23" i="17"/>
  <c r="J23" i="17"/>
  <c r="I23" i="17"/>
  <c r="N22" i="17"/>
  <c r="M22" i="17"/>
  <c r="K22" i="17"/>
  <c r="J22" i="17"/>
  <c r="I22" i="17"/>
  <c r="N21" i="17"/>
  <c r="M21" i="17"/>
  <c r="K21" i="17"/>
  <c r="J21" i="17"/>
  <c r="I21" i="17"/>
  <c r="N20" i="17"/>
  <c r="M20" i="17"/>
  <c r="K20" i="17"/>
  <c r="L20" i="17" s="1"/>
  <c r="J20" i="17"/>
  <c r="I20" i="17"/>
  <c r="N19" i="17"/>
  <c r="M19" i="17"/>
  <c r="K19" i="17"/>
  <c r="J19" i="17"/>
  <c r="I19" i="17"/>
  <c r="N18" i="17"/>
  <c r="M18" i="17"/>
  <c r="K18" i="17"/>
  <c r="J18" i="17"/>
  <c r="I18" i="17"/>
  <c r="N17" i="17"/>
  <c r="M17" i="17"/>
  <c r="K17" i="17"/>
  <c r="J17" i="17"/>
  <c r="I17" i="17"/>
  <c r="N16" i="17"/>
  <c r="M16" i="17"/>
  <c r="K16" i="17"/>
  <c r="L16" i="17" s="1"/>
  <c r="J16" i="17"/>
  <c r="I16" i="17"/>
  <c r="N15" i="17"/>
  <c r="M15" i="17"/>
  <c r="K15" i="17"/>
  <c r="J15" i="17"/>
  <c r="I15" i="17"/>
  <c r="N14" i="17"/>
  <c r="M14" i="17"/>
  <c r="K14" i="17"/>
  <c r="J14" i="17"/>
  <c r="I14" i="17"/>
  <c r="N13" i="17"/>
  <c r="M13" i="17"/>
  <c r="K13" i="17"/>
  <c r="J13" i="17"/>
  <c r="I13" i="17"/>
  <c r="N12" i="17"/>
  <c r="M12" i="17"/>
  <c r="K12" i="17"/>
  <c r="L12" i="17" s="1"/>
  <c r="J12" i="17"/>
  <c r="I12" i="17"/>
  <c r="N11" i="17"/>
  <c r="M11" i="17"/>
  <c r="K11" i="17"/>
  <c r="J11" i="17"/>
  <c r="I11" i="17"/>
  <c r="N10" i="17"/>
  <c r="M10" i="17"/>
  <c r="K10" i="17"/>
  <c r="J10" i="17"/>
  <c r="I10" i="17"/>
  <c r="N9" i="17"/>
  <c r="M9" i="17"/>
  <c r="K9" i="17"/>
  <c r="J9" i="17"/>
  <c r="I9" i="17"/>
  <c r="N8" i="17"/>
  <c r="M8" i="17"/>
  <c r="K8" i="17"/>
  <c r="L8" i="17" s="1"/>
  <c r="J8" i="17"/>
  <c r="I8" i="17"/>
  <c r="N7" i="17"/>
  <c r="M7" i="17"/>
  <c r="K7" i="17"/>
  <c r="J7" i="17"/>
  <c r="I7" i="17"/>
  <c r="N6" i="17"/>
  <c r="M6" i="17"/>
  <c r="K6" i="17"/>
  <c r="J6" i="17"/>
  <c r="I6" i="17"/>
  <c r="N5" i="17"/>
  <c r="M5" i="17"/>
  <c r="K5" i="17"/>
  <c r="J5" i="17"/>
  <c r="I5" i="17"/>
  <c r="N4" i="17"/>
  <c r="M4" i="17"/>
  <c r="K4" i="17"/>
  <c r="L4" i="17" s="1"/>
  <c r="J4" i="17"/>
  <c r="I4" i="17"/>
  <c r="N3" i="17"/>
  <c r="M3" i="17"/>
  <c r="K3" i="17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J56" i="3"/>
  <c r="I56" i="3"/>
  <c r="N55" i="3"/>
  <c r="M55" i="3"/>
  <c r="K55" i="3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J52" i="3"/>
  <c r="I52" i="3"/>
  <c r="N51" i="3"/>
  <c r="M51" i="3"/>
  <c r="K51" i="3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J48" i="3"/>
  <c r="I48" i="3"/>
  <c r="N47" i="3"/>
  <c r="M47" i="3"/>
  <c r="K47" i="3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J44" i="3"/>
  <c r="I44" i="3"/>
  <c r="N43" i="3"/>
  <c r="M43" i="3"/>
  <c r="K43" i="3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J40" i="3"/>
  <c r="I40" i="3"/>
  <c r="N39" i="3"/>
  <c r="M39" i="3"/>
  <c r="K39" i="3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J36" i="3"/>
  <c r="I36" i="3"/>
  <c r="N35" i="3"/>
  <c r="M35" i="3"/>
  <c r="K35" i="3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J32" i="3"/>
  <c r="I32" i="3"/>
  <c r="N31" i="3"/>
  <c r="M31" i="3"/>
  <c r="K31" i="3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J28" i="3"/>
  <c r="I28" i="3"/>
  <c r="N27" i="3"/>
  <c r="M27" i="3"/>
  <c r="K27" i="3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J24" i="3"/>
  <c r="I24" i="3"/>
  <c r="N23" i="3"/>
  <c r="M23" i="3"/>
  <c r="K23" i="3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J20" i="3"/>
  <c r="I20" i="3"/>
  <c r="N19" i="3"/>
  <c r="M19" i="3"/>
  <c r="K19" i="3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J16" i="3"/>
  <c r="I16" i="3"/>
  <c r="N15" i="3"/>
  <c r="M15" i="3"/>
  <c r="K15" i="3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J12" i="3"/>
  <c r="I12" i="3"/>
  <c r="N11" i="3"/>
  <c r="M11" i="3"/>
  <c r="K11" i="3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J8" i="3"/>
  <c r="I8" i="3"/>
  <c r="N7" i="3"/>
  <c r="M7" i="3"/>
  <c r="K7" i="3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J4" i="3"/>
  <c r="I4" i="3"/>
  <c r="N3" i="3"/>
  <c r="M3" i="3"/>
  <c r="K3" i="3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M92" i="2"/>
  <c r="K92" i="2"/>
  <c r="L92" i="2" s="1"/>
  <c r="J92" i="2"/>
  <c r="I92" i="2"/>
  <c r="N91" i="2"/>
  <c r="M91" i="2"/>
  <c r="K91" i="2"/>
  <c r="J91" i="2"/>
  <c r="I91" i="2"/>
  <c r="N90" i="2"/>
  <c r="M90" i="2"/>
  <c r="K90" i="2"/>
  <c r="J90" i="2"/>
  <c r="I90" i="2"/>
  <c r="N89" i="2"/>
  <c r="M89" i="2"/>
  <c r="K89" i="2"/>
  <c r="J89" i="2"/>
  <c r="I89" i="2"/>
  <c r="N88" i="2"/>
  <c r="M88" i="2"/>
  <c r="K88" i="2"/>
  <c r="L88" i="2" s="1"/>
  <c r="J88" i="2"/>
  <c r="I88" i="2"/>
  <c r="N87" i="2"/>
  <c r="M87" i="2"/>
  <c r="K87" i="2"/>
  <c r="J87" i="2"/>
  <c r="I87" i="2"/>
  <c r="N86" i="2"/>
  <c r="M86" i="2"/>
  <c r="K86" i="2"/>
  <c r="J86" i="2"/>
  <c r="I86" i="2"/>
  <c r="N85" i="2"/>
  <c r="M85" i="2"/>
  <c r="K85" i="2"/>
  <c r="J85" i="2"/>
  <c r="I85" i="2"/>
  <c r="N84" i="2"/>
  <c r="M84" i="2"/>
  <c r="K84" i="2"/>
  <c r="L84" i="2" s="1"/>
  <c r="J84" i="2"/>
  <c r="I84" i="2"/>
  <c r="N83" i="2"/>
  <c r="M83" i="2"/>
  <c r="K83" i="2"/>
  <c r="J83" i="2"/>
  <c r="I83" i="2"/>
  <c r="N82" i="2"/>
  <c r="M82" i="2"/>
  <c r="K82" i="2"/>
  <c r="J82" i="2"/>
  <c r="I82" i="2"/>
  <c r="N81" i="2"/>
  <c r="M81" i="2"/>
  <c r="K81" i="2"/>
  <c r="J81" i="2"/>
  <c r="I81" i="2"/>
  <c r="N80" i="2"/>
  <c r="M80" i="2"/>
  <c r="K80" i="2"/>
  <c r="L80" i="2" s="1"/>
  <c r="J80" i="2"/>
  <c r="I80" i="2"/>
  <c r="N79" i="2"/>
  <c r="M79" i="2"/>
  <c r="K79" i="2"/>
  <c r="J79" i="2"/>
  <c r="I79" i="2"/>
  <c r="N78" i="2"/>
  <c r="M78" i="2"/>
  <c r="K78" i="2"/>
  <c r="J78" i="2"/>
  <c r="I78" i="2"/>
  <c r="N77" i="2"/>
  <c r="M77" i="2"/>
  <c r="K77" i="2"/>
  <c r="J77" i="2"/>
  <c r="I77" i="2"/>
  <c r="N76" i="2"/>
  <c r="M76" i="2"/>
  <c r="K76" i="2"/>
  <c r="L76" i="2" s="1"/>
  <c r="J76" i="2"/>
  <c r="I76" i="2"/>
  <c r="N75" i="2"/>
  <c r="M75" i="2"/>
  <c r="K75" i="2"/>
  <c r="J75" i="2"/>
  <c r="I75" i="2"/>
  <c r="N74" i="2"/>
  <c r="M74" i="2"/>
  <c r="K74" i="2"/>
  <c r="J74" i="2"/>
  <c r="I74" i="2"/>
  <c r="N73" i="2"/>
  <c r="M73" i="2"/>
  <c r="K73" i="2"/>
  <c r="J73" i="2"/>
  <c r="I73" i="2"/>
  <c r="N72" i="2"/>
  <c r="M72" i="2"/>
  <c r="K72" i="2"/>
  <c r="L72" i="2" s="1"/>
  <c r="J72" i="2"/>
  <c r="I72" i="2"/>
  <c r="N71" i="2"/>
  <c r="M71" i="2"/>
  <c r="K71" i="2"/>
  <c r="J71" i="2"/>
  <c r="I71" i="2"/>
  <c r="N70" i="2"/>
  <c r="M70" i="2"/>
  <c r="K70" i="2"/>
  <c r="J70" i="2"/>
  <c r="I70" i="2"/>
  <c r="N69" i="2"/>
  <c r="M69" i="2"/>
  <c r="K69" i="2"/>
  <c r="J69" i="2"/>
  <c r="I69" i="2"/>
  <c r="N68" i="2"/>
  <c r="M68" i="2"/>
  <c r="K68" i="2"/>
  <c r="L68" i="2" s="1"/>
  <c r="J68" i="2"/>
  <c r="I68" i="2"/>
  <c r="N67" i="2"/>
  <c r="M67" i="2"/>
  <c r="K67" i="2"/>
  <c r="J67" i="2"/>
  <c r="I67" i="2"/>
  <c r="N66" i="2"/>
  <c r="M66" i="2"/>
  <c r="K66" i="2"/>
  <c r="J66" i="2"/>
  <c r="I66" i="2"/>
  <c r="N65" i="2"/>
  <c r="M65" i="2"/>
  <c r="K65" i="2"/>
  <c r="J65" i="2"/>
  <c r="I65" i="2"/>
  <c r="N64" i="2"/>
  <c r="M64" i="2"/>
  <c r="K64" i="2"/>
  <c r="L64" i="2" s="1"/>
  <c r="J64" i="2"/>
  <c r="I64" i="2"/>
  <c r="N63" i="2"/>
  <c r="M63" i="2"/>
  <c r="K63" i="2"/>
  <c r="J63" i="2"/>
  <c r="I63" i="2"/>
  <c r="N62" i="2"/>
  <c r="M62" i="2"/>
  <c r="K62" i="2"/>
  <c r="J62" i="2"/>
  <c r="I62" i="2"/>
  <c r="N61" i="2"/>
  <c r="M61" i="2"/>
  <c r="K61" i="2"/>
  <c r="J61" i="2"/>
  <c r="I61" i="2"/>
  <c r="N60" i="2"/>
  <c r="M60" i="2"/>
  <c r="K60" i="2"/>
  <c r="L60" i="2" s="1"/>
  <c r="J60" i="2"/>
  <c r="I60" i="2"/>
  <c r="N59" i="2"/>
  <c r="M59" i="2"/>
  <c r="K59" i="2"/>
  <c r="J59" i="2"/>
  <c r="I59" i="2"/>
  <c r="N58" i="2"/>
  <c r="M58" i="2"/>
  <c r="K58" i="2"/>
  <c r="J58" i="2"/>
  <c r="I58" i="2"/>
  <c r="N57" i="2"/>
  <c r="M57" i="2"/>
  <c r="K57" i="2"/>
  <c r="J57" i="2"/>
  <c r="I57" i="2"/>
  <c r="N56" i="2"/>
  <c r="M56" i="2"/>
  <c r="K56" i="2"/>
  <c r="L56" i="2" s="1"/>
  <c r="J56" i="2"/>
  <c r="I56" i="2"/>
  <c r="N55" i="2"/>
  <c r="M55" i="2"/>
  <c r="K55" i="2"/>
  <c r="J55" i="2"/>
  <c r="I55" i="2"/>
  <c r="N54" i="2"/>
  <c r="M54" i="2"/>
  <c r="K54" i="2"/>
  <c r="J54" i="2"/>
  <c r="I54" i="2"/>
  <c r="N53" i="2"/>
  <c r="M53" i="2"/>
  <c r="K53" i="2"/>
  <c r="J53" i="2"/>
  <c r="I53" i="2"/>
  <c r="N52" i="2"/>
  <c r="M52" i="2"/>
  <c r="K52" i="2"/>
  <c r="L52" i="2" s="1"/>
  <c r="J52" i="2"/>
  <c r="I52" i="2"/>
  <c r="N51" i="2"/>
  <c r="M51" i="2"/>
  <c r="K51" i="2"/>
  <c r="J51" i="2"/>
  <c r="I51" i="2"/>
  <c r="N50" i="2"/>
  <c r="M50" i="2"/>
  <c r="K50" i="2"/>
  <c r="J50" i="2"/>
  <c r="I50" i="2"/>
  <c r="N49" i="2"/>
  <c r="M49" i="2"/>
  <c r="K49" i="2"/>
  <c r="J49" i="2"/>
  <c r="I49" i="2"/>
  <c r="N48" i="2"/>
  <c r="M48" i="2"/>
  <c r="K48" i="2"/>
  <c r="L48" i="2" s="1"/>
  <c r="J48" i="2"/>
  <c r="I48" i="2"/>
  <c r="N47" i="2"/>
  <c r="M47" i="2"/>
  <c r="K47" i="2"/>
  <c r="J47" i="2"/>
  <c r="I47" i="2"/>
  <c r="N46" i="2"/>
  <c r="M46" i="2"/>
  <c r="K46" i="2"/>
  <c r="J46" i="2"/>
  <c r="I46" i="2"/>
  <c r="N45" i="2"/>
  <c r="M45" i="2"/>
  <c r="K45" i="2"/>
  <c r="J45" i="2"/>
  <c r="I45" i="2"/>
  <c r="N44" i="2"/>
  <c r="M44" i="2"/>
  <c r="K44" i="2"/>
  <c r="L44" i="2" s="1"/>
  <c r="J44" i="2"/>
  <c r="I44" i="2"/>
  <c r="N43" i="2"/>
  <c r="M43" i="2"/>
  <c r="K43" i="2"/>
  <c r="J43" i="2"/>
  <c r="I43" i="2"/>
  <c r="N42" i="2"/>
  <c r="M42" i="2"/>
  <c r="K42" i="2"/>
  <c r="J42" i="2"/>
  <c r="I42" i="2"/>
  <c r="N41" i="2"/>
  <c r="M41" i="2"/>
  <c r="K41" i="2"/>
  <c r="J41" i="2"/>
  <c r="I41" i="2"/>
  <c r="N40" i="2"/>
  <c r="M40" i="2"/>
  <c r="K40" i="2"/>
  <c r="L40" i="2" s="1"/>
  <c r="J40" i="2"/>
  <c r="I40" i="2"/>
  <c r="N39" i="2"/>
  <c r="M39" i="2"/>
  <c r="K39" i="2"/>
  <c r="J39" i="2"/>
  <c r="I39" i="2"/>
  <c r="N38" i="2"/>
  <c r="M38" i="2"/>
  <c r="K38" i="2"/>
  <c r="J38" i="2"/>
  <c r="I38" i="2"/>
  <c r="N37" i="2"/>
  <c r="M37" i="2"/>
  <c r="K37" i="2"/>
  <c r="J37" i="2"/>
  <c r="I37" i="2"/>
  <c r="N36" i="2"/>
  <c r="M36" i="2"/>
  <c r="K36" i="2"/>
  <c r="L36" i="2" s="1"/>
  <c r="J36" i="2"/>
  <c r="I36" i="2"/>
  <c r="N35" i="2"/>
  <c r="M35" i="2"/>
  <c r="K35" i="2"/>
  <c r="J35" i="2"/>
  <c r="I35" i="2"/>
  <c r="N34" i="2"/>
  <c r="M34" i="2"/>
  <c r="K34" i="2"/>
  <c r="J34" i="2"/>
  <c r="I34" i="2"/>
  <c r="N33" i="2"/>
  <c r="M33" i="2"/>
  <c r="K33" i="2"/>
  <c r="J33" i="2"/>
  <c r="I33" i="2"/>
  <c r="N32" i="2"/>
  <c r="M32" i="2"/>
  <c r="K32" i="2"/>
  <c r="L32" i="2" s="1"/>
  <c r="J32" i="2"/>
  <c r="I32" i="2"/>
  <c r="N31" i="2"/>
  <c r="M31" i="2"/>
  <c r="K31" i="2"/>
  <c r="J31" i="2"/>
  <c r="I31" i="2"/>
  <c r="N30" i="2"/>
  <c r="M30" i="2"/>
  <c r="K30" i="2"/>
  <c r="J30" i="2"/>
  <c r="I30" i="2"/>
  <c r="N29" i="2"/>
  <c r="M29" i="2"/>
  <c r="K29" i="2"/>
  <c r="J29" i="2"/>
  <c r="I29" i="2"/>
  <c r="N28" i="2"/>
  <c r="M28" i="2"/>
  <c r="K28" i="2"/>
  <c r="L28" i="2" s="1"/>
  <c r="J28" i="2"/>
  <c r="I28" i="2"/>
  <c r="N27" i="2"/>
  <c r="M27" i="2"/>
  <c r="K27" i="2"/>
  <c r="J27" i="2"/>
  <c r="I27" i="2"/>
  <c r="N26" i="2"/>
  <c r="M26" i="2"/>
  <c r="K26" i="2"/>
  <c r="J26" i="2"/>
  <c r="I26" i="2"/>
  <c r="N25" i="2"/>
  <c r="M25" i="2"/>
  <c r="K25" i="2"/>
  <c r="J25" i="2"/>
  <c r="I25" i="2"/>
  <c r="N24" i="2"/>
  <c r="M24" i="2"/>
  <c r="K24" i="2"/>
  <c r="L24" i="2" s="1"/>
  <c r="J24" i="2"/>
  <c r="I24" i="2"/>
  <c r="N23" i="2"/>
  <c r="M23" i="2"/>
  <c r="K23" i="2"/>
  <c r="J23" i="2"/>
  <c r="I23" i="2"/>
  <c r="N22" i="2"/>
  <c r="M22" i="2"/>
  <c r="K22" i="2"/>
  <c r="J22" i="2"/>
  <c r="I22" i="2"/>
  <c r="N21" i="2"/>
  <c r="M21" i="2"/>
  <c r="K21" i="2"/>
  <c r="J21" i="2"/>
  <c r="I21" i="2"/>
  <c r="N20" i="2"/>
  <c r="M20" i="2"/>
  <c r="K20" i="2"/>
  <c r="L20" i="2" s="1"/>
  <c r="J20" i="2"/>
  <c r="I20" i="2"/>
  <c r="N19" i="2"/>
  <c r="M19" i="2"/>
  <c r="K19" i="2"/>
  <c r="J19" i="2"/>
  <c r="I19" i="2"/>
  <c r="N18" i="2"/>
  <c r="M18" i="2"/>
  <c r="K18" i="2"/>
  <c r="J18" i="2"/>
  <c r="I18" i="2"/>
  <c r="N17" i="2"/>
  <c r="M17" i="2"/>
  <c r="K17" i="2"/>
  <c r="J17" i="2"/>
  <c r="I17" i="2"/>
  <c r="N16" i="2"/>
  <c r="M16" i="2"/>
  <c r="K16" i="2"/>
  <c r="L16" i="2" s="1"/>
  <c r="J16" i="2"/>
  <c r="I16" i="2"/>
  <c r="N15" i="2"/>
  <c r="M15" i="2"/>
  <c r="K15" i="2"/>
  <c r="J15" i="2"/>
  <c r="I15" i="2"/>
  <c r="N14" i="2"/>
  <c r="M14" i="2"/>
  <c r="K14" i="2"/>
  <c r="J14" i="2"/>
  <c r="I14" i="2"/>
  <c r="N13" i="2"/>
  <c r="M13" i="2"/>
  <c r="K13" i="2"/>
  <c r="J13" i="2"/>
  <c r="I13" i="2"/>
  <c r="N12" i="2"/>
  <c r="M12" i="2"/>
  <c r="K12" i="2"/>
  <c r="L12" i="2" s="1"/>
  <c r="J12" i="2"/>
  <c r="I12" i="2"/>
  <c r="N11" i="2"/>
  <c r="M11" i="2"/>
  <c r="K11" i="2"/>
  <c r="J11" i="2"/>
  <c r="I11" i="2"/>
  <c r="N10" i="2"/>
  <c r="M10" i="2"/>
  <c r="K10" i="2"/>
  <c r="J10" i="2"/>
  <c r="I10" i="2"/>
  <c r="N9" i="2"/>
  <c r="M9" i="2"/>
  <c r="K9" i="2"/>
  <c r="J9" i="2"/>
  <c r="I9" i="2"/>
  <c r="N8" i="2"/>
  <c r="M8" i="2"/>
  <c r="K8" i="2"/>
  <c r="L8" i="2" s="1"/>
  <c r="J8" i="2"/>
  <c r="I8" i="2"/>
  <c r="N7" i="2"/>
  <c r="M7" i="2"/>
  <c r="K7" i="2"/>
  <c r="J7" i="2"/>
  <c r="I7" i="2"/>
  <c r="N6" i="2"/>
  <c r="M6" i="2"/>
  <c r="K6" i="2"/>
  <c r="J6" i="2"/>
  <c r="I6" i="2"/>
  <c r="N5" i="2"/>
  <c r="M5" i="2"/>
  <c r="K5" i="2"/>
  <c r="J5" i="2"/>
  <c r="I5" i="2"/>
  <c r="N4" i="2"/>
  <c r="M4" i="2"/>
  <c r="K4" i="2"/>
  <c r="L4" i="2" s="1"/>
  <c r="J4" i="2"/>
  <c r="I4" i="2"/>
  <c r="N3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23" l="1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85">
    <s v="10.0.32.32 IskurBIAS_202002 Iskur"/>
    <s v="[Measures].[IO Basvuru]"/>
    <s v="{[Tarih].[Yil-Ay].[Ay].&amp;[2020]&amp;[1]}"/>
    <s v="[Birim].[Cografya].[Il].&amp;[1]"/>
    <s v="[Birim].[Cografya].[Il].&amp;[2]"/>
    <s v="[Birim].[Cografya].[Il].&amp;[3]"/>
    <s v="[Birim].[Cografya].[Il].&amp;[4]"/>
    <s v="[Birim].[Cografya].[Il].&amp;[68]"/>
    <s v="[Birim].[Cografya].[Il].&amp;[5]"/>
    <s v="[Birim].[Cografya].[Il].&amp;[6]"/>
    <s v="[Birim].[Cografya].[Il].&amp;[7]"/>
    <s v="[Birim].[Cografya].[Il].&amp;[75]"/>
    <s v="[Birim].[Cografya].[Il].&amp;[8]"/>
    <s v="[Birim].[Cografya].[Il].&amp;[9]"/>
    <s v="[Birim].[Cografya].[Il].&amp;[10]"/>
    <s v="[Birim].[Cografya].[Il].&amp;[74]"/>
    <s v="[Birim].[Cografya].[Il].&amp;[72]"/>
    <s v="[Birim].[Cografya].[Il].&amp;[69]"/>
    <s v="[Birim].[Cografya].[Il].&amp;[11]"/>
    <s v="[Birim].[Cografya].[Il].&amp;[12]"/>
    <s v="[Birim].[Cografya].[Il].&amp;[13]"/>
    <s v="[Birim].[Cografya].[Il].&amp;[14]"/>
    <s v="[Birim].[Cografya].[Il].&amp;[15]"/>
    <s v="[Birim].[Cografya].[Il].&amp;[16]"/>
    <s v="[Birim].[Cografya].[Il].&amp;[17]"/>
    <s v="[Birim].[Cografya].[Il].&amp;[18]"/>
    <s v="[Birim].[Cografya].[Il].&amp;[19]"/>
    <s v="[Birim].[Cografya].[Il].&amp;[20]"/>
    <s v="[Birim].[Cografya].[Il].&amp;[21]"/>
    <s v="[Birim].[Cografya].[Il].&amp;[81]"/>
    <s v="[Birim].[Cografya].[Il].&amp;[22]"/>
    <s v="[Birim].[Cografya].[Il].&amp;[23]"/>
    <s v="[Birim].[Cografya].[Il].&amp;[24]"/>
    <s v="[Birim].[Cografya].[Il].&amp;[25]"/>
    <s v="[Birim].[Cografya].[Il].&amp;[26]"/>
    <s v="[Birim].[Cografya].[Il].&amp;[27]"/>
    <s v="[Birim].[Cografya].[Il].&amp;[28]"/>
    <s v="[Birim].[Cografya].[Il].&amp;[29]"/>
    <s v="[Birim].[Cografya].[Il].&amp;[30]"/>
    <s v="[Birim].[Cografya].[Il].&amp;[31]"/>
    <s v="[Birim].[Cografya].[Il].&amp;[76]"/>
    <s v="[Birim].[Cografya].[Il].&amp;[32]"/>
    <s v="[Birim].[Cografya].[Il].&amp;[34]"/>
    <s v="[Birim].[Cografya].[Il].&amp;[35]"/>
    <s v="[Birim].[Cografya].[Il].&amp;[46]"/>
    <s v="[Birim].[Cografya].[Il].&amp;[78]"/>
    <s v="[Birim].[Cografya].[Il].&amp;[70]"/>
    <s v="[Birim].[Cografya].[Il].&amp;[36]"/>
    <s v="[Birim].[Cografya].[Il].&amp;[37]"/>
    <s v="[Birim].[Cografya].[Il].&amp;[38]"/>
    <s v="[Birim].[Cografya].[Il].&amp;[71]"/>
    <s v="[Birim].[Cografya].[Il].&amp;[39]"/>
    <s v="[Birim].[Cografya].[Il].&amp;[40]"/>
    <s v="[Birim].[Cografya].[Il].&amp;[79]"/>
    <s v="[Birim].[Cografya].[Il].&amp;[41]"/>
    <s v="[Birim].[Cografya].[Il].&amp;[42]"/>
    <s v="[Birim].[Cografya].[Il].&amp;[43]"/>
    <s v="[Birim].[Cografya].[Il].&amp;[44]"/>
    <s v="[Birim].[Cografya].[Il].&amp;[45]"/>
    <s v="[Birim].[Cografya].[Il].&amp;[47]"/>
    <s v="[Birim].[Cografya].[Il].&amp;[33]"/>
    <s v="[Birim].[Cografya].[Il].&amp;[48]"/>
    <s v="[Birim].[Cografya].[Il].&amp;[49]"/>
    <s v="[Birim].[Cografya].[Il].&amp;[50]"/>
    <s v="[Birim].[Cografya].[Il].&amp;[51]"/>
    <s v="[Birim].[Cografya].[Il].&amp;[52]"/>
    <s v="[Birim].[Cografya].[Il].&amp;[80]"/>
    <s v="[Birim].[Cografya].[Il].&amp;[53]"/>
    <s v="[Birim].[Cografya].[Il].&amp;[54]"/>
    <s v="[Birim].[Cografya].[Il].&amp;[55]"/>
    <s v="[Birim].[Cografya].[Il].&amp;[56]"/>
    <s v="[Birim].[Cografya].[Il].&amp;[57]"/>
    <s v="[Birim].[Cografya].[Il].&amp;[58]"/>
    <s v="[Birim].[Cografya].[Il].&amp;[63]"/>
    <s v="[Birim].[Cografya].[Il].&amp;[73]"/>
    <s v="[Birim].[Cografya].[Il].&amp;[59]"/>
    <s v="[Birim].[Cografya].[Il].&amp;[60]"/>
    <s v="[Birim].[Cografya].[Il].&amp;[61]"/>
    <s v="[Birim].[Cografya].[Il].&amp;[62]"/>
    <s v="[Birim].[Cografya].[Il].&amp;[64]"/>
    <s v="[Birim].[Cografya].[Il].&amp;[65]"/>
    <s v="[Birim].[Cografya].[Il].&amp;[77]"/>
    <s v="[Birim].[Cografya].[Il].&amp;[66]"/>
    <s v="[Birim].[Cografya].[Il].&amp;[67]"/>
    <s v="[Measures].[IO Hakeden Sayisi]"/>
  </metadataStrings>
  <mdxMetadata count="164">
    <mdx n="0" f="v">
      <t c="3">
        <n x="1"/>
        <n x="2" s="1"/>
        <n x="3"/>
      </t>
    </mdx>
    <mdx n="0" f="v">
      <t c="3">
        <n x="1"/>
        <n x="2" s="1"/>
        <n x="4"/>
      </t>
    </mdx>
    <mdx n="0" f="v">
      <t c="3">
        <n x="1"/>
        <n x="2" s="1"/>
        <n x="5"/>
      </t>
    </mdx>
    <mdx n="0" f="v">
      <t c="3">
        <n x="1"/>
        <n x="2" s="1"/>
        <n x="6"/>
      </t>
    </mdx>
    <mdx n="0" f="v">
      <t c="3">
        <n x="1"/>
        <n x="2" s="1"/>
        <n x="7"/>
      </t>
    </mdx>
    <mdx n="0" f="v">
      <t c="3">
        <n x="1"/>
        <n x="2" s="1"/>
        <n x="8"/>
      </t>
    </mdx>
    <mdx n="0" f="v">
      <t c="3">
        <n x="1"/>
        <n x="2" s="1"/>
        <n x="9"/>
      </t>
    </mdx>
    <mdx n="0" f="v">
      <t c="3">
        <n x="1"/>
        <n x="2" s="1"/>
        <n x="10"/>
      </t>
    </mdx>
    <mdx n="0" f="v">
      <t c="3">
        <n x="1"/>
        <n x="2" s="1"/>
        <n x="11"/>
      </t>
    </mdx>
    <mdx n="0" f="v">
      <t c="3">
        <n x="1"/>
        <n x="2" s="1"/>
        <n x="12"/>
      </t>
    </mdx>
    <mdx n="0" f="v">
      <t c="3">
        <n x="1"/>
        <n x="2" s="1"/>
        <n x="13"/>
      </t>
    </mdx>
    <mdx n="0" f="v">
      <t c="3">
        <n x="1"/>
        <n x="2" s="1"/>
        <n x="14"/>
      </t>
    </mdx>
    <mdx n="0" f="v">
      <t c="3">
        <n x="1"/>
        <n x="2" s="1"/>
        <n x="15"/>
      </t>
    </mdx>
    <mdx n="0" f="v">
      <t c="3">
        <n x="1"/>
        <n x="2" s="1"/>
        <n x="16"/>
      </t>
    </mdx>
    <mdx n="0" f="v">
      <t c="3">
        <n x="1"/>
        <n x="2" s="1"/>
        <n x="17"/>
      </t>
    </mdx>
    <mdx n="0" f="v">
      <t c="3">
        <n x="1"/>
        <n x="2" s="1"/>
        <n x="18"/>
      </t>
    </mdx>
    <mdx n="0" f="v">
      <t c="3">
        <n x="1"/>
        <n x="2" s="1"/>
        <n x="19"/>
      </t>
    </mdx>
    <mdx n="0" f="v">
      <t c="3">
        <n x="1"/>
        <n x="2" s="1"/>
        <n x="20"/>
      </t>
    </mdx>
    <mdx n="0" f="v">
      <t c="3">
        <n x="1"/>
        <n x="2" s="1"/>
        <n x="21"/>
      </t>
    </mdx>
    <mdx n="0" f="v">
      <t c="3">
        <n x="1"/>
        <n x="2" s="1"/>
        <n x="22"/>
      </t>
    </mdx>
    <mdx n="0" f="v">
      <t c="3">
        <n x="1"/>
        <n x="2" s="1"/>
        <n x="23"/>
      </t>
    </mdx>
    <mdx n="0" f="v">
      <t c="3">
        <n x="1"/>
        <n x="2" s="1"/>
        <n x="24"/>
      </t>
    </mdx>
    <mdx n="0" f="v">
      <t c="3">
        <n x="1"/>
        <n x="2" s="1"/>
        <n x="25"/>
      </t>
    </mdx>
    <mdx n="0" f="v">
      <t c="3">
        <n x="1"/>
        <n x="2" s="1"/>
        <n x="26"/>
      </t>
    </mdx>
    <mdx n="0" f="v">
      <t c="3">
        <n x="1"/>
        <n x="2" s="1"/>
        <n x="27"/>
      </t>
    </mdx>
    <mdx n="0" f="v">
      <t c="3">
        <n x="1"/>
        <n x="2" s="1"/>
        <n x="28"/>
      </t>
    </mdx>
    <mdx n="0" f="v">
      <t c="3">
        <n x="1"/>
        <n x="2" s="1"/>
        <n x="29"/>
      </t>
    </mdx>
    <mdx n="0" f="v">
      <t c="3">
        <n x="1"/>
        <n x="2" s="1"/>
        <n x="30"/>
      </t>
    </mdx>
    <mdx n="0" f="v">
      <t c="3">
        <n x="1"/>
        <n x="2" s="1"/>
        <n x="31"/>
      </t>
    </mdx>
    <mdx n="0" f="v">
      <t c="3">
        <n x="1"/>
        <n x="2" s="1"/>
        <n x="32"/>
      </t>
    </mdx>
    <mdx n="0" f="v">
      <t c="3">
        <n x="1"/>
        <n x="2" s="1"/>
        <n x="33"/>
      </t>
    </mdx>
    <mdx n="0" f="v">
      <t c="3">
        <n x="1"/>
        <n x="2" s="1"/>
        <n x="34"/>
      </t>
    </mdx>
    <mdx n="0" f="v">
      <t c="3">
        <n x="1"/>
        <n x="2" s="1"/>
        <n x="35"/>
      </t>
    </mdx>
    <mdx n="0" f="v">
      <t c="3">
        <n x="1"/>
        <n x="2" s="1"/>
        <n x="36"/>
      </t>
    </mdx>
    <mdx n="0" f="v">
      <t c="3">
        <n x="1"/>
        <n x="2" s="1"/>
        <n x="37"/>
      </t>
    </mdx>
    <mdx n="0" f="v">
      <t c="3">
        <n x="1"/>
        <n x="2" s="1"/>
        <n x="38"/>
      </t>
    </mdx>
    <mdx n="0" f="v">
      <t c="3">
        <n x="1"/>
        <n x="2" s="1"/>
        <n x="39"/>
      </t>
    </mdx>
    <mdx n="0" f="v">
      <t c="3">
        <n x="1"/>
        <n x="2" s="1"/>
        <n x="40"/>
      </t>
    </mdx>
    <mdx n="0" f="v">
      <t c="3">
        <n x="1"/>
        <n x="2" s="1"/>
        <n x="41"/>
      </t>
    </mdx>
    <mdx n="0" f="v">
      <t c="3">
        <n x="1"/>
        <n x="2" s="1"/>
        <n x="42"/>
      </t>
    </mdx>
    <mdx n="0" f="v">
      <t c="3">
        <n x="1"/>
        <n x="2" s="1"/>
        <n x="43"/>
      </t>
    </mdx>
    <mdx n="0" f="v">
      <t c="3">
        <n x="1"/>
        <n x="2" s="1"/>
        <n x="44"/>
      </t>
    </mdx>
    <mdx n="0" f="v">
      <t c="3">
        <n x="1"/>
        <n x="2" s="1"/>
        <n x="45"/>
      </t>
    </mdx>
    <mdx n="0" f="v">
      <t c="3">
        <n x="1"/>
        <n x="2" s="1"/>
        <n x="46"/>
      </t>
    </mdx>
    <mdx n="0" f="v">
      <t c="3">
        <n x="1"/>
        <n x="2" s="1"/>
        <n x="47"/>
      </t>
    </mdx>
    <mdx n="0" f="v">
      <t c="3">
        <n x="1"/>
        <n x="2" s="1"/>
        <n x="48"/>
      </t>
    </mdx>
    <mdx n="0" f="v">
      <t c="3">
        <n x="1"/>
        <n x="2" s="1"/>
        <n x="49"/>
      </t>
    </mdx>
    <mdx n="0" f="v">
      <t c="3">
        <n x="1"/>
        <n x="2" s="1"/>
        <n x="50"/>
      </t>
    </mdx>
    <mdx n="0" f="v">
      <t c="3">
        <n x="1"/>
        <n x="2" s="1"/>
        <n x="51"/>
      </t>
    </mdx>
    <mdx n="0" f="v">
      <t c="3">
        <n x="1"/>
        <n x="2" s="1"/>
        <n x="52"/>
      </t>
    </mdx>
    <mdx n="0" f="v">
      <t c="3">
        <n x="1"/>
        <n x="2" s="1"/>
        <n x="53"/>
      </t>
    </mdx>
    <mdx n="0" f="v">
      <t c="3">
        <n x="1"/>
        <n x="2" s="1"/>
        <n x="54"/>
      </t>
    </mdx>
    <mdx n="0" f="v">
      <t c="3">
        <n x="1"/>
        <n x="2" s="1"/>
        <n x="55"/>
      </t>
    </mdx>
    <mdx n="0" f="v">
      <t c="3">
        <n x="1"/>
        <n x="2" s="1"/>
        <n x="56"/>
      </t>
    </mdx>
    <mdx n="0" f="v">
      <t c="3">
        <n x="1"/>
        <n x="2" s="1"/>
        <n x="57"/>
      </t>
    </mdx>
    <mdx n="0" f="v">
      <t c="3">
        <n x="1"/>
        <n x="2" s="1"/>
        <n x="58"/>
      </t>
    </mdx>
    <mdx n="0" f="v">
      <t c="3">
        <n x="1"/>
        <n x="2" s="1"/>
        <n x="59"/>
      </t>
    </mdx>
    <mdx n="0" f="v">
      <t c="3">
        <n x="1"/>
        <n x="2" s="1"/>
        <n x="60"/>
      </t>
    </mdx>
    <mdx n="0" f="v">
      <t c="3">
        <n x="1"/>
        <n x="2" s="1"/>
        <n x="61"/>
      </t>
    </mdx>
    <mdx n="0" f="v">
      <t c="3">
        <n x="1"/>
        <n x="2" s="1"/>
        <n x="62"/>
      </t>
    </mdx>
    <mdx n="0" f="v">
      <t c="3">
        <n x="1"/>
        <n x="2" s="1"/>
        <n x="63"/>
      </t>
    </mdx>
    <mdx n="0" f="v">
      <t c="3">
        <n x="1"/>
        <n x="2" s="1"/>
        <n x="64"/>
      </t>
    </mdx>
    <mdx n="0" f="v">
      <t c="3">
        <n x="1"/>
        <n x="2" s="1"/>
        <n x="65"/>
      </t>
    </mdx>
    <mdx n="0" f="v">
      <t c="3">
        <n x="1"/>
        <n x="2" s="1"/>
        <n x="66"/>
      </t>
    </mdx>
    <mdx n="0" f="v">
      <t c="3">
        <n x="1"/>
        <n x="2" s="1"/>
        <n x="67"/>
      </t>
    </mdx>
    <mdx n="0" f="v">
      <t c="3">
        <n x="1"/>
        <n x="2" s="1"/>
        <n x="68"/>
      </t>
    </mdx>
    <mdx n="0" f="v">
      <t c="3">
        <n x="1"/>
        <n x="2" s="1"/>
        <n x="69"/>
      </t>
    </mdx>
    <mdx n="0" f="v">
      <t c="3">
        <n x="1"/>
        <n x="2" s="1"/>
        <n x="70"/>
      </t>
    </mdx>
    <mdx n="0" f="v">
      <t c="3">
        <n x="1"/>
        <n x="2" s="1"/>
        <n x="71"/>
      </t>
    </mdx>
    <mdx n="0" f="v">
      <t c="3">
        <n x="1"/>
        <n x="2" s="1"/>
        <n x="72"/>
      </t>
    </mdx>
    <mdx n="0" f="v">
      <t c="3">
        <n x="1"/>
        <n x="2" s="1"/>
        <n x="73"/>
      </t>
    </mdx>
    <mdx n="0" f="v">
      <t c="3">
        <n x="1"/>
        <n x="2" s="1"/>
        <n x="74"/>
      </t>
    </mdx>
    <mdx n="0" f="v">
      <t c="3">
        <n x="1"/>
        <n x="2" s="1"/>
        <n x="75"/>
      </t>
    </mdx>
    <mdx n="0" f="v">
      <t c="3">
        <n x="1"/>
        <n x="2" s="1"/>
        <n x="76"/>
      </t>
    </mdx>
    <mdx n="0" f="v">
      <t c="3">
        <n x="1"/>
        <n x="2" s="1"/>
        <n x="77"/>
      </t>
    </mdx>
    <mdx n="0" f="v">
      <t c="3">
        <n x="1"/>
        <n x="2" s="1"/>
        <n x="78"/>
      </t>
    </mdx>
    <mdx n="0" f="v">
      <t c="3">
        <n x="1"/>
        <n x="2" s="1"/>
        <n x="79"/>
      </t>
    </mdx>
    <mdx n="0" f="v">
      <t c="3">
        <n x="1"/>
        <n x="2" s="1"/>
        <n x="80"/>
      </t>
    </mdx>
    <mdx n="0" f="v">
      <t c="3">
        <n x="1"/>
        <n x="2" s="1"/>
        <n x="81"/>
      </t>
    </mdx>
    <mdx n="0" f="v">
      <t c="3">
        <n x="1"/>
        <n x="2" s="1"/>
        <n x="82"/>
      </t>
    </mdx>
    <mdx n="0" f="v">
      <t c="3">
        <n x="1"/>
        <n x="2" s="1"/>
        <n x="83"/>
      </t>
    </mdx>
    <mdx n="0" f="v">
      <t c="2">
        <n x="1"/>
        <n x="2" s="1"/>
      </t>
    </mdx>
    <mdx n="0" f="v">
      <t c="3">
        <n x="84"/>
        <n x="2" s="1"/>
        <n x="3"/>
      </t>
    </mdx>
    <mdx n="0" f="v">
      <t c="3">
        <n x="84"/>
        <n x="2" s="1"/>
        <n x="4"/>
      </t>
    </mdx>
    <mdx n="0" f="v">
      <t c="3">
        <n x="84"/>
        <n x="2" s="1"/>
        <n x="5"/>
      </t>
    </mdx>
    <mdx n="0" f="v">
      <t c="3">
        <n x="84"/>
        <n x="2" s="1"/>
        <n x="6"/>
      </t>
    </mdx>
    <mdx n="0" f="v">
      <t c="3">
        <n x="84"/>
        <n x="2" s="1"/>
        <n x="7"/>
      </t>
    </mdx>
    <mdx n="0" f="v">
      <t c="3">
        <n x="84"/>
        <n x="2" s="1"/>
        <n x="8"/>
      </t>
    </mdx>
    <mdx n="0" f="v">
      <t c="3">
        <n x="84"/>
        <n x="2" s="1"/>
        <n x="9"/>
      </t>
    </mdx>
    <mdx n="0" f="v">
      <t c="3">
        <n x="84"/>
        <n x="2" s="1"/>
        <n x="10"/>
      </t>
    </mdx>
    <mdx n="0" f="v">
      <t c="3">
        <n x="84"/>
        <n x="2" s="1"/>
        <n x="11"/>
      </t>
    </mdx>
    <mdx n="0" f="v">
      <t c="3">
        <n x="84"/>
        <n x="2" s="1"/>
        <n x="12"/>
      </t>
    </mdx>
    <mdx n="0" f="v">
      <t c="3">
        <n x="84"/>
        <n x="2" s="1"/>
        <n x="13"/>
      </t>
    </mdx>
    <mdx n="0" f="v">
      <t c="3">
        <n x="84"/>
        <n x="2" s="1"/>
        <n x="14"/>
      </t>
    </mdx>
    <mdx n="0" f="v">
      <t c="3">
        <n x="84"/>
        <n x="2" s="1"/>
        <n x="15"/>
      </t>
    </mdx>
    <mdx n="0" f="v">
      <t c="3">
        <n x="84"/>
        <n x="2" s="1"/>
        <n x="16"/>
      </t>
    </mdx>
    <mdx n="0" f="v">
      <t c="3">
        <n x="84"/>
        <n x="2" s="1"/>
        <n x="17"/>
      </t>
    </mdx>
    <mdx n="0" f="v">
      <t c="3">
        <n x="84"/>
        <n x="2" s="1"/>
        <n x="18"/>
      </t>
    </mdx>
    <mdx n="0" f="v">
      <t c="3">
        <n x="84"/>
        <n x="2" s="1"/>
        <n x="19"/>
      </t>
    </mdx>
    <mdx n="0" f="v">
      <t c="3">
        <n x="84"/>
        <n x="2" s="1"/>
        <n x="20"/>
      </t>
    </mdx>
    <mdx n="0" f="v">
      <t c="3">
        <n x="84"/>
        <n x="2" s="1"/>
        <n x="21"/>
      </t>
    </mdx>
    <mdx n="0" f="v">
      <t c="3">
        <n x="84"/>
        <n x="2" s="1"/>
        <n x="22"/>
      </t>
    </mdx>
    <mdx n="0" f="v">
      <t c="3">
        <n x="84"/>
        <n x="2" s="1"/>
        <n x="23"/>
      </t>
    </mdx>
    <mdx n="0" f="v">
      <t c="3">
        <n x="84"/>
        <n x="2" s="1"/>
        <n x="24"/>
      </t>
    </mdx>
    <mdx n="0" f="v">
      <t c="3">
        <n x="84"/>
        <n x="2" s="1"/>
        <n x="25"/>
      </t>
    </mdx>
    <mdx n="0" f="v">
      <t c="3">
        <n x="84"/>
        <n x="2" s="1"/>
        <n x="26"/>
      </t>
    </mdx>
    <mdx n="0" f="v">
      <t c="3">
        <n x="84"/>
        <n x="2" s="1"/>
        <n x="27"/>
      </t>
    </mdx>
    <mdx n="0" f="v">
      <t c="3">
        <n x="84"/>
        <n x="2" s="1"/>
        <n x="28"/>
      </t>
    </mdx>
    <mdx n="0" f="v">
      <t c="3">
        <n x="84"/>
        <n x="2" s="1"/>
        <n x="29"/>
      </t>
    </mdx>
    <mdx n="0" f="v">
      <t c="3">
        <n x="84"/>
        <n x="2" s="1"/>
        <n x="30"/>
      </t>
    </mdx>
    <mdx n="0" f="v">
      <t c="3">
        <n x="84"/>
        <n x="2" s="1"/>
        <n x="31"/>
      </t>
    </mdx>
    <mdx n="0" f="v">
      <t c="3">
        <n x="84"/>
        <n x="2" s="1"/>
        <n x="32"/>
      </t>
    </mdx>
    <mdx n="0" f="v">
      <t c="3">
        <n x="84"/>
        <n x="2" s="1"/>
        <n x="33"/>
      </t>
    </mdx>
    <mdx n="0" f="v">
      <t c="3">
        <n x="84"/>
        <n x="2" s="1"/>
        <n x="34"/>
      </t>
    </mdx>
    <mdx n="0" f="v">
      <t c="3">
        <n x="84"/>
        <n x="2" s="1"/>
        <n x="35"/>
      </t>
    </mdx>
    <mdx n="0" f="v">
      <t c="3">
        <n x="84"/>
        <n x="2" s="1"/>
        <n x="36"/>
      </t>
    </mdx>
    <mdx n="0" f="v">
      <t c="3">
        <n x="84"/>
        <n x="2" s="1"/>
        <n x="37"/>
      </t>
    </mdx>
    <mdx n="0" f="v">
      <t c="3">
        <n x="84"/>
        <n x="2" s="1"/>
        <n x="38"/>
      </t>
    </mdx>
    <mdx n="0" f="v">
      <t c="3">
        <n x="84"/>
        <n x="2" s="1"/>
        <n x="39"/>
      </t>
    </mdx>
    <mdx n="0" f="v">
      <t c="3">
        <n x="84"/>
        <n x="2" s="1"/>
        <n x="40"/>
      </t>
    </mdx>
    <mdx n="0" f="v">
      <t c="3">
        <n x="84"/>
        <n x="2" s="1"/>
        <n x="41"/>
      </t>
    </mdx>
    <mdx n="0" f="v">
      <t c="3">
        <n x="84"/>
        <n x="2" s="1"/>
        <n x="42"/>
      </t>
    </mdx>
    <mdx n="0" f="v">
      <t c="3">
        <n x="84"/>
        <n x="2" s="1"/>
        <n x="43"/>
      </t>
    </mdx>
    <mdx n="0" f="v">
      <t c="3">
        <n x="84"/>
        <n x="2" s="1"/>
        <n x="44"/>
      </t>
    </mdx>
    <mdx n="0" f="v">
      <t c="3">
        <n x="84"/>
        <n x="2" s="1"/>
        <n x="45"/>
      </t>
    </mdx>
    <mdx n="0" f="v">
      <t c="3">
        <n x="84"/>
        <n x="2" s="1"/>
        <n x="46"/>
      </t>
    </mdx>
    <mdx n="0" f="v">
      <t c="3">
        <n x="84"/>
        <n x="2" s="1"/>
        <n x="47"/>
      </t>
    </mdx>
    <mdx n="0" f="v">
      <t c="3">
        <n x="84"/>
        <n x="2" s="1"/>
        <n x="48"/>
      </t>
    </mdx>
    <mdx n="0" f="v">
      <t c="3">
        <n x="84"/>
        <n x="2" s="1"/>
        <n x="49"/>
      </t>
    </mdx>
    <mdx n="0" f="v">
      <t c="3">
        <n x="84"/>
        <n x="2" s="1"/>
        <n x="50"/>
      </t>
    </mdx>
    <mdx n="0" f="v">
      <t c="3">
        <n x="84"/>
        <n x="2" s="1"/>
        <n x="51"/>
      </t>
    </mdx>
    <mdx n="0" f="v">
      <t c="3">
        <n x="84"/>
        <n x="2" s="1"/>
        <n x="52"/>
      </t>
    </mdx>
    <mdx n="0" f="v">
      <t c="3">
        <n x="84"/>
        <n x="2" s="1"/>
        <n x="53"/>
      </t>
    </mdx>
    <mdx n="0" f="v">
      <t c="3">
        <n x="84"/>
        <n x="2" s="1"/>
        <n x="54"/>
      </t>
    </mdx>
    <mdx n="0" f="v">
      <t c="3">
        <n x="84"/>
        <n x="2" s="1"/>
        <n x="55"/>
      </t>
    </mdx>
    <mdx n="0" f="v">
      <t c="3">
        <n x="84"/>
        <n x="2" s="1"/>
        <n x="56"/>
      </t>
    </mdx>
    <mdx n="0" f="v">
      <t c="3">
        <n x="84"/>
        <n x="2" s="1"/>
        <n x="57"/>
      </t>
    </mdx>
    <mdx n="0" f="v">
      <t c="3">
        <n x="84"/>
        <n x="2" s="1"/>
        <n x="58"/>
      </t>
    </mdx>
    <mdx n="0" f="v">
      <t c="3">
        <n x="84"/>
        <n x="2" s="1"/>
        <n x="59"/>
      </t>
    </mdx>
    <mdx n="0" f="v">
      <t c="3">
        <n x="84"/>
        <n x="2" s="1"/>
        <n x="60"/>
      </t>
    </mdx>
    <mdx n="0" f="v">
      <t c="3">
        <n x="84"/>
        <n x="2" s="1"/>
        <n x="61"/>
      </t>
    </mdx>
    <mdx n="0" f="v">
      <t c="3">
        <n x="84"/>
        <n x="2" s="1"/>
        <n x="62"/>
      </t>
    </mdx>
    <mdx n="0" f="v">
      <t c="3">
        <n x="84"/>
        <n x="2" s="1"/>
        <n x="63"/>
      </t>
    </mdx>
    <mdx n="0" f="v">
      <t c="3">
        <n x="84"/>
        <n x="2" s="1"/>
        <n x="64"/>
      </t>
    </mdx>
    <mdx n="0" f="v">
      <t c="3">
        <n x="84"/>
        <n x="2" s="1"/>
        <n x="65"/>
      </t>
    </mdx>
    <mdx n="0" f="v">
      <t c="3">
        <n x="84"/>
        <n x="2" s="1"/>
        <n x="66"/>
      </t>
    </mdx>
    <mdx n="0" f="v">
      <t c="3">
        <n x="84"/>
        <n x="2" s="1"/>
        <n x="67"/>
      </t>
    </mdx>
    <mdx n="0" f="v">
      <t c="3">
        <n x="84"/>
        <n x="2" s="1"/>
        <n x="68"/>
      </t>
    </mdx>
    <mdx n="0" f="v">
      <t c="3">
        <n x="84"/>
        <n x="2" s="1"/>
        <n x="69"/>
      </t>
    </mdx>
    <mdx n="0" f="v">
      <t c="3">
        <n x="84"/>
        <n x="2" s="1"/>
        <n x="70"/>
      </t>
    </mdx>
    <mdx n="0" f="v">
      <t c="3">
        <n x="84"/>
        <n x="2" s="1"/>
        <n x="71"/>
      </t>
    </mdx>
    <mdx n="0" f="v">
      <t c="3">
        <n x="84"/>
        <n x="2" s="1"/>
        <n x="72"/>
      </t>
    </mdx>
    <mdx n="0" f="v">
      <t c="3">
        <n x="84"/>
        <n x="2" s="1"/>
        <n x="73"/>
      </t>
    </mdx>
    <mdx n="0" f="v">
      <t c="3">
        <n x="84"/>
        <n x="2" s="1"/>
        <n x="74"/>
      </t>
    </mdx>
    <mdx n="0" f="v">
      <t c="3">
        <n x="84"/>
        <n x="2" s="1"/>
        <n x="75"/>
      </t>
    </mdx>
    <mdx n="0" f="v">
      <t c="3">
        <n x="84"/>
        <n x="2" s="1"/>
        <n x="76"/>
      </t>
    </mdx>
    <mdx n="0" f="v">
      <t c="3">
        <n x="84"/>
        <n x="2" s="1"/>
        <n x="77"/>
      </t>
    </mdx>
    <mdx n="0" f="v">
      <t c="3">
        <n x="84"/>
        <n x="2" s="1"/>
        <n x="78"/>
      </t>
    </mdx>
    <mdx n="0" f="v">
      <t c="3">
        <n x="84"/>
        <n x="2" s="1"/>
        <n x="79"/>
      </t>
    </mdx>
    <mdx n="0" f="v">
      <t c="3">
        <n x="84"/>
        <n x="2" s="1"/>
        <n x="80"/>
      </t>
    </mdx>
    <mdx n="0" f="v">
      <t c="3">
        <n x="84"/>
        <n x="2" s="1"/>
        <n x="81"/>
      </t>
    </mdx>
    <mdx n="0" f="v">
      <t c="3">
        <n x="84"/>
        <n x="2" s="1"/>
        <n x="82"/>
      </t>
    </mdx>
    <mdx n="0" f="v">
      <t c="3">
        <n x="84"/>
        <n x="2" s="1"/>
        <n x="83"/>
      </t>
    </mdx>
    <mdx n="0" f="v">
      <t c="2">
        <n x="84"/>
        <n x="2" s="1"/>
      </t>
    </mdx>
  </mdxMetadata>
  <valueMetadata count="16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  <bk>
      <rc t="1" v="126"/>
    </bk>
    <bk>
      <rc t="1" v="127"/>
    </bk>
    <bk>
      <rc t="1" v="128"/>
    </bk>
    <bk>
      <rc t="1" v="129"/>
    </bk>
    <bk>
      <rc t="1" v="130"/>
    </bk>
    <bk>
      <rc t="1" v="131"/>
    </bk>
    <bk>
      <rc t="1" v="132"/>
    </bk>
    <bk>
      <rc t="1" v="133"/>
    </bk>
    <bk>
      <rc t="1" v="134"/>
    </bk>
    <bk>
      <rc t="1" v="135"/>
    </bk>
    <bk>
      <rc t="1" v="136"/>
    </bk>
    <bk>
      <rc t="1" v="137"/>
    </bk>
    <bk>
      <rc t="1" v="138"/>
    </bk>
    <bk>
      <rc t="1" v="139"/>
    </bk>
    <bk>
      <rc t="1" v="140"/>
    </bk>
    <bk>
      <rc t="1" v="141"/>
    </bk>
    <bk>
      <rc t="1" v="142"/>
    </bk>
    <bk>
      <rc t="1" v="143"/>
    </bk>
    <bk>
      <rc t="1" v="144"/>
    </bk>
    <bk>
      <rc t="1" v="145"/>
    </bk>
    <bk>
      <rc t="1" v="146"/>
    </bk>
    <bk>
      <rc t="1" v="147"/>
    </bk>
    <bk>
      <rc t="1" v="148"/>
    </bk>
    <bk>
      <rc t="1" v="149"/>
    </bk>
    <bk>
      <rc t="1" v="150"/>
    </bk>
    <bk>
      <rc t="1" v="151"/>
    </bk>
    <bk>
      <rc t="1" v="152"/>
    </bk>
    <bk>
      <rc t="1" v="153"/>
    </bk>
    <bk>
      <rc t="1" v="154"/>
    </bk>
    <bk>
      <rc t="1" v="155"/>
    </bk>
    <bk>
      <rc t="1" v="156"/>
    </bk>
    <bk>
      <rc t="1" v="157"/>
    </bk>
    <bk>
      <rc t="1" v="158"/>
    </bk>
    <bk>
      <rc t="1" v="159"/>
    </bk>
    <bk>
      <rc t="1" v="160"/>
    </bk>
    <bk>
      <rc t="1" v="161"/>
    </bk>
    <bk>
      <rc t="1" v="162"/>
    </bk>
    <bk>
      <rc t="1" v="163"/>
    </bk>
  </valueMetadata>
</metadata>
</file>

<file path=xl/sharedStrings.xml><?xml version="1.0" encoding="utf-8"?>
<sst xmlns="http://schemas.openxmlformats.org/spreadsheetml/2006/main" count="1692" uniqueCount="355">
  <si>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</si>
  <si>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</si>
  <si>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</si>
  <si>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</si>
  <si>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</si>
  <si>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</si>
  <si>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</si>
  <si>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</si>
  <si>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</si>
  <si>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</si>
  <si>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</si>
  <si>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</si>
  <si>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</si>
  <si>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</si>
  <si>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</si>
  <si>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</si>
  <si>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</si>
  <si>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</si>
  <si>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</si>
  <si>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</si>
  <si>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</si>
  <si>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</si>
  <si>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</si>
  <si>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</si>
  <si>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</si>
  <si>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</si>
  <si>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</si>
  <si>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</si>
  <si>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</si>
  <si>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</si>
  <si>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</si>
  <si>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</si>
  <si>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</si>
  <si>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</si>
  <si>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</si>
  <si>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</si>
  <si>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</si>
  <si>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</si>
  <si>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</si>
  <si>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</si>
  <si>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</si>
  <si>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</si>
  <si>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</si>
  <si>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</si>
  <si>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</si>
  <si>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</si>
  <si>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</si>
  <si>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</si>
  <si>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</si>
  <si>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</si>
  <si>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</si>
  <si>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</si>
  <si>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</si>
  <si>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</si>
  <si>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</si>
  <si>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</si>
  <si>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</si>
  <si>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</si>
  <si>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</si>
  <si>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</si>
  <si>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</si>
  <si>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</si>
  <si>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</si>
  <si>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</si>
  <si>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</si>
  <si>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</si>
  <si>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</si>
  <si>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</si>
  <si>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</si>
  <si>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</si>
  <si>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</si>
  <si>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</si>
  <si>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</si>
  <si>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</si>
  <si>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</si>
  <si>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</si>
  <si>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</si>
  <si>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</si>
  <si>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</si>
  <si>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</si>
  <si>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</si>
  <si>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</si>
  <si>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</si>
  <si>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</si>
  <si>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</si>
  <si>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</si>
  <si>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</si>
  <si>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</si>
  <si>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</si>
  <si>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</si>
  <si>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</si>
  <si>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</si>
  <si>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</si>
  <si>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</si>
  <si>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</si>
  <si>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</si>
  <si>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</si>
  <si>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</si>
  <si>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</si>
  <si>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</si>
  <si>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</si>
  <si>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</si>
  <si>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</si>
  <si>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</si>
  <si>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</si>
  <si>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</si>
  <si>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</si>
  <si>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</si>
  <si>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</si>
  <si>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</si>
  <si>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</si>
  <si>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</si>
  <si>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</si>
  <si>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</si>
  <si>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</si>
  <si>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</si>
  <si>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</si>
  <si>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</si>
  <si>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</si>
  <si>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</si>
  <si>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</si>
  <si>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</si>
  <si>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</si>
  <si>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</si>
  <si>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</si>
  <si>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</si>
  <si>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</si>
  <si>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</si>
  <si>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</si>
  <si>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</si>
  <si>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</si>
  <si>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</si>
  <si>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</si>
  <si>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</si>
  <si>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</si>
  <si>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</si>
  <si>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</si>
  <si>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</si>
  <si>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</si>
  <si>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</si>
  <si>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</si>
  <si>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</si>
  <si>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</si>
  <si>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</si>
  <si>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</si>
  <si>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</si>
  <si>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</si>
  <si>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</si>
  <si>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</si>
  <si>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</si>
  <si>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</si>
  <si>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</si>
  <si>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</si>
  <si>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</si>
  <si>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</si>
  <si>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</si>
  <si>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</si>
  <si>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</si>
  <si>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</si>
  <si>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</si>
  <si>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</si>
  <si>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</si>
  <si>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</si>
  <si>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</si>
  <si>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</si>
  <si>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</si>
  <si>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</si>
  <si>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</si>
  <si>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</si>
  <si>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</si>
  <si>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</si>
  <si>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</si>
  <si>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</si>
  <si>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</si>
  <si>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</si>
  <si>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</si>
  <si>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</si>
  <si>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</si>
  <si>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</si>
  <si>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</si>
  <si>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</si>
  <si>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</si>
  <si>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</si>
  <si>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</si>
  <si>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</si>
  <si>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</si>
  <si>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</si>
  <si>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</si>
  <si>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</si>
  <si>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</si>
  <si>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</si>
  <si>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</si>
  <si>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</si>
  <si>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</si>
  <si>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</si>
  <si>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</si>
  <si>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</si>
  <si>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</si>
  <si>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</si>
  <si>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</si>
  <si>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</si>
  <si>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</si>
  <si>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</si>
  <si>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</si>
  <si>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</si>
  <si>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</si>
  <si>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</si>
  <si>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</si>
  <si>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</si>
  <si>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</si>
  <si>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</si>
  <si>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</si>
  <si>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</si>
  <si>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</si>
  <si>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</si>
  <si>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</si>
  <si>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</si>
  <si>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</si>
  <si>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</si>
  <si>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</si>
  <si>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</si>
  <si>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</si>
  <si>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</si>
  <si>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</si>
  <si>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</si>
  <si>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</si>
  <si>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</si>
  <si>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</si>
  <si>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</si>
  <si>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</si>
  <si>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</si>
  <si>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</si>
  <si>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</si>
  <si>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</si>
  <si>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</si>
  <si>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</si>
  <si>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</si>
  <si>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</si>
  <si>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</si>
  <si>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</si>
  <si>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</si>
  <si>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</si>
  <si>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</si>
  <si>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</si>
  <si>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</si>
  <si>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</si>
  <si>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</si>
  <si>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</si>
  <si>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</si>
  <si>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</si>
  <si>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</si>
  <si>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</si>
  <si>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</si>
  <si>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</si>
  <si>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</si>
  <si>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</si>
  <si>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</si>
  <si>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</si>
  <si>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</si>
  <si>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</si>
  <si>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</si>
  <si>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</si>
  <si>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</si>
  <si>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</si>
  <si>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</si>
  <si>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</si>
  <si>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</si>
  <si>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</si>
  <si>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</si>
  <si>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</si>
  <si>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</si>
  <si>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</si>
  <si>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</si>
  <si>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</si>
  <si>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</si>
  <si>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</si>
  <si>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</si>
  <si>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</si>
  <si>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</si>
  <si>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</si>
  <si>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</si>
  <si>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</si>
  <si>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</si>
  <si>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</si>
  <si>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</si>
  <si>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</si>
  <si>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</si>
  <si>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</si>
  <si>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</si>
  <si>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</si>
  <si>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</si>
  <si>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</si>
  <si>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</si>
  <si>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</si>
  <si>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</si>
  <si>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</si>
  <si>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</si>
  <si>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</si>
  <si>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</si>
  <si>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</si>
  <si>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</si>
  <si>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</si>
  <si>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</si>
  <si>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OCAKÇILIĞI  </t>
  </si>
  <si>
    <t>İlin Payı (Aralık 2019)</t>
  </si>
  <si>
    <t>Sektörün payı (Aralık 2019)</t>
  </si>
  <si>
    <t>Çalışan Sayısında Değişim (Aralık 2019 - Aralık 2018)</t>
  </si>
  <si>
    <t>Çalışan Sayısındaki Fark (Aralık 2019 - Aralık 2018)</t>
  </si>
  <si>
    <t>Artışta Sektörün Payı (%) (Aralık 2019)</t>
  </si>
  <si>
    <t>Çalışan Sayısındaki Fark (Aralık 2019- Kasım 2019)</t>
  </si>
  <si>
    <t>Çalışan Sayısındaki Fark-MA (Aralık 2019- Kasım 2019)</t>
  </si>
  <si>
    <t>Artışta İlin Payı (%) (Aralık 2019)</t>
  </si>
  <si>
    <t>Esnaf Sayısında Değişim (Aralık 2019 - Aralık 2018)</t>
  </si>
  <si>
    <t>Esnaf Sayısındaki Fark (Aralık 2019 - Aralık 2018)</t>
  </si>
  <si>
    <t>Esnaf Sayısındaki Fark (Aralık 2019- Kasım 2019)</t>
  </si>
  <si>
    <t>Esnaf Sayısındaki Fark-MA (Aralık 2019- Kasım 2019)</t>
  </si>
  <si>
    <t>Çiftçi Sayısında Değişim (Aralık 2019 - Aralık 2018)</t>
  </si>
  <si>
    <t>Çiftçi Sayısındaki Fark (Aralık 2019 - Aralık 2018)</t>
  </si>
  <si>
    <t>Çiftçi Sayısındaki Fark (Aralık 2019- Kasım 2019)</t>
  </si>
  <si>
    <t>Çiftçi Sayısındaki Fark-MA (Aralık 2019- Kasım 2019)</t>
  </si>
  <si>
    <t>İşyeri Sayısında Değişim (Aralık 2019 - Aralık 2018)</t>
  </si>
  <si>
    <t>İşyeri Sayısındaki Fark (Aralık 2019 - Aralık 2018)</t>
  </si>
  <si>
    <t>İşyeri Sayısındaki Fark (Aralık 2019- Kasım 2019)</t>
  </si>
  <si>
    <t>İşyeri Sayısındaki Fark-MA(Aralık 2019- Kasım 2019)</t>
  </si>
  <si>
    <t>İşyeri Sayısındaki Fark-MA (Aralık 2019- Kasım 2019)</t>
  </si>
  <si>
    <t>Sektörün Sigortalı Kadın İstihdamındaki Payı (Aralık 2019)</t>
  </si>
  <si>
    <t>Kadın İstihdamındaki Değişim (Aralık 2019 - Aralık 2018)</t>
  </si>
  <si>
    <t>Kadın İstihdamındaki Fark (Aralık 2019 - Aralık 2018)</t>
  </si>
  <si>
    <t>İldeki Kadın İstihdamının Toplam İstihdama Oranı (Aralık 2019)</t>
  </si>
  <si>
    <t>Ortalama Günlük Kazanç Değişim (Aralık 2019 - Aralık 2018)</t>
  </si>
  <si>
    <t>Ortalama Günlük Kazanç Fark (TL) (Aralık 2019 - Aralık 2018)</t>
  </si>
  <si>
    <t>Ortalama Günlük Kazanç Fark (TL) (Aralık 2019- Kasım 2019)</t>
  </si>
  <si>
    <t>Ortalama Günlük Kazanç Fark-MA (TL) (Aralık 2019- Kasım 2019)</t>
  </si>
  <si>
    <t>Ortalama Günlük Kazanç Fark- MA(TL) (Aralık 2019- Kasım 2019)</t>
  </si>
  <si>
    <t>KOBİ İşyeri Sayısı Değişim (Aralık 2019 - Aralık 2018)</t>
  </si>
  <si>
    <t>KOBİ İşyeri Sayısı Fark (Aralık 2019 - Aralık 2018)</t>
  </si>
  <si>
    <t>KOBİ İşyeri Sayısı Fark (Aralık 2019- Kasım 2019)</t>
  </si>
  <si>
    <t>KOBİ İşyeri Sayısı Fark- MA (Aralık 2019- Kasım 2019)</t>
  </si>
  <si>
    <t>KOBİ İşyeri Sektör Değişim (Aralık 2019 - Aralık 2018)</t>
  </si>
  <si>
    <t>KOBİ İşyeri Sektör Fark (Aralık 2019 - Aralık 2018)</t>
  </si>
  <si>
    <t>KOBİ İşyeri Sektör Fark (Aralık 2019- Kasım 2019)</t>
  </si>
  <si>
    <t>KOBİ İşyeri Sektör Fark- MA (Aralık 2019- Kasım 2019)</t>
  </si>
  <si>
    <t>KOBİ Sigortalı Sayısı Değişim (Aralık 2019 - Aralık 2018)</t>
  </si>
  <si>
    <t>KOBİ Sigortalı Sayısı Fark (Aralık 2019 - Aralık 2018)</t>
  </si>
  <si>
    <t>KOBİ Sigortalı Sayısı Fark (Aralık 2019- Kasım 2019)</t>
  </si>
  <si>
    <t>KOBİ Sigortalı Sayısı Fark- MA (Aralık 2019- Kasım 2019)</t>
  </si>
  <si>
    <t>KOBİ Sigortalı Sektör Değişim (Aralık 2019 - Aralık 2018)</t>
  </si>
  <si>
    <t>KOBİ Sigortalı Sektör Fark (Aralık 2019 - Aralık 2018)</t>
  </si>
  <si>
    <t>KOBİ Sigortalı Sektör Fark (Aralık 2019- Kasım 2019)</t>
  </si>
  <si>
    <t>KOBİ Sigortalı Sektör Fark- MA (Aralık 2019- Kasım 2019)</t>
  </si>
  <si>
    <t>İlin Payı (Ocak 2020)</t>
  </si>
  <si>
    <t>Başvuru Sayısındaki Değişim (Ocak 2020 - Ocak 2019)</t>
  </si>
  <si>
    <t>Başvuru Sayısındaki Fark (Ocak 2020 - Ocak 2019)</t>
  </si>
  <si>
    <t>Ödeme Yapılan Kişi Sayısındaki Değişim (Ocak 2020 - Ocak 2019)</t>
  </si>
  <si>
    <t>Ödeme Yapılan Kişi Sayısındaki Fark (Ocak 2020 - Ocak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</si>
</sst>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5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4" fillId="0" borderId="0" xfId="3" applyFont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166" fontId="14" fillId="0" borderId="0" xfId="3" applyNumberFormat="1" applyFont="1" applyFill="1" applyBorder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0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1" fontId="0" fillId="0" borderId="0" xfId="0" applyNumberForma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M137"/>
  <sheetViews>
    <sheetView zoomScaleNormal="100" workbookViewId="0">
      <pane ySplit="1" topLeftCell="A117" activePane="bottomLeft" state="frozen"/>
      <selection pane="bottomLeft" activeCell="W27" sqref="W27"/>
    </sheetView>
  </sheetViews>
  <sheetFormatPr defaultColWidth="8.85546875" defaultRowHeight="15"/>
  <cols>
    <col min="1" max="1" width="9.140625" style="6" customWidth="1"/>
    <col min="2" max="2" width="17.7109375" style="6" bestFit="1" customWidth="1"/>
    <col min="3" max="3" width="11.5703125" style="6" bestFit="1" customWidth="1"/>
    <col min="4" max="6" width="17.7109375" style="6" bestFit="1" customWidth="1"/>
    <col min="7" max="7" width="18" style="6" customWidth="1"/>
    <col min="8" max="8" width="17.7109375" style="6" bestFit="1" customWidth="1"/>
    <col min="9" max="9" width="11.42578125" style="6" bestFit="1" customWidth="1"/>
    <col min="10" max="10" width="9.85546875" style="6" bestFit="1" customWidth="1"/>
    <col min="11" max="11" width="9.140625" style="6" bestFit="1" customWidth="1"/>
    <col min="12" max="16384" width="8.85546875" style="6"/>
  </cols>
  <sheetData>
    <row r="1" spans="1:39">
      <c r="A1" s="25" t="s">
        <v>0</v>
      </c>
      <c r="B1" s="27" t="s">
        <v>255</v>
      </c>
      <c r="C1" s="27" t="s">
        <v>256</v>
      </c>
      <c r="D1" s="27" t="s">
        <v>261</v>
      </c>
      <c r="E1" s="28" t="s">
        <v>282</v>
      </c>
      <c r="F1" s="27" t="s">
        <v>259</v>
      </c>
      <c r="G1" s="29" t="s">
        <v>260</v>
      </c>
      <c r="H1" s="27" t="s">
        <v>258</v>
      </c>
      <c r="I1" s="30" t="s">
        <v>257</v>
      </c>
    </row>
    <row r="2" spans="1:39">
      <c r="A2" s="32">
        <v>39722</v>
      </c>
      <c r="B2" s="36">
        <v>9119936</v>
      </c>
      <c r="C2" s="34">
        <f>(B2/$B$2)*100</f>
        <v>100</v>
      </c>
      <c r="D2" s="36">
        <v>1910373</v>
      </c>
      <c r="E2" s="34">
        <f t="shared" ref="E2:E65" si="0">(D2/$D$2)*100</f>
        <v>100</v>
      </c>
      <c r="F2" s="36">
        <v>1137405</v>
      </c>
      <c r="G2" s="34">
        <f>(F2/$F$2)*100</f>
        <v>100</v>
      </c>
      <c r="H2" s="36">
        <v>2187772</v>
      </c>
      <c r="I2" s="35">
        <f>(H2/$H$2)*100</f>
        <v>100</v>
      </c>
      <c r="J2" s="7"/>
      <c r="K2" s="15"/>
    </row>
    <row r="3" spans="1:39">
      <c r="A3" s="32">
        <v>39753</v>
      </c>
      <c r="B3" s="36">
        <v>9022823</v>
      </c>
      <c r="C3" s="34">
        <f t="shared" ref="C3:C66" si="1">(B3/$B$2)*100</f>
        <v>98.935157001101757</v>
      </c>
      <c r="D3" s="36">
        <v>1911654</v>
      </c>
      <c r="E3" s="34">
        <f t="shared" si="0"/>
        <v>100.06705496779948</v>
      </c>
      <c r="F3" s="36">
        <v>1140518</v>
      </c>
      <c r="G3" s="34">
        <f t="shared" ref="G3:G66" si="2">(F3/$F$2)*100</f>
        <v>100.27369318756291</v>
      </c>
      <c r="H3" s="36">
        <v>2199425</v>
      </c>
      <c r="I3" s="35">
        <f t="shared" ref="I3:I66" si="3">(H3/$H$2)*100</f>
        <v>100.53264234115804</v>
      </c>
      <c r="J3" s="7"/>
      <c r="K3" s="15"/>
    </row>
    <row r="4" spans="1:39">
      <c r="A4" s="32">
        <v>39783</v>
      </c>
      <c r="B4" s="36">
        <v>8802989</v>
      </c>
      <c r="C4" s="34">
        <f t="shared" si="1"/>
        <v>96.524679559154805</v>
      </c>
      <c r="D4" s="36">
        <v>1897864</v>
      </c>
      <c r="E4" s="34">
        <f t="shared" si="0"/>
        <v>99.345206407335112</v>
      </c>
      <c r="F4" s="36">
        <v>1141467</v>
      </c>
      <c r="G4" s="34">
        <f t="shared" si="2"/>
        <v>100.35712872723437</v>
      </c>
      <c r="H4" s="36">
        <v>2205676</v>
      </c>
      <c r="I4" s="35">
        <f t="shared" si="3"/>
        <v>100.81836681336081</v>
      </c>
      <c r="J4" s="7"/>
      <c r="K4" s="15"/>
    </row>
    <row r="5" spans="1:39">
      <c r="A5" s="32">
        <v>39814</v>
      </c>
      <c r="B5" s="36">
        <v>8481011</v>
      </c>
      <c r="C5" s="34">
        <f t="shared" si="1"/>
        <v>92.994194257503565</v>
      </c>
      <c r="D5" s="36">
        <v>1912296</v>
      </c>
      <c r="E5" s="34">
        <f t="shared" si="0"/>
        <v>100.10066097039687</v>
      </c>
      <c r="F5" s="36">
        <v>1144082</v>
      </c>
      <c r="G5" s="34">
        <f t="shared" si="2"/>
        <v>100.58703803834166</v>
      </c>
      <c r="H5" s="36">
        <v>2208984</v>
      </c>
      <c r="I5" s="35">
        <f t="shared" si="3"/>
        <v>100.96957086935933</v>
      </c>
      <c r="J5" s="7"/>
      <c r="K5" s="15"/>
    </row>
    <row r="6" spans="1:39">
      <c r="A6" s="32">
        <v>39845</v>
      </c>
      <c r="B6" s="36">
        <v>8362290</v>
      </c>
      <c r="C6" s="34">
        <f t="shared" si="1"/>
        <v>91.692419771366815</v>
      </c>
      <c r="D6" s="36">
        <v>1918636</v>
      </c>
      <c r="E6" s="34">
        <f t="shared" si="0"/>
        <v>100.43253333249579</v>
      </c>
      <c r="F6" s="36">
        <v>1146634</v>
      </c>
      <c r="G6" s="34">
        <f t="shared" si="2"/>
        <v>100.81140842531904</v>
      </c>
      <c r="H6" s="36">
        <v>2213460</v>
      </c>
      <c r="I6" s="35">
        <f t="shared" si="3"/>
        <v>101.17416257269953</v>
      </c>
      <c r="J6" s="7"/>
      <c r="K6" s="15"/>
    </row>
    <row r="7" spans="1:39">
      <c r="A7" s="32">
        <v>39873</v>
      </c>
      <c r="B7" s="36">
        <v>8410234</v>
      </c>
      <c r="C7" s="34">
        <f t="shared" si="1"/>
        <v>92.218125214913798</v>
      </c>
      <c r="D7" s="36">
        <v>1916016</v>
      </c>
      <c r="E7" s="34">
        <f t="shared" si="0"/>
        <v>100.29538734058741</v>
      </c>
      <c r="F7" s="36">
        <v>1150295</v>
      </c>
      <c r="G7" s="34">
        <f t="shared" si="2"/>
        <v>101.13328146086926</v>
      </c>
      <c r="H7" s="36">
        <v>2279020</v>
      </c>
      <c r="I7" s="35">
        <f t="shared" si="3"/>
        <v>104.17081853136432</v>
      </c>
      <c r="J7" s="7"/>
      <c r="K7" s="15"/>
    </row>
    <row r="8" spans="1:39">
      <c r="A8" s="32">
        <v>39904</v>
      </c>
      <c r="B8" s="36">
        <v>8503053</v>
      </c>
      <c r="C8" s="34">
        <f t="shared" si="1"/>
        <v>93.235884550067013</v>
      </c>
      <c r="D8" s="36">
        <v>1931510</v>
      </c>
      <c r="E8" s="34">
        <f t="shared" si="0"/>
        <v>101.10643314159067</v>
      </c>
      <c r="F8" s="36">
        <v>1149546</v>
      </c>
      <c r="G8" s="34">
        <f t="shared" si="2"/>
        <v>101.06742980732457</v>
      </c>
      <c r="H8" s="36">
        <v>2271908</v>
      </c>
      <c r="I8" s="35">
        <f t="shared" si="3"/>
        <v>103.84573895268794</v>
      </c>
      <c r="J8" s="7"/>
      <c r="K8" s="15"/>
    </row>
    <row r="9" spans="1:39">
      <c r="A9" s="32">
        <v>39934</v>
      </c>
      <c r="B9" s="36">
        <v>8674726</v>
      </c>
      <c r="C9" s="34">
        <f t="shared" si="1"/>
        <v>95.118277145804527</v>
      </c>
      <c r="D9" s="36">
        <v>1945342</v>
      </c>
      <c r="E9" s="34">
        <f t="shared" si="0"/>
        <v>101.83048022558945</v>
      </c>
      <c r="F9" s="36">
        <v>1153672</v>
      </c>
      <c r="G9" s="34">
        <f t="shared" si="2"/>
        <v>101.4301853781195</v>
      </c>
      <c r="H9" s="36">
        <v>2270276</v>
      </c>
      <c r="I9" s="35">
        <f t="shared" si="3"/>
        <v>103.77114251393655</v>
      </c>
      <c r="J9" s="7"/>
      <c r="K9" s="15"/>
    </row>
    <row r="10" spans="1:39">
      <c r="A10" s="32">
        <v>39965</v>
      </c>
      <c r="B10" s="36">
        <v>8922743</v>
      </c>
      <c r="C10" s="34">
        <f t="shared" si="1"/>
        <v>97.837780879164058</v>
      </c>
      <c r="D10" s="36">
        <v>1894680</v>
      </c>
      <c r="E10" s="34">
        <f t="shared" si="0"/>
        <v>99.178537385107518</v>
      </c>
      <c r="F10" s="36">
        <v>1158562</v>
      </c>
      <c r="G10" s="34">
        <f t="shared" si="2"/>
        <v>101.86011139391861</v>
      </c>
      <c r="H10" s="36">
        <v>2271485</v>
      </c>
      <c r="I10" s="35">
        <f t="shared" si="3"/>
        <v>103.82640421396745</v>
      </c>
      <c r="J10" s="7"/>
      <c r="K10" s="15"/>
    </row>
    <row r="11" spans="1:39">
      <c r="A11" s="32">
        <v>39995</v>
      </c>
      <c r="B11" s="36">
        <v>9013349</v>
      </c>
      <c r="C11" s="34">
        <f t="shared" si="1"/>
        <v>98.831274693155748</v>
      </c>
      <c r="D11" s="36">
        <v>1830370</v>
      </c>
      <c r="E11" s="34">
        <f t="shared" si="0"/>
        <v>95.812179087539448</v>
      </c>
      <c r="F11" s="36">
        <v>1049015</v>
      </c>
      <c r="G11" s="34">
        <f t="shared" si="2"/>
        <v>92.228801526281316</v>
      </c>
      <c r="H11" s="36">
        <v>2260614</v>
      </c>
      <c r="I11" s="35">
        <f t="shared" si="3"/>
        <v>103.32950599971112</v>
      </c>
      <c r="J11" s="7"/>
      <c r="K11" s="15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  <row r="12" spans="1:39">
      <c r="A12" s="32">
        <v>40026</v>
      </c>
      <c r="B12" s="36">
        <v>8977653</v>
      </c>
      <c r="C12" s="34">
        <f t="shared" si="1"/>
        <v>98.439868437673255</v>
      </c>
      <c r="D12" s="36">
        <v>1786003</v>
      </c>
      <c r="E12" s="34">
        <f t="shared" si="0"/>
        <v>93.489753048226703</v>
      </c>
      <c r="F12" s="36">
        <v>1053385</v>
      </c>
      <c r="G12" s="34">
        <f t="shared" si="2"/>
        <v>92.613009438150883</v>
      </c>
      <c r="H12" s="36">
        <v>2248048</v>
      </c>
      <c r="I12" s="35">
        <f t="shared" si="3"/>
        <v>102.75513170476631</v>
      </c>
      <c r="J12" s="7"/>
      <c r="K12" s="15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</row>
    <row r="13" spans="1:39">
      <c r="A13" s="32">
        <v>40057</v>
      </c>
      <c r="B13" s="36">
        <v>8950211</v>
      </c>
      <c r="C13" s="34">
        <f t="shared" si="1"/>
        <v>98.138967203278611</v>
      </c>
      <c r="D13" s="36">
        <v>1820914</v>
      </c>
      <c r="E13" s="34">
        <f t="shared" si="0"/>
        <v>95.317197217506731</v>
      </c>
      <c r="F13" s="36">
        <v>1059182</v>
      </c>
      <c r="G13" s="34">
        <f t="shared" si="2"/>
        <v>93.122678377534825</v>
      </c>
      <c r="H13" s="36">
        <v>2262750</v>
      </c>
      <c r="I13" s="35">
        <f t="shared" si="3"/>
        <v>103.42713957395927</v>
      </c>
      <c r="J13" s="7"/>
      <c r="K13" s="15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</row>
    <row r="14" spans="1:39">
      <c r="A14" s="32">
        <v>40087</v>
      </c>
      <c r="B14" s="36">
        <v>9046769</v>
      </c>
      <c r="C14" s="34">
        <f t="shared" si="1"/>
        <v>99.197724633155318</v>
      </c>
      <c r="D14" s="36">
        <v>1831341</v>
      </c>
      <c r="E14" s="34">
        <f t="shared" si="0"/>
        <v>95.863006857823052</v>
      </c>
      <c r="F14" s="36">
        <v>1061647</v>
      </c>
      <c r="G14" s="34">
        <f t="shared" si="2"/>
        <v>93.339399774047067</v>
      </c>
      <c r="H14" s="36">
        <v>2279402</v>
      </c>
      <c r="I14" s="35">
        <f t="shared" si="3"/>
        <v>104.1882792173956</v>
      </c>
      <c r="J14" s="7"/>
      <c r="K14" s="15"/>
    </row>
    <row r="15" spans="1:39">
      <c r="A15" s="32">
        <v>40118</v>
      </c>
      <c r="B15" s="36">
        <v>8975981</v>
      </c>
      <c r="C15" s="34">
        <f t="shared" si="1"/>
        <v>98.42153497568404</v>
      </c>
      <c r="D15" s="36">
        <v>1833978</v>
      </c>
      <c r="E15" s="34">
        <f t="shared" si="0"/>
        <v>96.001042728304881</v>
      </c>
      <c r="F15" s="36">
        <v>1066653</v>
      </c>
      <c r="G15" s="34">
        <f t="shared" si="2"/>
        <v>93.779524443799701</v>
      </c>
      <c r="H15" s="36">
        <v>2266276</v>
      </c>
      <c r="I15" s="35">
        <f t="shared" si="3"/>
        <v>103.58830810523216</v>
      </c>
      <c r="J15" s="7"/>
      <c r="K15" s="15"/>
    </row>
    <row r="16" spans="1:39">
      <c r="A16" s="32">
        <v>40148</v>
      </c>
      <c r="B16" s="36">
        <v>9030202</v>
      </c>
      <c r="C16" s="34">
        <f t="shared" si="1"/>
        <v>99.016067656615135</v>
      </c>
      <c r="D16" s="36">
        <v>1832133</v>
      </c>
      <c r="E16" s="34">
        <f t="shared" si="0"/>
        <v>95.904464730186206</v>
      </c>
      <c r="F16" s="36">
        <v>1016692</v>
      </c>
      <c r="G16" s="34">
        <f t="shared" si="2"/>
        <v>89.386981769906058</v>
      </c>
      <c r="H16" s="36">
        <v>2241418</v>
      </c>
      <c r="I16" s="35">
        <f t="shared" si="3"/>
        <v>102.4520836723388</v>
      </c>
      <c r="J16" s="7"/>
      <c r="K16" s="15"/>
    </row>
    <row r="17" spans="1:11">
      <c r="A17" s="32">
        <v>40179</v>
      </c>
      <c r="B17" s="36">
        <v>8874966</v>
      </c>
      <c r="C17" s="34">
        <f t="shared" si="1"/>
        <v>97.31390658881817</v>
      </c>
      <c r="D17" s="36">
        <v>1829450</v>
      </c>
      <c r="E17" s="34">
        <f t="shared" si="0"/>
        <v>95.76402095297621</v>
      </c>
      <c r="F17" s="36">
        <v>1023665</v>
      </c>
      <c r="G17" s="34">
        <f t="shared" si="2"/>
        <v>90.000043959715313</v>
      </c>
      <c r="H17" s="36">
        <v>2224741</v>
      </c>
      <c r="I17" s="35">
        <f t="shared" si="3"/>
        <v>101.68980131384806</v>
      </c>
      <c r="J17" s="7"/>
      <c r="K17" s="15"/>
    </row>
    <row r="18" spans="1:11">
      <c r="A18" s="32">
        <v>40210</v>
      </c>
      <c r="B18" s="36">
        <v>8900113</v>
      </c>
      <c r="C18" s="34">
        <f t="shared" si="1"/>
        <v>97.589643172934544</v>
      </c>
      <c r="D18" s="36">
        <v>1836308</v>
      </c>
      <c r="E18" s="34">
        <f t="shared" si="0"/>
        <v>96.123008438666176</v>
      </c>
      <c r="F18" s="36">
        <v>1036251</v>
      </c>
      <c r="G18" s="34">
        <f t="shared" si="2"/>
        <v>91.106597913671919</v>
      </c>
      <c r="H18" s="36">
        <v>2232394</v>
      </c>
      <c r="I18" s="35">
        <f t="shared" si="3"/>
        <v>102.03960924630171</v>
      </c>
      <c r="J18" s="7"/>
      <c r="K18" s="15"/>
    </row>
    <row r="19" spans="1:11">
      <c r="A19" s="32">
        <v>40238</v>
      </c>
      <c r="B19" s="36">
        <v>9136036</v>
      </c>
      <c r="C19" s="34">
        <f t="shared" si="1"/>
        <v>100.17653632657071</v>
      </c>
      <c r="D19" s="36">
        <v>1836519</v>
      </c>
      <c r="E19" s="34">
        <f t="shared" si="0"/>
        <v>96.134053402136658</v>
      </c>
      <c r="F19" s="36">
        <v>1044023</v>
      </c>
      <c r="G19" s="34">
        <f t="shared" si="2"/>
        <v>91.789907728557552</v>
      </c>
      <c r="H19" s="36">
        <v>2233661</v>
      </c>
      <c r="I19" s="35">
        <f t="shared" si="3"/>
        <v>102.09752204525884</v>
      </c>
      <c r="J19" s="7"/>
      <c r="K19" s="15"/>
    </row>
    <row r="20" spans="1:11">
      <c r="A20" s="32">
        <v>40269</v>
      </c>
      <c r="B20" s="36">
        <v>9361665</v>
      </c>
      <c r="C20" s="34">
        <f t="shared" si="1"/>
        <v>102.65055588109391</v>
      </c>
      <c r="D20" s="36">
        <v>1840882</v>
      </c>
      <c r="E20" s="34">
        <f t="shared" si="0"/>
        <v>96.362438120723027</v>
      </c>
      <c r="F20" s="36">
        <v>1049270</v>
      </c>
      <c r="G20" s="34">
        <f t="shared" si="2"/>
        <v>92.251220981092928</v>
      </c>
      <c r="H20" s="36">
        <v>2228659</v>
      </c>
      <c r="I20" s="35">
        <f t="shared" si="3"/>
        <v>101.86888761717401</v>
      </c>
      <c r="J20" s="7"/>
      <c r="K20" s="15"/>
    </row>
    <row r="21" spans="1:11">
      <c r="A21" s="32">
        <v>40299</v>
      </c>
      <c r="B21" s="36">
        <v>9604589</v>
      </c>
      <c r="C21" s="34">
        <f t="shared" si="1"/>
        <v>105.31421492431525</v>
      </c>
      <c r="D21" s="36">
        <v>1850444</v>
      </c>
      <c r="E21" s="34">
        <f t="shared" si="0"/>
        <v>96.862968645390197</v>
      </c>
      <c r="F21" s="36">
        <v>1047511</v>
      </c>
      <c r="G21" s="34">
        <f t="shared" si="2"/>
        <v>92.096570702608133</v>
      </c>
      <c r="H21" s="36">
        <v>2220134</v>
      </c>
      <c r="I21" s="35">
        <f t="shared" si="3"/>
        <v>101.47922178362279</v>
      </c>
      <c r="J21" s="7"/>
      <c r="K21" s="15"/>
    </row>
    <row r="22" spans="1:11">
      <c r="A22" s="32">
        <v>40330</v>
      </c>
      <c r="B22" s="36">
        <v>9743072</v>
      </c>
      <c r="C22" s="34">
        <f t="shared" si="1"/>
        <v>106.83267952757562</v>
      </c>
      <c r="D22" s="36">
        <v>1849129</v>
      </c>
      <c r="E22" s="34">
        <f t="shared" si="0"/>
        <v>96.794133920443798</v>
      </c>
      <c r="F22" s="36">
        <v>1054916</v>
      </c>
      <c r="G22" s="34">
        <f t="shared" si="2"/>
        <v>92.747614086451179</v>
      </c>
      <c r="H22" s="36">
        <v>2250200</v>
      </c>
      <c r="I22" s="35">
        <f t="shared" si="3"/>
        <v>102.85349661664927</v>
      </c>
      <c r="J22" s="7"/>
      <c r="K22" s="15"/>
    </row>
    <row r="23" spans="1:11">
      <c r="A23" s="32">
        <v>40360</v>
      </c>
      <c r="B23" s="36">
        <v>9976855</v>
      </c>
      <c r="C23" s="34">
        <f t="shared" si="1"/>
        <v>109.39610760426388</v>
      </c>
      <c r="D23" s="36">
        <v>1859828.0926363636</v>
      </c>
      <c r="E23" s="34">
        <f t="shared" si="0"/>
        <v>97.354186467059762</v>
      </c>
      <c r="F23" s="36">
        <v>1068099</v>
      </c>
      <c r="G23" s="34">
        <f t="shared" si="2"/>
        <v>93.906655940496137</v>
      </c>
      <c r="H23" s="36">
        <v>2238882</v>
      </c>
      <c r="I23" s="35">
        <f t="shared" si="3"/>
        <v>102.33616665722023</v>
      </c>
      <c r="J23" s="7"/>
      <c r="K23" s="15"/>
    </row>
    <row r="24" spans="1:11">
      <c r="A24" s="32">
        <v>40391</v>
      </c>
      <c r="B24" s="36">
        <v>9937919</v>
      </c>
      <c r="C24" s="34">
        <f t="shared" si="1"/>
        <v>108.96917478368269</v>
      </c>
      <c r="D24" s="36">
        <v>1861234</v>
      </c>
      <c r="E24" s="34">
        <f t="shared" si="0"/>
        <v>97.427779810539619</v>
      </c>
      <c r="F24" s="36">
        <v>1075781</v>
      </c>
      <c r="G24" s="34">
        <f t="shared" si="2"/>
        <v>94.582053006624733</v>
      </c>
      <c r="H24" s="36">
        <v>2244534</v>
      </c>
      <c r="I24" s="35">
        <f t="shared" si="3"/>
        <v>102.59451167671952</v>
      </c>
      <c r="J24" s="7"/>
      <c r="K24" s="15"/>
    </row>
    <row r="25" spans="1:11">
      <c r="A25" s="32">
        <v>40422</v>
      </c>
      <c r="B25" s="36">
        <v>9959685</v>
      </c>
      <c r="C25" s="34">
        <f t="shared" si="1"/>
        <v>109.20783873921923</v>
      </c>
      <c r="D25" s="36">
        <v>1817693.7794000001</v>
      </c>
      <c r="E25" s="34">
        <f t="shared" si="0"/>
        <v>95.14863219905223</v>
      </c>
      <c r="F25" s="36">
        <v>1083929</v>
      </c>
      <c r="G25" s="34">
        <f t="shared" si="2"/>
        <v>95.298420527428661</v>
      </c>
      <c r="H25" s="36">
        <v>2246537</v>
      </c>
      <c r="I25" s="35">
        <f t="shared" si="3"/>
        <v>102.68606600687824</v>
      </c>
      <c r="J25" s="7"/>
      <c r="K25" s="15"/>
    </row>
    <row r="26" spans="1:11">
      <c r="A26" s="32">
        <v>40452</v>
      </c>
      <c r="B26" s="36">
        <v>9992591</v>
      </c>
      <c r="C26" s="34">
        <f t="shared" si="1"/>
        <v>109.56865267475561</v>
      </c>
      <c r="D26" s="36">
        <v>1824281.3330515001</v>
      </c>
      <c r="E26" s="34">
        <f t="shared" si="0"/>
        <v>95.493462954695246</v>
      </c>
      <c r="F26" s="36">
        <v>1089543</v>
      </c>
      <c r="G26" s="34">
        <f t="shared" si="2"/>
        <v>95.792000211006638</v>
      </c>
      <c r="H26" s="36">
        <v>2263441</v>
      </c>
      <c r="I26" s="35">
        <f t="shared" si="3"/>
        <v>103.45872421806294</v>
      </c>
      <c r="J26" s="7"/>
      <c r="K26" s="15"/>
    </row>
    <row r="27" spans="1:11">
      <c r="A27" s="32">
        <v>40483</v>
      </c>
      <c r="B27" s="36">
        <v>9914876</v>
      </c>
      <c r="C27" s="34">
        <f t="shared" si="1"/>
        <v>108.71650853690203</v>
      </c>
      <c r="D27" s="36">
        <v>1832451.5024645755</v>
      </c>
      <c r="E27" s="34">
        <f t="shared" si="0"/>
        <v>95.921136995998964</v>
      </c>
      <c r="F27" s="36">
        <v>1095643</v>
      </c>
      <c r="G27" s="34">
        <f t="shared" si="2"/>
        <v>96.328308737872618</v>
      </c>
      <c r="H27" s="36">
        <v>2260299</v>
      </c>
      <c r="I27" s="35">
        <f t="shared" si="3"/>
        <v>103.31510779002566</v>
      </c>
      <c r="J27" s="7"/>
      <c r="K27" s="15"/>
    </row>
    <row r="28" spans="1:11">
      <c r="A28" s="32">
        <v>40513</v>
      </c>
      <c r="B28" s="36">
        <v>10030810</v>
      </c>
      <c r="C28" s="34">
        <f t="shared" si="1"/>
        <v>109.98772359806033</v>
      </c>
      <c r="D28" s="36">
        <v>1862191.7550279992</v>
      </c>
      <c r="E28" s="34">
        <f t="shared" si="0"/>
        <v>97.477914262188548</v>
      </c>
      <c r="F28" s="36">
        <v>1101131</v>
      </c>
      <c r="G28" s="34">
        <f t="shared" si="2"/>
        <v>96.810810573190736</v>
      </c>
      <c r="H28" s="36">
        <v>2282511</v>
      </c>
      <c r="I28" s="35">
        <f t="shared" si="3"/>
        <v>104.33038726156107</v>
      </c>
      <c r="J28" s="7"/>
      <c r="K28" s="15"/>
    </row>
    <row r="29" spans="1:11">
      <c r="A29" s="32">
        <v>40544</v>
      </c>
      <c r="B29" s="36">
        <v>9960858</v>
      </c>
      <c r="C29" s="34">
        <f t="shared" si="1"/>
        <v>109.22070067158367</v>
      </c>
      <c r="D29" s="36">
        <v>1876534.0000000005</v>
      </c>
      <c r="E29" s="34">
        <f t="shared" si="0"/>
        <v>98.228670526645871</v>
      </c>
      <c r="F29" s="36">
        <v>1115031</v>
      </c>
      <c r="G29" s="34">
        <f t="shared" si="2"/>
        <v>98.032890659000088</v>
      </c>
      <c r="H29" s="36">
        <v>2287486</v>
      </c>
      <c r="I29" s="35">
        <f t="shared" si="3"/>
        <v>104.55778755738716</v>
      </c>
      <c r="J29" s="7"/>
      <c r="K29" s="15"/>
    </row>
    <row r="30" spans="1:11">
      <c r="A30" s="32">
        <v>40575</v>
      </c>
      <c r="B30" s="36">
        <v>9970036</v>
      </c>
      <c r="C30" s="34">
        <f t="shared" si="1"/>
        <v>109.32133734271821</v>
      </c>
      <c r="D30" s="36">
        <v>1883401.7738148256</v>
      </c>
      <c r="E30" s="34">
        <f t="shared" si="0"/>
        <v>98.588169630476642</v>
      </c>
      <c r="F30" s="36">
        <v>1144364</v>
      </c>
      <c r="G30" s="34">
        <f t="shared" si="2"/>
        <v>100.61183131778037</v>
      </c>
      <c r="H30" s="36">
        <v>2301439</v>
      </c>
      <c r="I30" s="35">
        <f t="shared" si="3"/>
        <v>105.19555968355021</v>
      </c>
      <c r="J30" s="7"/>
      <c r="K30" s="15"/>
    </row>
    <row r="31" spans="1:11">
      <c r="A31" s="32">
        <v>40603</v>
      </c>
      <c r="B31" s="36">
        <v>10252034</v>
      </c>
      <c r="C31" s="34">
        <f t="shared" si="1"/>
        <v>112.41344237503421</v>
      </c>
      <c r="D31" s="36">
        <v>1901118.7959576449</v>
      </c>
      <c r="E31" s="34">
        <f t="shared" si="0"/>
        <v>99.515581300491846</v>
      </c>
      <c r="F31" s="36">
        <v>1157888</v>
      </c>
      <c r="G31" s="34">
        <f t="shared" si="2"/>
        <v>101.80085369767144</v>
      </c>
      <c r="H31" s="36">
        <v>2306478</v>
      </c>
      <c r="I31" s="35">
        <f t="shared" si="3"/>
        <v>105.42588532991554</v>
      </c>
      <c r="J31" s="7"/>
      <c r="K31" s="15"/>
    </row>
    <row r="32" spans="1:11">
      <c r="A32" s="32">
        <v>40634</v>
      </c>
      <c r="B32" s="36">
        <v>10511792</v>
      </c>
      <c r="C32" s="34">
        <f t="shared" si="1"/>
        <v>115.26168604691962</v>
      </c>
      <c r="D32" s="36">
        <v>1906281.7196028521</v>
      </c>
      <c r="E32" s="34">
        <f t="shared" si="0"/>
        <v>99.785838660976268</v>
      </c>
      <c r="F32" s="36">
        <v>1195761</v>
      </c>
      <c r="G32" s="34">
        <f t="shared" si="2"/>
        <v>105.13062629406411</v>
      </c>
      <c r="H32" s="36">
        <v>2305863</v>
      </c>
      <c r="I32" s="35">
        <f t="shared" si="3"/>
        <v>105.39777453957726</v>
      </c>
      <c r="J32" s="7"/>
      <c r="K32" s="15"/>
    </row>
    <row r="33" spans="1:11">
      <c r="A33" s="32">
        <v>40664</v>
      </c>
      <c r="B33" s="36">
        <v>10771209</v>
      </c>
      <c r="C33" s="34">
        <f t="shared" si="1"/>
        <v>118.10619065747829</v>
      </c>
      <c r="D33" s="36">
        <v>1885039.9718485156</v>
      </c>
      <c r="E33" s="34">
        <f t="shared" si="0"/>
        <v>98.673922414550219</v>
      </c>
      <c r="F33" s="36">
        <v>1218210</v>
      </c>
      <c r="G33" s="34">
        <f t="shared" si="2"/>
        <v>107.10432959236155</v>
      </c>
      <c r="H33" s="36">
        <v>2312096</v>
      </c>
      <c r="I33" s="35">
        <f t="shared" si="3"/>
        <v>105.68267625694085</v>
      </c>
      <c r="J33" s="7"/>
      <c r="K33" s="15"/>
    </row>
    <row r="34" spans="1:11">
      <c r="A34" s="32">
        <v>40695</v>
      </c>
      <c r="B34" s="36">
        <v>11045909</v>
      </c>
      <c r="C34" s="34">
        <f t="shared" si="1"/>
        <v>121.1182731984084</v>
      </c>
      <c r="D34" s="36">
        <v>1889623.9999999995</v>
      </c>
      <c r="E34" s="34">
        <f t="shared" si="0"/>
        <v>98.913877028203373</v>
      </c>
      <c r="F34" s="36">
        <v>1199684</v>
      </c>
      <c r="G34" s="34">
        <f t="shared" si="2"/>
        <v>105.47553422044038</v>
      </c>
      <c r="H34" s="36">
        <v>2370551</v>
      </c>
      <c r="I34" s="35">
        <f t="shared" si="3"/>
        <v>108.3545725971445</v>
      </c>
      <c r="J34" s="7"/>
      <c r="K34" s="15"/>
    </row>
    <row r="35" spans="1:11">
      <c r="A35" s="32">
        <v>40725</v>
      </c>
      <c r="B35" s="36">
        <v>11112453</v>
      </c>
      <c r="C35" s="34">
        <f t="shared" si="1"/>
        <v>121.84792744159607</v>
      </c>
      <c r="D35" s="36">
        <v>1868398.0000000002</v>
      </c>
      <c r="E35" s="34">
        <f t="shared" si="0"/>
        <v>97.802785110551724</v>
      </c>
      <c r="F35" s="36">
        <v>1184844</v>
      </c>
      <c r="G35" s="34">
        <f t="shared" si="2"/>
        <v>104.1708098698353</v>
      </c>
      <c r="H35" s="36">
        <v>2376533</v>
      </c>
      <c r="I35" s="35">
        <f t="shared" si="3"/>
        <v>108.62800145536188</v>
      </c>
      <c r="J35" s="7"/>
      <c r="K35" s="15"/>
    </row>
    <row r="36" spans="1:11">
      <c r="A36" s="32">
        <v>40756</v>
      </c>
      <c r="B36" s="36">
        <v>10886860</v>
      </c>
      <c r="C36" s="34">
        <f t="shared" si="1"/>
        <v>119.37430262668509</v>
      </c>
      <c r="D36" s="36">
        <v>1876833</v>
      </c>
      <c r="E36" s="34">
        <f t="shared" si="0"/>
        <v>98.244321920378894</v>
      </c>
      <c r="F36" s="36">
        <v>1166692</v>
      </c>
      <c r="G36" s="34">
        <f t="shared" si="2"/>
        <v>102.57489636497115</v>
      </c>
      <c r="H36" s="36">
        <v>2509484</v>
      </c>
      <c r="I36" s="35">
        <f t="shared" si="3"/>
        <v>114.70500582327591</v>
      </c>
      <c r="J36" s="7"/>
      <c r="K36" s="15"/>
    </row>
    <row r="37" spans="1:11">
      <c r="A37" s="32">
        <v>40787</v>
      </c>
      <c r="B37" s="36">
        <v>11061597</v>
      </c>
      <c r="C37" s="34">
        <f t="shared" si="1"/>
        <v>121.29029194941718</v>
      </c>
      <c r="D37" s="36">
        <v>1864766</v>
      </c>
      <c r="E37" s="34">
        <f t="shared" si="0"/>
        <v>97.612665170623742</v>
      </c>
      <c r="F37" s="36">
        <v>1155959</v>
      </c>
      <c r="G37" s="34">
        <f t="shared" si="2"/>
        <v>101.63125711597891</v>
      </c>
      <c r="H37" s="36">
        <v>2537648</v>
      </c>
      <c r="I37" s="35">
        <f t="shared" si="3"/>
        <v>115.99234289496346</v>
      </c>
      <c r="J37" s="7"/>
      <c r="K37" s="15"/>
    </row>
    <row r="38" spans="1:11">
      <c r="A38" s="32">
        <v>40817</v>
      </c>
      <c r="B38" s="36">
        <v>11078121</v>
      </c>
      <c r="C38" s="34">
        <f t="shared" si="1"/>
        <v>121.47147743142057</v>
      </c>
      <c r="D38" s="36">
        <v>1869097</v>
      </c>
      <c r="E38" s="34">
        <f t="shared" si="0"/>
        <v>97.839374823660094</v>
      </c>
      <c r="F38" s="36">
        <v>1154076</v>
      </c>
      <c r="G38" s="34">
        <f t="shared" si="2"/>
        <v>101.46570482809554</v>
      </c>
      <c r="H38" s="36">
        <v>2579366</v>
      </c>
      <c r="I38" s="35">
        <f t="shared" si="3"/>
        <v>117.8992143605458</v>
      </c>
      <c r="J38" s="7"/>
      <c r="K38" s="15"/>
    </row>
    <row r="39" spans="1:11">
      <c r="A39" s="32">
        <v>40848</v>
      </c>
      <c r="B39" s="36">
        <v>10984191</v>
      </c>
      <c r="C39" s="34">
        <f t="shared" si="1"/>
        <v>120.44153599323504</v>
      </c>
      <c r="D39" s="36">
        <v>1878909</v>
      </c>
      <c r="E39" s="34">
        <f t="shared" si="0"/>
        <v>98.352991797936838</v>
      </c>
      <c r="F39" s="36">
        <v>1142647</v>
      </c>
      <c r="G39" s="34">
        <f t="shared" si="2"/>
        <v>100.46087365538222</v>
      </c>
      <c r="H39" s="36">
        <v>2543634</v>
      </c>
      <c r="I39" s="35">
        <f t="shared" si="3"/>
        <v>116.26595458758958</v>
      </c>
      <c r="J39" s="7"/>
      <c r="K39" s="15"/>
    </row>
    <row r="40" spans="1:11">
      <c r="A40" s="32">
        <v>40878</v>
      </c>
      <c r="B40" s="36">
        <v>11030939</v>
      </c>
      <c r="C40" s="34">
        <f t="shared" si="1"/>
        <v>120.95412730966532</v>
      </c>
      <c r="D40" s="36">
        <v>1880740</v>
      </c>
      <c r="E40" s="34">
        <f t="shared" si="0"/>
        <v>98.448836954877393</v>
      </c>
      <c r="F40" s="36">
        <v>1121777</v>
      </c>
      <c r="G40" s="34">
        <f t="shared" si="2"/>
        <v>98.625995138055487</v>
      </c>
      <c r="H40" s="36">
        <v>2554200</v>
      </c>
      <c r="I40" s="35">
        <f t="shared" si="3"/>
        <v>116.74891167818218</v>
      </c>
      <c r="J40" s="7"/>
      <c r="K40" s="15"/>
    </row>
    <row r="41" spans="1:11">
      <c r="A41" s="32">
        <v>40909</v>
      </c>
      <c r="B41" s="36">
        <v>10957242</v>
      </c>
      <c r="C41" s="34">
        <f t="shared" si="1"/>
        <v>120.14604049852981</v>
      </c>
      <c r="D41" s="36">
        <v>1900471</v>
      </c>
      <c r="E41" s="34">
        <f t="shared" si="0"/>
        <v>99.481671903863798</v>
      </c>
      <c r="F41" s="36">
        <v>1139504</v>
      </c>
      <c r="G41" s="34">
        <f t="shared" si="2"/>
        <v>100.18454288490028</v>
      </c>
      <c r="H41" s="36">
        <v>2563237</v>
      </c>
      <c r="I41" s="35">
        <f t="shared" si="3"/>
        <v>117.16198031604756</v>
      </c>
      <c r="J41" s="7"/>
      <c r="K41" s="15"/>
    </row>
    <row r="42" spans="1:11">
      <c r="A42" s="32">
        <v>40940</v>
      </c>
      <c r="B42" s="36">
        <v>10845430</v>
      </c>
      <c r="C42" s="34">
        <f t="shared" si="1"/>
        <v>118.92002312296927</v>
      </c>
      <c r="D42" s="36">
        <v>1921116</v>
      </c>
      <c r="E42" s="34">
        <f t="shared" si="0"/>
        <v>100.56235091262282</v>
      </c>
      <c r="F42" s="36">
        <v>1138592</v>
      </c>
      <c r="G42" s="34">
        <f t="shared" si="2"/>
        <v>100.10436036416228</v>
      </c>
      <c r="H42" s="36">
        <v>2576419</v>
      </c>
      <c r="I42" s="35">
        <f t="shared" si="3"/>
        <v>117.76451110993284</v>
      </c>
      <c r="J42" s="7"/>
      <c r="K42" s="15"/>
    </row>
    <row r="43" spans="1:11">
      <c r="A43" s="32">
        <v>40969</v>
      </c>
      <c r="B43" s="36">
        <v>11257343</v>
      </c>
      <c r="C43" s="34">
        <f t="shared" si="1"/>
        <v>123.43664473084021</v>
      </c>
      <c r="D43" s="36">
        <v>1932074</v>
      </c>
      <c r="E43" s="34">
        <f t="shared" si="0"/>
        <v>101.1359561719099</v>
      </c>
      <c r="F43" s="36">
        <v>1136096</v>
      </c>
      <c r="G43" s="34">
        <f t="shared" si="2"/>
        <v>99.8849134653004</v>
      </c>
      <c r="H43" s="36">
        <v>2574644</v>
      </c>
      <c r="I43" s="35">
        <f t="shared" si="3"/>
        <v>117.68337834107028</v>
      </c>
      <c r="J43" s="7"/>
      <c r="K43" s="15"/>
    </row>
    <row r="44" spans="1:11">
      <c r="A44" s="32">
        <v>41000</v>
      </c>
      <c r="B44" s="36">
        <v>11521869</v>
      </c>
      <c r="C44" s="34">
        <f t="shared" si="1"/>
        <v>126.3371694713647</v>
      </c>
      <c r="D44" s="36">
        <v>1937480</v>
      </c>
      <c r="E44" s="34">
        <f t="shared" si="0"/>
        <v>101.4189375582674</v>
      </c>
      <c r="F44" s="36">
        <v>1121103</v>
      </c>
      <c r="G44" s="34">
        <f t="shared" si="2"/>
        <v>98.566737441808328</v>
      </c>
      <c r="H44" s="36">
        <v>2569269</v>
      </c>
      <c r="I44" s="35">
        <f t="shared" si="3"/>
        <v>117.43769460437376</v>
      </c>
      <c r="J44" s="7"/>
      <c r="K44" s="15"/>
    </row>
    <row r="45" spans="1:11">
      <c r="A45" s="32">
        <v>41030</v>
      </c>
      <c r="B45" s="36">
        <v>11820778</v>
      </c>
      <c r="C45" s="34">
        <f t="shared" si="1"/>
        <v>129.61470343651536</v>
      </c>
      <c r="D45" s="36">
        <v>1931182</v>
      </c>
      <c r="E45" s="34">
        <f t="shared" si="0"/>
        <v>101.0892637197029</v>
      </c>
      <c r="F45" s="36">
        <v>1113613</v>
      </c>
      <c r="G45" s="34">
        <f t="shared" si="2"/>
        <v>97.908220906361407</v>
      </c>
      <c r="H45" s="36">
        <v>2574350</v>
      </c>
      <c r="I45" s="35">
        <f t="shared" si="3"/>
        <v>117.66994001203051</v>
      </c>
      <c r="J45" s="7"/>
      <c r="K45" s="15"/>
    </row>
    <row r="46" spans="1:11">
      <c r="A46" s="32">
        <v>41061</v>
      </c>
      <c r="B46" s="36">
        <v>12087084</v>
      </c>
      <c r="C46" s="34">
        <f t="shared" si="1"/>
        <v>132.53474585786566</v>
      </c>
      <c r="D46" s="36">
        <v>1935759</v>
      </c>
      <c r="E46" s="34">
        <f t="shared" si="0"/>
        <v>101.32885043915508</v>
      </c>
      <c r="F46" s="36">
        <v>1104403</v>
      </c>
      <c r="G46" s="34">
        <f t="shared" si="2"/>
        <v>97.098482950224422</v>
      </c>
      <c r="H46" s="36">
        <v>2610813</v>
      </c>
      <c r="I46" s="35">
        <f t="shared" si="3"/>
        <v>119.33661277317746</v>
      </c>
      <c r="J46" s="7"/>
      <c r="K46" s="15"/>
    </row>
    <row r="47" spans="1:11">
      <c r="A47" s="32">
        <v>41091</v>
      </c>
      <c r="B47" s="36">
        <v>12107944</v>
      </c>
      <c r="C47" s="34">
        <f t="shared" si="1"/>
        <v>132.76347553316162</v>
      </c>
      <c r="D47" s="36">
        <v>1938997</v>
      </c>
      <c r="E47" s="34">
        <f t="shared" si="0"/>
        <v>101.49834613449835</v>
      </c>
      <c r="F47" s="36">
        <v>1103934</v>
      </c>
      <c r="G47" s="34">
        <f t="shared" si="2"/>
        <v>97.057248737257169</v>
      </c>
      <c r="H47" s="36">
        <v>2613791</v>
      </c>
      <c r="I47" s="35">
        <f t="shared" si="3"/>
        <v>119.47273299045787</v>
      </c>
      <c r="J47" s="7"/>
      <c r="K47" s="15"/>
    </row>
    <row r="48" spans="1:11">
      <c r="A48" s="32">
        <v>41122</v>
      </c>
      <c r="B48" s="36">
        <v>11716148</v>
      </c>
      <c r="C48" s="34">
        <f t="shared" si="1"/>
        <v>128.46743661359028</v>
      </c>
      <c r="D48" s="36">
        <v>1937355</v>
      </c>
      <c r="E48" s="34">
        <f t="shared" si="0"/>
        <v>101.41239433346263</v>
      </c>
      <c r="F48" s="36">
        <v>1101083</v>
      </c>
      <c r="G48" s="34">
        <f t="shared" si="2"/>
        <v>96.80659044052031</v>
      </c>
      <c r="H48" s="36">
        <v>2600540</v>
      </c>
      <c r="I48" s="35">
        <f t="shared" si="3"/>
        <v>118.86704830302244</v>
      </c>
      <c r="J48" s="7"/>
      <c r="K48" s="15"/>
    </row>
    <row r="49" spans="1:11">
      <c r="A49" s="32">
        <v>41153</v>
      </c>
      <c r="B49" s="36">
        <v>12069085</v>
      </c>
      <c r="C49" s="34">
        <f t="shared" si="1"/>
        <v>132.33738701675099</v>
      </c>
      <c r="D49" s="36">
        <v>1937908</v>
      </c>
      <c r="E49" s="34">
        <f t="shared" si="0"/>
        <v>101.44134155999902</v>
      </c>
      <c r="F49" s="36">
        <v>1097163</v>
      </c>
      <c r="G49" s="34">
        <f t="shared" si="2"/>
        <v>96.461946272435938</v>
      </c>
      <c r="H49" s="36">
        <v>2613470</v>
      </c>
      <c r="I49" s="35">
        <f t="shared" si="3"/>
        <v>119.45806052915935</v>
      </c>
      <c r="J49" s="7"/>
      <c r="K49" s="15"/>
    </row>
    <row r="50" spans="1:11">
      <c r="A50" s="32">
        <v>41183</v>
      </c>
      <c r="B50" s="36">
        <v>11743906</v>
      </c>
      <c r="C50" s="34">
        <f t="shared" si="1"/>
        <v>128.77180278458093</v>
      </c>
      <c r="D50" s="36">
        <v>1987922</v>
      </c>
      <c r="E50" s="34">
        <f t="shared" si="0"/>
        <v>104.05936432309292</v>
      </c>
      <c r="F50" s="36">
        <v>1079239</v>
      </c>
      <c r="G50" s="34">
        <f t="shared" si="2"/>
        <v>94.886078397756307</v>
      </c>
      <c r="H50" s="36">
        <v>2688851</v>
      </c>
      <c r="I50" s="35">
        <f t="shared" si="3"/>
        <v>122.90362066979557</v>
      </c>
      <c r="J50" s="7"/>
      <c r="K50" s="15"/>
    </row>
    <row r="51" spans="1:11">
      <c r="A51" s="32">
        <v>41214</v>
      </c>
      <c r="B51" s="36">
        <v>11996881</v>
      </c>
      <c r="C51" s="34">
        <f t="shared" si="1"/>
        <v>131.54567093453286</v>
      </c>
      <c r="D51" s="36">
        <v>1933781</v>
      </c>
      <c r="E51" s="34">
        <f t="shared" si="0"/>
        <v>101.22531044984409</v>
      </c>
      <c r="F51" s="36">
        <v>1071133</v>
      </c>
      <c r="G51" s="34">
        <f t="shared" si="2"/>
        <v>94.173403493038975</v>
      </c>
      <c r="H51" s="36">
        <v>2622715</v>
      </c>
      <c r="I51" s="35">
        <f t="shared" si="3"/>
        <v>119.88063655627734</v>
      </c>
      <c r="J51" s="7"/>
      <c r="K51" s="15"/>
    </row>
    <row r="52" spans="1:11">
      <c r="A52" s="32">
        <v>41244</v>
      </c>
      <c r="B52" s="36">
        <v>11939620</v>
      </c>
      <c r="C52" s="34">
        <f t="shared" si="1"/>
        <v>130.91780468634869</v>
      </c>
      <c r="D52" s="36">
        <v>1910505</v>
      </c>
      <c r="E52" s="34">
        <f t="shared" si="0"/>
        <v>100.00690964539385</v>
      </c>
      <c r="F52" s="36">
        <v>1056852</v>
      </c>
      <c r="G52" s="34">
        <f t="shared" si="2"/>
        <v>92.917826104158152</v>
      </c>
      <c r="H52" s="36">
        <v>2662608</v>
      </c>
      <c r="I52" s="35">
        <f t="shared" si="3"/>
        <v>121.70408982288832</v>
      </c>
      <c r="J52" s="7"/>
      <c r="K52" s="15"/>
    </row>
    <row r="53" spans="1:11">
      <c r="A53" s="32">
        <v>41275</v>
      </c>
      <c r="B53" s="36">
        <v>11698045</v>
      </c>
      <c r="C53" s="34">
        <f t="shared" si="1"/>
        <v>128.26893741359589</v>
      </c>
      <c r="D53" s="36">
        <v>1913440</v>
      </c>
      <c r="E53" s="34">
        <f t="shared" si="0"/>
        <v>100.16054456381032</v>
      </c>
      <c r="F53" s="36">
        <v>1050279</v>
      </c>
      <c r="G53" s="34">
        <f t="shared" si="2"/>
        <v>92.339931686602398</v>
      </c>
      <c r="H53" s="36">
        <v>2667984</v>
      </c>
      <c r="I53" s="35">
        <f t="shared" si="3"/>
        <v>121.949819268187</v>
      </c>
      <c r="J53" s="7"/>
      <c r="K53" s="15"/>
    </row>
    <row r="54" spans="1:11">
      <c r="A54" s="32">
        <v>41306</v>
      </c>
      <c r="B54" s="36">
        <v>11620928</v>
      </c>
      <c r="C54" s="34">
        <f t="shared" si="1"/>
        <v>127.42335033930064</v>
      </c>
      <c r="D54" s="36">
        <v>1927111.9999999998</v>
      </c>
      <c r="E54" s="34">
        <f t="shared" si="0"/>
        <v>100.87621632005894</v>
      </c>
      <c r="F54" s="36">
        <v>1042120</v>
      </c>
      <c r="G54" s="34">
        <f t="shared" si="2"/>
        <v>91.622597052061494</v>
      </c>
      <c r="H54" s="36">
        <v>2670744</v>
      </c>
      <c r="I54" s="35">
        <f t="shared" si="3"/>
        <v>122.07597501019303</v>
      </c>
      <c r="K54" s="15"/>
    </row>
    <row r="55" spans="1:11">
      <c r="A55" s="32">
        <v>41334</v>
      </c>
      <c r="B55" s="36">
        <v>11896801</v>
      </c>
      <c r="C55" s="34">
        <f t="shared" si="1"/>
        <v>130.44829481259518</v>
      </c>
      <c r="D55" s="36">
        <v>1938193</v>
      </c>
      <c r="E55" s="34">
        <f t="shared" si="0"/>
        <v>101.45626011255393</v>
      </c>
      <c r="F55" s="36">
        <v>1034903</v>
      </c>
      <c r="G55" s="34">
        <f t="shared" si="2"/>
        <v>90.988082521177589</v>
      </c>
      <c r="H55" s="36">
        <v>2651342</v>
      </c>
      <c r="I55" s="35">
        <f t="shared" si="3"/>
        <v>121.18913671077243</v>
      </c>
      <c r="K55" s="15"/>
    </row>
    <row r="56" spans="1:11">
      <c r="A56" s="32">
        <v>41365</v>
      </c>
      <c r="B56" s="36">
        <v>12132681</v>
      </c>
      <c r="C56" s="34">
        <f t="shared" si="1"/>
        <v>133.03471647169454</v>
      </c>
      <c r="D56" s="36">
        <v>1948982</v>
      </c>
      <c r="E56" s="34">
        <f t="shared" si="0"/>
        <v>102.02101893190492</v>
      </c>
      <c r="F56" s="36">
        <v>1027778</v>
      </c>
      <c r="G56" s="34">
        <f t="shared" si="2"/>
        <v>90.361656577912001</v>
      </c>
      <c r="H56" s="36">
        <v>2649513</v>
      </c>
      <c r="I56" s="35">
        <f t="shared" si="3"/>
        <v>121.10553567739235</v>
      </c>
      <c r="J56" s="8"/>
      <c r="K56" s="15"/>
    </row>
    <row r="57" spans="1:11">
      <c r="A57" s="32">
        <v>41395</v>
      </c>
      <c r="B57" s="36">
        <v>12216079</v>
      </c>
      <c r="C57" s="34">
        <f t="shared" si="1"/>
        <v>133.94917464333082</v>
      </c>
      <c r="D57" s="36">
        <v>1958586</v>
      </c>
      <c r="E57" s="34">
        <f t="shared" si="0"/>
        <v>102.52374798010651</v>
      </c>
      <c r="F57" s="36">
        <v>1022716</v>
      </c>
      <c r="G57" s="34">
        <f t="shared" si="2"/>
        <v>89.916608420043872</v>
      </c>
      <c r="H57" s="36">
        <v>2650756</v>
      </c>
      <c r="I57" s="35">
        <f t="shared" si="3"/>
        <v>121.16235146989722</v>
      </c>
      <c r="K57" s="15"/>
    </row>
    <row r="58" spans="1:11">
      <c r="A58" s="32">
        <v>41426</v>
      </c>
      <c r="B58" s="36">
        <v>12274403</v>
      </c>
      <c r="C58" s="34">
        <f t="shared" si="1"/>
        <v>134.5886966750644</v>
      </c>
      <c r="D58" s="36">
        <v>1961927</v>
      </c>
      <c r="E58" s="34">
        <f t="shared" si="0"/>
        <v>102.69863529268892</v>
      </c>
      <c r="F58" s="36">
        <v>1012428</v>
      </c>
      <c r="G58" s="34">
        <f t="shared" si="2"/>
        <v>89.012093317683679</v>
      </c>
      <c r="H58" s="36">
        <v>2663305</v>
      </c>
      <c r="I58" s="35">
        <f t="shared" si="3"/>
        <v>121.73594871860504</v>
      </c>
      <c r="K58" s="15"/>
    </row>
    <row r="59" spans="1:11">
      <c r="A59" s="32">
        <v>41456</v>
      </c>
      <c r="B59" s="36">
        <v>12200031</v>
      </c>
      <c r="C59" s="34">
        <f t="shared" si="1"/>
        <v>133.77320849619997</v>
      </c>
      <c r="D59" s="36">
        <v>1966920</v>
      </c>
      <c r="E59" s="34">
        <f t="shared" si="0"/>
        <v>102.95999786429142</v>
      </c>
      <c r="F59" s="36">
        <v>1003774</v>
      </c>
      <c r="G59" s="34">
        <f t="shared" si="2"/>
        <v>88.251238564979047</v>
      </c>
      <c r="H59" s="36">
        <v>2668898</v>
      </c>
      <c r="I59" s="35">
        <f t="shared" si="3"/>
        <v>121.99159693057595</v>
      </c>
      <c r="K59" s="15"/>
    </row>
    <row r="60" spans="1:11">
      <c r="A60" s="32">
        <v>41487</v>
      </c>
      <c r="B60" s="36">
        <v>12236880</v>
      </c>
      <c r="C60" s="34">
        <f t="shared" si="1"/>
        <v>134.17725738426233</v>
      </c>
      <c r="D60" s="36">
        <v>1945347</v>
      </c>
      <c r="E60" s="34">
        <f t="shared" si="0"/>
        <v>101.83074195458164</v>
      </c>
      <c r="F60" s="36">
        <v>986334</v>
      </c>
      <c r="G60" s="34">
        <f t="shared" si="2"/>
        <v>86.717923694726153</v>
      </c>
      <c r="H60" s="36">
        <v>2663081</v>
      </c>
      <c r="I60" s="35">
        <f t="shared" si="3"/>
        <v>121.72570999171761</v>
      </c>
      <c r="K60" s="15"/>
    </row>
    <row r="61" spans="1:11">
      <c r="A61" s="32">
        <v>41518</v>
      </c>
      <c r="B61" s="36">
        <v>12523723</v>
      </c>
      <c r="C61" s="34">
        <f t="shared" si="1"/>
        <v>137.32248778938799</v>
      </c>
      <c r="D61" s="36">
        <v>1913073</v>
      </c>
      <c r="E61" s="34">
        <f t="shared" si="0"/>
        <v>100.14133365578346</v>
      </c>
      <c r="F61" s="36">
        <v>970007</v>
      </c>
      <c r="G61" s="34">
        <f t="shared" si="2"/>
        <v>85.282463150768635</v>
      </c>
      <c r="H61" s="36">
        <v>2707070</v>
      </c>
      <c r="I61" s="35">
        <f t="shared" si="3"/>
        <v>123.73638569284185</v>
      </c>
      <c r="K61" s="15"/>
    </row>
    <row r="62" spans="1:11">
      <c r="A62" s="32">
        <v>41548</v>
      </c>
      <c r="B62" s="36">
        <v>12297151</v>
      </c>
      <c r="C62" s="34">
        <f t="shared" si="1"/>
        <v>134.83812825002281</v>
      </c>
      <c r="D62" s="36">
        <v>1896377</v>
      </c>
      <c r="E62" s="34">
        <f t="shared" si="0"/>
        <v>99.267368205057338</v>
      </c>
      <c r="F62" s="36">
        <v>960369</v>
      </c>
      <c r="G62" s="34">
        <f t="shared" si="2"/>
        <v>84.43509567832038</v>
      </c>
      <c r="H62" s="36">
        <v>2756891</v>
      </c>
      <c r="I62" s="35">
        <f t="shared" si="3"/>
        <v>126.0136339618571</v>
      </c>
    </row>
    <row r="63" spans="1:11">
      <c r="A63" s="32">
        <v>41579</v>
      </c>
      <c r="B63" s="36">
        <v>12433976</v>
      </c>
      <c r="C63" s="34">
        <f t="shared" si="1"/>
        <v>136.33841290114316</v>
      </c>
      <c r="D63" s="36">
        <v>1860055</v>
      </c>
      <c r="E63" s="34">
        <f t="shared" si="0"/>
        <v>97.366064114180844</v>
      </c>
      <c r="F63" s="36">
        <v>940806</v>
      </c>
      <c r="G63" s="34">
        <f t="shared" si="2"/>
        <v>82.715127856831998</v>
      </c>
      <c r="H63" s="36">
        <v>2766055</v>
      </c>
      <c r="I63" s="35">
        <f t="shared" si="3"/>
        <v>126.43250759219882</v>
      </c>
    </row>
    <row r="64" spans="1:11">
      <c r="A64" s="32">
        <v>41609</v>
      </c>
      <c r="B64" s="36">
        <v>12363785</v>
      </c>
      <c r="C64" s="34">
        <f t="shared" si="1"/>
        <v>135.56876934224101</v>
      </c>
      <c r="D64" s="36">
        <v>1832463</v>
      </c>
      <c r="E64" s="34">
        <f t="shared" si="0"/>
        <v>95.921738843670852</v>
      </c>
      <c r="F64" s="36">
        <v>928454</v>
      </c>
      <c r="G64" s="34">
        <f t="shared" si="2"/>
        <v>81.629147049643706</v>
      </c>
      <c r="H64" s="36">
        <v>2823400</v>
      </c>
      <c r="I64" s="35">
        <f t="shared" si="3"/>
        <v>129.053667383987</v>
      </c>
    </row>
    <row r="65" spans="1:9">
      <c r="A65" s="32">
        <v>41640</v>
      </c>
      <c r="B65" s="36">
        <v>12329012</v>
      </c>
      <c r="C65" s="34">
        <f t="shared" si="1"/>
        <v>135.18748377181595</v>
      </c>
      <c r="D65" s="36">
        <v>1812824</v>
      </c>
      <c r="E65" s="34">
        <f t="shared" si="0"/>
        <v>94.893719708140765</v>
      </c>
      <c r="F65" s="36">
        <v>908141</v>
      </c>
      <c r="G65" s="34">
        <f t="shared" si="2"/>
        <v>79.84323965518</v>
      </c>
      <c r="H65" s="36">
        <v>2838873</v>
      </c>
      <c r="I65" s="35">
        <f t="shared" si="3"/>
        <v>129.76091658545772</v>
      </c>
    </row>
    <row r="66" spans="1:9">
      <c r="A66" s="32">
        <v>41671</v>
      </c>
      <c r="B66" s="36">
        <v>12355589</v>
      </c>
      <c r="C66" s="34">
        <f t="shared" si="1"/>
        <v>135.47890029052837</v>
      </c>
      <c r="D66" s="36">
        <v>1925354</v>
      </c>
      <c r="E66" s="34">
        <f t="shared" ref="E66:E76" si="4">(D66/$D$2)*100</f>
        <v>100.7841924064044</v>
      </c>
      <c r="F66" s="36">
        <v>929946</v>
      </c>
      <c r="G66" s="34">
        <f t="shared" si="2"/>
        <v>81.760322840149286</v>
      </c>
      <c r="H66" s="36">
        <v>2836699</v>
      </c>
      <c r="I66" s="35">
        <f t="shared" si="3"/>
        <v>129.66154608432689</v>
      </c>
    </row>
    <row r="67" spans="1:9">
      <c r="A67" s="32">
        <v>41699</v>
      </c>
      <c r="B67" s="36">
        <v>12566310</v>
      </c>
      <c r="C67" s="34">
        <f t="shared" ref="C67:C76" si="5">(B67/$B$2)*100</f>
        <v>137.7894537856406</v>
      </c>
      <c r="D67" s="36">
        <v>1928800</v>
      </c>
      <c r="E67" s="34">
        <f t="shared" si="4"/>
        <v>100.96457602782283</v>
      </c>
      <c r="F67" s="36">
        <v>942484</v>
      </c>
      <c r="G67" s="34">
        <f t="shared" ref="G67:G136" si="6">(F67/$F$2)*100</f>
        <v>82.862656661435466</v>
      </c>
      <c r="H67" s="36">
        <v>2849623</v>
      </c>
      <c r="I67" s="35">
        <f t="shared" ref="I67:I88" si="7">(H67/$H$2)*100</f>
        <v>130.25228405885073</v>
      </c>
    </row>
    <row r="68" spans="1:9">
      <c r="A68" s="32">
        <v>41730</v>
      </c>
      <c r="B68" s="36">
        <v>12730077</v>
      </c>
      <c r="C68" s="34">
        <f t="shared" si="5"/>
        <v>139.5851571765416</v>
      </c>
      <c r="D68" s="36">
        <v>1902614</v>
      </c>
      <c r="E68" s="34">
        <f t="shared" si="4"/>
        <v>99.593848949917103</v>
      </c>
      <c r="F68" s="36">
        <v>912476</v>
      </c>
      <c r="G68" s="34">
        <f t="shared" si="6"/>
        <v>80.22437038697737</v>
      </c>
      <c r="H68" s="36">
        <v>2844868</v>
      </c>
      <c r="I68" s="35">
        <f t="shared" si="7"/>
        <v>130.03493965550342</v>
      </c>
    </row>
    <row r="69" spans="1:9">
      <c r="A69" s="32">
        <v>41760</v>
      </c>
      <c r="B69" s="36">
        <v>12922571</v>
      </c>
      <c r="C69" s="34">
        <f t="shared" si="5"/>
        <v>141.69585181299519</v>
      </c>
      <c r="D69" s="36">
        <v>1904808</v>
      </c>
      <c r="E69" s="34">
        <f t="shared" si="4"/>
        <v>99.708695631690773</v>
      </c>
      <c r="F69" s="36">
        <v>910468</v>
      </c>
      <c r="G69" s="34">
        <f t="shared" si="6"/>
        <v>80.047828170264765</v>
      </c>
      <c r="H69" s="36">
        <v>2849314</v>
      </c>
      <c r="I69" s="35">
        <f t="shared" si="7"/>
        <v>130.23816010077834</v>
      </c>
    </row>
    <row r="70" spans="1:9">
      <c r="A70" s="32">
        <v>41791</v>
      </c>
      <c r="B70" s="36">
        <v>13034290</v>
      </c>
      <c r="C70" s="34">
        <f t="shared" si="5"/>
        <v>142.92084944455749</v>
      </c>
      <c r="D70" s="36">
        <v>1906518</v>
      </c>
      <c r="E70" s="34">
        <f t="shared" si="4"/>
        <v>99.79820694702029</v>
      </c>
      <c r="F70" s="36">
        <v>910428</v>
      </c>
      <c r="G70" s="34">
        <f t="shared" si="6"/>
        <v>80.044311393039408</v>
      </c>
      <c r="H70" s="36">
        <v>2852087</v>
      </c>
      <c r="I70" s="35">
        <f t="shared" si="7"/>
        <v>130.36491005461264</v>
      </c>
    </row>
    <row r="71" spans="1:9">
      <c r="A71" s="32">
        <v>41821</v>
      </c>
      <c r="B71" s="36">
        <v>12701507</v>
      </c>
      <c r="C71" s="34">
        <f t="shared" si="5"/>
        <v>139.27188743429778</v>
      </c>
      <c r="D71" s="36">
        <v>1948562</v>
      </c>
      <c r="E71" s="34">
        <f t="shared" si="4"/>
        <v>101.99903369656083</v>
      </c>
      <c r="F71" s="36">
        <v>927355</v>
      </c>
      <c r="G71" s="34">
        <f t="shared" si="6"/>
        <v>81.532523595377199</v>
      </c>
      <c r="H71" s="36">
        <v>2864800</v>
      </c>
      <c r="I71" s="35">
        <f t="shared" si="7"/>
        <v>130.94600351407732</v>
      </c>
    </row>
    <row r="72" spans="1:9">
      <c r="A72" s="32">
        <v>41852</v>
      </c>
      <c r="B72" s="36">
        <v>12884711</v>
      </c>
      <c r="C72" s="34">
        <f t="shared" si="5"/>
        <v>141.2807173208233</v>
      </c>
      <c r="D72" s="36">
        <v>1983848</v>
      </c>
      <c r="E72" s="34">
        <f t="shared" si="4"/>
        <v>103.84610754025523</v>
      </c>
      <c r="F72" s="36">
        <v>925809</v>
      </c>
      <c r="G72" s="34">
        <f t="shared" si="6"/>
        <v>81.396600155617392</v>
      </c>
      <c r="H72" s="36">
        <v>2859563</v>
      </c>
      <c r="I72" s="35">
        <f t="shared" si="7"/>
        <v>130.70662756448112</v>
      </c>
    </row>
    <row r="73" spans="1:9">
      <c r="A73" s="32">
        <v>41883</v>
      </c>
      <c r="B73" s="36">
        <v>13155308</v>
      </c>
      <c r="C73" s="34">
        <f t="shared" si="5"/>
        <v>144.24781051095096</v>
      </c>
      <c r="D73" s="36">
        <v>1984653</v>
      </c>
      <c r="E73" s="34">
        <f t="shared" si="4"/>
        <v>103.88824590799808</v>
      </c>
      <c r="F73" s="36">
        <v>922896</v>
      </c>
      <c r="G73" s="34">
        <f t="shared" si="6"/>
        <v>81.140490854181223</v>
      </c>
      <c r="H73" s="36">
        <v>2879940</v>
      </c>
      <c r="I73" s="35">
        <f t="shared" si="7"/>
        <v>131.63803175102342</v>
      </c>
    </row>
    <row r="74" spans="1:9">
      <c r="A74" s="32">
        <v>41913</v>
      </c>
      <c r="B74" s="37">
        <v>13072609</v>
      </c>
      <c r="C74" s="34">
        <f t="shared" si="5"/>
        <v>143.34101686678503</v>
      </c>
      <c r="D74" s="37">
        <v>2001958</v>
      </c>
      <c r="E74" s="34">
        <f t="shared" si="4"/>
        <v>104.79408994997313</v>
      </c>
      <c r="F74" s="37">
        <v>922888</v>
      </c>
      <c r="G74" s="34">
        <f t="shared" si="6"/>
        <v>81.139787498736155</v>
      </c>
      <c r="H74" s="37">
        <v>2908367</v>
      </c>
      <c r="I74" s="35">
        <f t="shared" si="7"/>
        <v>132.93739018508327</v>
      </c>
    </row>
    <row r="75" spans="1:9" s="48" customFormat="1">
      <c r="A75" s="47">
        <v>41944</v>
      </c>
      <c r="B75" s="49">
        <v>13100694</v>
      </c>
      <c r="C75" s="33">
        <f t="shared" si="5"/>
        <v>143.64896858925326</v>
      </c>
      <c r="D75" s="49">
        <v>1990727</v>
      </c>
      <c r="E75" s="33">
        <f t="shared" si="4"/>
        <v>104.20619428771241</v>
      </c>
      <c r="F75" s="49">
        <v>878159</v>
      </c>
      <c r="G75" s="33">
        <f t="shared" si="6"/>
        <v>77.207239285918376</v>
      </c>
      <c r="H75" s="49">
        <v>2929226</v>
      </c>
      <c r="I75" s="35">
        <f t="shared" si="7"/>
        <v>133.89082591787445</v>
      </c>
    </row>
    <row r="76" spans="1:9">
      <c r="A76" s="50">
        <v>41974</v>
      </c>
      <c r="B76" s="51">
        <v>13093230</v>
      </c>
      <c r="C76" s="33">
        <f t="shared" si="5"/>
        <v>143.56712590965549</v>
      </c>
      <c r="D76" s="51">
        <v>1963165</v>
      </c>
      <c r="E76" s="33">
        <f t="shared" si="4"/>
        <v>102.76343939115556</v>
      </c>
      <c r="F76" s="51">
        <v>864468</v>
      </c>
      <c r="G76" s="33">
        <f t="shared" si="6"/>
        <v>76.003534361111477</v>
      </c>
      <c r="H76" s="51">
        <v>2910148</v>
      </c>
      <c r="I76" s="35">
        <f t="shared" si="7"/>
        <v>133.01879720555888</v>
      </c>
    </row>
    <row r="77" spans="1:9">
      <c r="A77" s="50">
        <v>42005</v>
      </c>
      <c r="B77" s="52">
        <v>12913416</v>
      </c>
      <c r="C77" s="33">
        <f t="shared" ref="C77:C86" si="8">(B77/$B$2)*100</f>
        <v>141.59546733661287</v>
      </c>
      <c r="D77" s="98">
        <v>1971494</v>
      </c>
      <c r="E77" s="33">
        <f t="shared" ref="E77:E89" si="9">(D77/$D$2)*100</f>
        <v>103.19942754634828</v>
      </c>
      <c r="F77" s="98">
        <v>850325</v>
      </c>
      <c r="G77" s="33">
        <f t="shared" si="6"/>
        <v>74.760089853658101</v>
      </c>
      <c r="H77" s="98">
        <v>2926680</v>
      </c>
      <c r="I77" s="35">
        <f t="shared" si="7"/>
        <v>133.77445181673411</v>
      </c>
    </row>
    <row r="78" spans="1:9">
      <c r="A78" s="50">
        <v>42036</v>
      </c>
      <c r="B78" s="60">
        <v>12851205</v>
      </c>
      <c r="C78" s="33">
        <f t="shared" si="8"/>
        <v>140.91332439175014</v>
      </c>
      <c r="D78" s="98">
        <v>2027866</v>
      </c>
      <c r="E78" s="33">
        <f t="shared" si="9"/>
        <v>106.150264895913</v>
      </c>
      <c r="F78" s="98">
        <v>886675</v>
      </c>
      <c r="G78" s="33">
        <f t="shared" si="6"/>
        <v>77.955961157195546</v>
      </c>
      <c r="H78" s="98">
        <v>2929385</v>
      </c>
      <c r="I78" s="35">
        <f t="shared" si="7"/>
        <v>133.89809358562044</v>
      </c>
    </row>
    <row r="79" spans="1:9">
      <c r="A79" s="50">
        <v>42064</v>
      </c>
      <c r="B79" s="53">
        <v>13148326</v>
      </c>
      <c r="C79" s="33">
        <f t="shared" si="8"/>
        <v>144.17125295616108</v>
      </c>
      <c r="D79" s="97">
        <v>2025815</v>
      </c>
      <c r="E79" s="33">
        <f t="shared" si="9"/>
        <v>106.04290366331601</v>
      </c>
      <c r="F79" s="97">
        <v>872201</v>
      </c>
      <c r="G79" s="33">
        <f t="shared" si="6"/>
        <v>76.683415318202393</v>
      </c>
      <c r="H79" s="97">
        <v>2926533</v>
      </c>
      <c r="I79" s="35">
        <f t="shared" si="7"/>
        <v>133.76773265221422</v>
      </c>
    </row>
    <row r="80" spans="1:9">
      <c r="A80" s="50">
        <v>42095</v>
      </c>
      <c r="B80" s="60">
        <v>13451823</v>
      </c>
      <c r="C80" s="33">
        <f t="shared" si="8"/>
        <v>147.49909429188978</v>
      </c>
      <c r="D80" s="98">
        <v>1949831</v>
      </c>
      <c r="E80" s="33">
        <f t="shared" si="9"/>
        <v>102.06546051477905</v>
      </c>
      <c r="F80" s="98">
        <v>839337</v>
      </c>
      <c r="G80" s="33">
        <f t="shared" si="6"/>
        <v>73.794031149854277</v>
      </c>
      <c r="H80" s="98">
        <v>2928695</v>
      </c>
      <c r="I80" s="35">
        <f t="shared" si="7"/>
        <v>133.86655465011893</v>
      </c>
    </row>
    <row r="81" spans="1:9">
      <c r="A81" s="50">
        <v>42125</v>
      </c>
      <c r="B81" s="62">
        <v>13585611</v>
      </c>
      <c r="C81" s="33">
        <f t="shared" si="8"/>
        <v>148.96607827072469</v>
      </c>
      <c r="D81" s="98">
        <v>2026587</v>
      </c>
      <c r="E81" s="33">
        <f t="shared" si="9"/>
        <v>106.08331461971039</v>
      </c>
      <c r="F81" s="98">
        <v>848248</v>
      </c>
      <c r="G81" s="33">
        <f t="shared" si="6"/>
        <v>74.577481196231773</v>
      </c>
      <c r="H81" s="98">
        <v>2928677</v>
      </c>
      <c r="I81" s="35">
        <f t="shared" si="7"/>
        <v>133.86573189527977</v>
      </c>
    </row>
    <row r="82" spans="1:9">
      <c r="A82" s="50">
        <v>42156</v>
      </c>
      <c r="B82" s="44">
        <v>13596512</v>
      </c>
      <c r="C82" s="33">
        <f t="shared" si="8"/>
        <v>149.08560761829906</v>
      </c>
      <c r="D82" s="44">
        <v>1996411</v>
      </c>
      <c r="E82" s="33">
        <f t="shared" si="9"/>
        <v>104.50372780603578</v>
      </c>
      <c r="F82" s="44">
        <v>833523</v>
      </c>
      <c r="G82" s="33">
        <f t="shared" si="6"/>
        <v>73.282867580149542</v>
      </c>
      <c r="H82" s="44">
        <v>2936848</v>
      </c>
      <c r="I82" s="35">
        <f t="shared" si="7"/>
        <v>134.23921688366062</v>
      </c>
    </row>
    <row r="83" spans="1:9">
      <c r="A83" s="50">
        <v>42186</v>
      </c>
      <c r="B83" s="68">
        <v>13318215</v>
      </c>
      <c r="C83" s="33">
        <f t="shared" si="8"/>
        <v>146.03408401111585</v>
      </c>
      <c r="D83" s="98">
        <v>2010252</v>
      </c>
      <c r="E83" s="33">
        <f t="shared" si="9"/>
        <v>105.22824600222052</v>
      </c>
      <c r="F83" s="98">
        <v>828359</v>
      </c>
      <c r="G83" s="33">
        <f t="shared" si="6"/>
        <v>72.828851640356774</v>
      </c>
      <c r="H83" s="98">
        <v>2948014</v>
      </c>
      <c r="I83" s="35">
        <f t="shared" si="7"/>
        <v>134.7495991355589</v>
      </c>
    </row>
    <row r="84" spans="1:9">
      <c r="A84" s="50">
        <v>42217</v>
      </c>
      <c r="B84" s="26">
        <v>13566414</v>
      </c>
      <c r="C84" s="33">
        <f t="shared" si="8"/>
        <v>148.75558337251488</v>
      </c>
      <c r="D84" s="26">
        <v>2018645</v>
      </c>
      <c r="E84" s="33">
        <f t="shared" si="9"/>
        <v>105.66758428851328</v>
      </c>
      <c r="F84" s="26">
        <v>611147</v>
      </c>
      <c r="G84" s="33">
        <f t="shared" si="6"/>
        <v>53.731696273534936</v>
      </c>
      <c r="H84" s="26">
        <v>2949836</v>
      </c>
      <c r="I84" s="35">
        <f t="shared" si="7"/>
        <v>134.83288020872376</v>
      </c>
    </row>
    <row r="85" spans="1:9">
      <c r="A85" s="50">
        <v>42248</v>
      </c>
      <c r="B85" s="68">
        <v>13489364</v>
      </c>
      <c r="C85" s="33">
        <f t="shared" si="8"/>
        <v>147.91073095249791</v>
      </c>
      <c r="D85" s="98">
        <v>2027249</v>
      </c>
      <c r="E85" s="33">
        <f t="shared" si="9"/>
        <v>106.11796753827656</v>
      </c>
      <c r="F85" s="98">
        <v>814110</v>
      </c>
      <c r="G85" s="33">
        <f t="shared" si="6"/>
        <v>71.576087673256225</v>
      </c>
      <c r="H85" s="98">
        <v>2967562</v>
      </c>
      <c r="I85" s="35">
        <f t="shared" si="7"/>
        <v>135.64311089089722</v>
      </c>
    </row>
    <row r="86" spans="1:9">
      <c r="A86" s="50">
        <v>42278</v>
      </c>
      <c r="B86" s="68">
        <v>13741124</v>
      </c>
      <c r="C86" s="33">
        <f t="shared" si="8"/>
        <v>150.67127664053783</v>
      </c>
      <c r="D86" s="98">
        <v>2026155</v>
      </c>
      <c r="E86" s="33">
        <f t="shared" si="9"/>
        <v>106.06070123478504</v>
      </c>
      <c r="F86" s="98">
        <v>808113</v>
      </c>
      <c r="G86" s="33">
        <f t="shared" si="6"/>
        <v>71.048834847745525</v>
      </c>
      <c r="H86" s="98">
        <v>3071020</v>
      </c>
      <c r="I86" s="35">
        <f t="shared" si="7"/>
        <v>140.37203145483167</v>
      </c>
    </row>
    <row r="87" spans="1:9">
      <c r="A87" s="50">
        <v>42309</v>
      </c>
      <c r="B87" s="26">
        <v>13755572</v>
      </c>
      <c r="C87" s="33">
        <f>(B87/$B$2)*100</f>
        <v>150.8296988049039</v>
      </c>
      <c r="D87" s="26">
        <v>2027916</v>
      </c>
      <c r="E87" s="33">
        <f t="shared" si="9"/>
        <v>106.15288218583491</v>
      </c>
      <c r="F87" s="26">
        <v>802893</v>
      </c>
      <c r="G87" s="33">
        <f t="shared" si="6"/>
        <v>70.589895419837262</v>
      </c>
      <c r="H87" s="26">
        <v>2996123</v>
      </c>
      <c r="I87" s="35">
        <f t="shared" si="7"/>
        <v>136.94859427764868</v>
      </c>
    </row>
    <row r="88" spans="1:9">
      <c r="A88" s="50">
        <v>42339</v>
      </c>
      <c r="B88" s="68">
        <v>13713717</v>
      </c>
      <c r="C88" s="33">
        <f>(B88/$B$2)*100</f>
        <v>150.37075918076619</v>
      </c>
      <c r="D88" s="98">
        <v>2035701</v>
      </c>
      <c r="E88" s="33">
        <f t="shared" si="9"/>
        <v>106.5603942266772</v>
      </c>
      <c r="F88" s="98">
        <v>797334</v>
      </c>
      <c r="G88" s="33">
        <f t="shared" si="6"/>
        <v>70.101151304944153</v>
      </c>
      <c r="H88" s="98">
        <v>3032971</v>
      </c>
      <c r="I88" s="35">
        <f t="shared" si="7"/>
        <v>138.63286485063341</v>
      </c>
    </row>
    <row r="89" spans="1:9">
      <c r="A89" s="50">
        <v>42370</v>
      </c>
      <c r="B89" s="68">
        <v>13352629</v>
      </c>
      <c r="C89" s="33">
        <f>(B89/$B$2)*100</f>
        <v>146.41143315040807</v>
      </c>
      <c r="D89" s="98">
        <v>2011113</v>
      </c>
      <c r="E89" s="33">
        <f t="shared" si="9"/>
        <v>105.27331573467589</v>
      </c>
      <c r="F89" s="98">
        <v>792615</v>
      </c>
      <c r="G89" s="33">
        <f t="shared" si="6"/>
        <v>69.686259511783405</v>
      </c>
      <c r="H89" s="98">
        <v>3034105</v>
      </c>
      <c r="I89" s="35">
        <f t="shared" ref="I89:I136" si="10">(H89/$H$2)*100</f>
        <v>138.68469840550114</v>
      </c>
    </row>
    <row r="90" spans="1:9">
      <c r="A90" s="50">
        <v>42401</v>
      </c>
      <c r="B90" s="26">
        <v>13258741</v>
      </c>
      <c r="C90" s="33">
        <f>(B90/$B$2)*100</f>
        <v>145.38195224177011</v>
      </c>
      <c r="D90" s="26">
        <v>1949324</v>
      </c>
      <c r="E90" s="33">
        <f t="shared" ref="E90:E136" si="11">(D90/$D$2)*100</f>
        <v>102.03892119497083</v>
      </c>
      <c r="F90" s="26">
        <v>758850</v>
      </c>
      <c r="G90" s="33">
        <f t="shared" si="6"/>
        <v>66.717659936434245</v>
      </c>
      <c r="H90" s="26">
        <v>3059263</v>
      </c>
      <c r="I90" s="35">
        <f t="shared" si="10"/>
        <v>139.83463541904732</v>
      </c>
    </row>
    <row r="91" spans="1:9">
      <c r="A91" s="50">
        <v>42430</v>
      </c>
      <c r="B91" s="26">
        <v>13503330</v>
      </c>
      <c r="C91" s="33">
        <f>(B91/$B$2)*100</f>
        <v>148.06386799205609</v>
      </c>
      <c r="D91" s="26">
        <v>1935899</v>
      </c>
      <c r="E91" s="33">
        <f t="shared" si="11"/>
        <v>101.33617885093645</v>
      </c>
      <c r="F91" s="26">
        <v>748079</v>
      </c>
      <c r="G91" s="33">
        <f t="shared" si="6"/>
        <v>65.770679749077942</v>
      </c>
      <c r="H91" s="26">
        <v>3068719</v>
      </c>
      <c r="I91" s="35">
        <f t="shared" si="10"/>
        <v>140.26685596122448</v>
      </c>
    </row>
    <row r="92" spans="1:9">
      <c r="A92" s="50">
        <v>42461</v>
      </c>
      <c r="B92" s="26">
        <v>13665900</v>
      </c>
      <c r="C92" s="33">
        <f t="shared" ref="C92:C136" si="12">(B92/$B$2)*100</f>
        <v>149.84644629085116</v>
      </c>
      <c r="D92" s="26">
        <v>1931701</v>
      </c>
      <c r="E92" s="33">
        <f t="shared" si="11"/>
        <v>101.1164311890924</v>
      </c>
      <c r="F92" s="26">
        <v>740165</v>
      </c>
      <c r="G92" s="33">
        <f t="shared" si="6"/>
        <v>65.074885375042314</v>
      </c>
      <c r="H92" s="26">
        <v>3062031</v>
      </c>
      <c r="I92" s="35">
        <f t="shared" si="10"/>
        <v>139.96115682987076</v>
      </c>
    </row>
    <row r="93" spans="1:9">
      <c r="A93" s="50">
        <v>42491</v>
      </c>
      <c r="B93" s="26">
        <v>13696518</v>
      </c>
      <c r="C93" s="33">
        <f t="shared" si="12"/>
        <v>150.18217233103391</v>
      </c>
      <c r="D93" s="26">
        <v>1944407</v>
      </c>
      <c r="E93" s="33">
        <f t="shared" si="11"/>
        <v>101.78153690404963</v>
      </c>
      <c r="F93" s="26">
        <v>738719</v>
      </c>
      <c r="G93" s="33">
        <f t="shared" si="6"/>
        <v>64.947753878345878</v>
      </c>
      <c r="H93" s="26">
        <v>3063975</v>
      </c>
      <c r="I93" s="33">
        <f t="shared" si="10"/>
        <v>140.05001435250108</v>
      </c>
    </row>
    <row r="94" spans="1:9">
      <c r="A94" s="50">
        <v>42522</v>
      </c>
      <c r="B94" s="98">
        <v>13686743</v>
      </c>
      <c r="C94" s="157">
        <f t="shared" si="12"/>
        <v>150.07498956133026</v>
      </c>
      <c r="D94" s="98">
        <v>1946198</v>
      </c>
      <c r="E94" s="157">
        <f t="shared" si="11"/>
        <v>101.87528822905266</v>
      </c>
      <c r="F94" s="98">
        <v>733669</v>
      </c>
      <c r="G94" s="157">
        <f t="shared" si="6"/>
        <v>64.503760753645352</v>
      </c>
      <c r="H94" s="98">
        <v>3083240</v>
      </c>
      <c r="I94" s="157">
        <f t="shared" si="10"/>
        <v>140.93059057342356</v>
      </c>
    </row>
    <row r="95" spans="1:9">
      <c r="A95" s="50">
        <v>42552</v>
      </c>
      <c r="B95" s="98">
        <v>13362031</v>
      </c>
      <c r="C95" s="157">
        <f t="shared" si="12"/>
        <v>146.51452597912967</v>
      </c>
      <c r="D95" s="98">
        <v>1954146</v>
      </c>
      <c r="E95" s="157">
        <f t="shared" si="11"/>
        <v>102.29133263504038</v>
      </c>
      <c r="F95" s="98">
        <v>729995</v>
      </c>
      <c r="G95" s="157">
        <f t="shared" si="6"/>
        <v>64.180744765496897</v>
      </c>
      <c r="H95" s="98">
        <v>3071724</v>
      </c>
      <c r="I95" s="157">
        <f t="shared" si="10"/>
        <v>140.40421031076363</v>
      </c>
    </row>
    <row r="96" spans="1:9">
      <c r="A96" s="50">
        <v>42583</v>
      </c>
      <c r="B96" s="98">
        <v>13471407</v>
      </c>
      <c r="C96" s="157">
        <f t="shared" si="12"/>
        <v>147.7138326409308</v>
      </c>
      <c r="D96" s="98">
        <v>1962189</v>
      </c>
      <c r="E96" s="157">
        <f t="shared" si="11"/>
        <v>102.71234989187977</v>
      </c>
      <c r="F96" s="98">
        <v>727885</v>
      </c>
      <c r="G96" s="157">
        <f t="shared" si="6"/>
        <v>63.995234766859653</v>
      </c>
      <c r="H96" s="98">
        <v>3042243</v>
      </c>
      <c r="I96" s="157">
        <f t="shared" si="10"/>
        <v>139.05667501001017</v>
      </c>
    </row>
    <row r="97" spans="1:10">
      <c r="A97" s="50">
        <v>42614</v>
      </c>
      <c r="B97" s="98">
        <v>13470684</v>
      </c>
      <c r="C97" s="157">
        <f t="shared" si="12"/>
        <v>147.70590495371897</v>
      </c>
      <c r="D97" s="98">
        <v>1967273</v>
      </c>
      <c r="E97" s="157">
        <f t="shared" si="11"/>
        <v>102.97847593114015</v>
      </c>
      <c r="F97" s="98">
        <v>725393</v>
      </c>
      <c r="G97" s="157">
        <f t="shared" si="6"/>
        <v>63.776139545720298</v>
      </c>
      <c r="H97" s="98">
        <v>2992784</v>
      </c>
      <c r="I97" s="157">
        <f t="shared" si="10"/>
        <v>136.7959732549827</v>
      </c>
    </row>
    <row r="98" spans="1:10">
      <c r="A98" s="50">
        <v>42644</v>
      </c>
      <c r="B98" s="98">
        <v>13660465</v>
      </c>
      <c r="C98" s="157">
        <f t="shared" si="12"/>
        <v>149.78685157439702</v>
      </c>
      <c r="D98" s="98">
        <v>1970606</v>
      </c>
      <c r="E98" s="157">
        <f t="shared" si="11"/>
        <v>103.15294447733505</v>
      </c>
      <c r="F98" s="98">
        <v>724432</v>
      </c>
      <c r="G98" s="157">
        <f t="shared" si="6"/>
        <v>63.691648972881254</v>
      </c>
      <c r="H98" s="98">
        <v>2994165</v>
      </c>
      <c r="I98" s="157">
        <f t="shared" si="10"/>
        <v>136.85909683458789</v>
      </c>
    </row>
    <row r="99" spans="1:10">
      <c r="A99" s="50">
        <v>42675</v>
      </c>
      <c r="B99" s="98">
        <v>13583875</v>
      </c>
      <c r="C99" s="157">
        <f t="shared" si="12"/>
        <v>148.94704304942491</v>
      </c>
      <c r="D99" s="98">
        <v>1984374</v>
      </c>
      <c r="E99" s="157">
        <f t="shared" si="11"/>
        <v>103.87364143023379</v>
      </c>
      <c r="F99" s="98">
        <v>722235</v>
      </c>
      <c r="G99" s="157">
        <f t="shared" si="6"/>
        <v>63.49848998377886</v>
      </c>
      <c r="H99" s="98">
        <v>2986386</v>
      </c>
      <c r="I99" s="157">
        <f t="shared" si="10"/>
        <v>136.50352961826005</v>
      </c>
    </row>
    <row r="100" spans="1:10">
      <c r="A100" s="50">
        <v>42705</v>
      </c>
      <c r="B100" s="98">
        <v>13415843</v>
      </c>
      <c r="C100" s="157">
        <f t="shared" si="12"/>
        <v>147.10457397946652</v>
      </c>
      <c r="D100" s="98">
        <v>1983661</v>
      </c>
      <c r="E100" s="157">
        <f t="shared" si="11"/>
        <v>103.83631887594727</v>
      </c>
      <c r="F100" s="98">
        <v>717876</v>
      </c>
      <c r="G100" s="157">
        <f t="shared" si="6"/>
        <v>63.11524918564627</v>
      </c>
      <c r="H100" s="98">
        <v>2982548</v>
      </c>
      <c r="I100" s="157">
        <f t="shared" si="10"/>
        <v>136.32810000310818</v>
      </c>
    </row>
    <row r="101" spans="1:10">
      <c r="A101" s="171">
        <v>42736</v>
      </c>
      <c r="B101" s="63">
        <v>13115945</v>
      </c>
      <c r="C101" s="172">
        <f t="shared" si="12"/>
        <v>143.81619563996941</v>
      </c>
      <c r="D101" s="63">
        <v>1806614</v>
      </c>
      <c r="E101" s="172">
        <f t="shared" si="11"/>
        <v>94.568652299838831</v>
      </c>
      <c r="F101" s="63">
        <v>713465</v>
      </c>
      <c r="G101" s="172">
        <f t="shared" si="6"/>
        <v>62.727436577120734</v>
      </c>
      <c r="H101" s="63">
        <v>2970210</v>
      </c>
      <c r="I101" s="172">
        <f t="shared" si="10"/>
        <v>135.76414726945953</v>
      </c>
    </row>
    <row r="102" spans="1:10">
      <c r="A102" s="171">
        <v>42767</v>
      </c>
      <c r="B102" s="63">
        <v>13126079</v>
      </c>
      <c r="C102" s="172">
        <f t="shared" si="12"/>
        <v>143.92731484080591</v>
      </c>
      <c r="D102" s="63">
        <v>1983739</v>
      </c>
      <c r="E102" s="172">
        <f t="shared" si="11"/>
        <v>103.84040184822545</v>
      </c>
      <c r="F102" s="63">
        <v>715201</v>
      </c>
      <c r="G102" s="172">
        <f t="shared" si="6"/>
        <v>62.880064708700942</v>
      </c>
      <c r="H102" s="63">
        <v>2965218</v>
      </c>
      <c r="I102" s="172">
        <f t="shared" si="10"/>
        <v>135.53596992739645</v>
      </c>
    </row>
    <row r="103" spans="1:10">
      <c r="A103" s="171">
        <v>42795</v>
      </c>
      <c r="B103" s="63">
        <v>13558783</v>
      </c>
      <c r="C103" s="172">
        <f t="shared" si="12"/>
        <v>148.67190953971607</v>
      </c>
      <c r="D103" s="63">
        <v>2006893</v>
      </c>
      <c r="E103" s="172">
        <f t="shared" si="11"/>
        <v>105.05241646526619</v>
      </c>
      <c r="F103" s="63">
        <v>727211</v>
      </c>
      <c r="G103" s="172">
        <f t="shared" si="6"/>
        <v>63.935977070612495</v>
      </c>
      <c r="H103" s="63">
        <v>2970810</v>
      </c>
      <c r="I103" s="172">
        <f t="shared" si="10"/>
        <v>135.79157243076517</v>
      </c>
    </row>
    <row r="104" spans="1:10">
      <c r="A104" s="171">
        <v>42826</v>
      </c>
      <c r="B104" s="63">
        <v>13849359</v>
      </c>
      <c r="C104" s="172">
        <f t="shared" si="12"/>
        <v>151.85807224962983</v>
      </c>
      <c r="D104" s="63">
        <v>2031171</v>
      </c>
      <c r="E104" s="172">
        <f t="shared" si="11"/>
        <v>106.32326775975163</v>
      </c>
      <c r="F104" s="63">
        <v>728918</v>
      </c>
      <c r="G104" s="172">
        <f t="shared" si="6"/>
        <v>64.086055538704329</v>
      </c>
      <c r="H104" s="63">
        <v>2969930</v>
      </c>
      <c r="I104" s="172">
        <f t="shared" si="10"/>
        <v>135.75134886085021</v>
      </c>
      <c r="J104" s="140"/>
    </row>
    <row r="105" spans="1:10">
      <c r="A105" s="171">
        <v>42856</v>
      </c>
      <c r="B105" s="63">
        <v>14105505</v>
      </c>
      <c r="C105" s="172">
        <f t="shared" si="12"/>
        <v>154.66671038042372</v>
      </c>
      <c r="D105" s="63">
        <v>2041743</v>
      </c>
      <c r="E105" s="172">
        <f t="shared" si="11"/>
        <v>106.87666754084151</v>
      </c>
      <c r="F105" s="63">
        <v>729891</v>
      </c>
      <c r="G105" s="172">
        <f t="shared" si="6"/>
        <v>64.171601144710991</v>
      </c>
      <c r="H105" s="63">
        <v>2970555</v>
      </c>
      <c r="I105" s="172">
        <f t="shared" si="10"/>
        <v>135.77991673721027</v>
      </c>
    </row>
    <row r="106" spans="1:10">
      <c r="A106" s="171">
        <v>42887</v>
      </c>
      <c r="B106" s="63">
        <v>14009873</v>
      </c>
      <c r="C106" s="172">
        <f t="shared" si="12"/>
        <v>153.61810653057216</v>
      </c>
      <c r="D106" s="63">
        <v>2061171</v>
      </c>
      <c r="E106" s="172">
        <f t="shared" si="11"/>
        <v>107.8936417129011</v>
      </c>
      <c r="F106" s="63">
        <v>728002</v>
      </c>
      <c r="G106" s="172">
        <f t="shared" si="6"/>
        <v>64.005521340243803</v>
      </c>
      <c r="H106" s="63">
        <v>2976758</v>
      </c>
      <c r="I106" s="172">
        <f t="shared" si="10"/>
        <v>136.0634471965086</v>
      </c>
    </row>
    <row r="107" spans="1:10">
      <c r="A107" s="171">
        <v>42917</v>
      </c>
      <c r="B107" s="63">
        <v>14195607</v>
      </c>
      <c r="C107" s="172">
        <f t="shared" si="12"/>
        <v>155.65467783984448</v>
      </c>
      <c r="D107" s="63">
        <v>2025404</v>
      </c>
      <c r="E107" s="172">
        <f t="shared" si="11"/>
        <v>106.02138954015787</v>
      </c>
      <c r="F107" s="63">
        <v>725985</v>
      </c>
      <c r="G107" s="172">
        <f t="shared" si="6"/>
        <v>63.828187848655496</v>
      </c>
      <c r="H107" s="63">
        <v>2975092</v>
      </c>
      <c r="I107" s="172">
        <f t="shared" si="10"/>
        <v>135.98729666528322</v>
      </c>
    </row>
    <row r="108" spans="1:10">
      <c r="A108" s="171">
        <v>42948</v>
      </c>
      <c r="B108" s="63">
        <v>14265038</v>
      </c>
      <c r="C108" s="172">
        <f t="shared" si="12"/>
        <v>156.41598800693339</v>
      </c>
      <c r="D108" s="63">
        <v>2034842</v>
      </c>
      <c r="E108" s="172">
        <f t="shared" si="11"/>
        <v>106.51542918581869</v>
      </c>
      <c r="F108" s="63">
        <v>719077</v>
      </c>
      <c r="G108" s="172">
        <f t="shared" si="6"/>
        <v>63.22084042183743</v>
      </c>
      <c r="H108" s="63">
        <v>2960311</v>
      </c>
      <c r="I108" s="172">
        <f t="shared" si="10"/>
        <v>135.31167781651837</v>
      </c>
    </row>
    <row r="109" spans="1:10">
      <c r="A109" s="171">
        <v>42979</v>
      </c>
      <c r="B109" s="63">
        <v>14547574</v>
      </c>
      <c r="C109" s="172">
        <f t="shared" si="12"/>
        <v>159.51399220345405</v>
      </c>
      <c r="D109" s="63">
        <v>2050491</v>
      </c>
      <c r="E109" s="172">
        <f t="shared" si="11"/>
        <v>107.33458858557989</v>
      </c>
      <c r="F109" s="63">
        <v>721626</v>
      </c>
      <c r="G109" s="172">
        <f t="shared" si="6"/>
        <v>63.444947050522906</v>
      </c>
      <c r="H109" s="63">
        <v>2964754</v>
      </c>
      <c r="I109" s="172">
        <f t="shared" si="10"/>
        <v>135.51476113598676</v>
      </c>
    </row>
    <row r="110" spans="1:10">
      <c r="A110" s="171">
        <v>43009</v>
      </c>
      <c r="B110" s="63">
        <v>14644895</v>
      </c>
      <c r="C110" s="172">
        <f t="shared" si="12"/>
        <v>160.58111592011173</v>
      </c>
      <c r="D110" s="63">
        <v>2051518</v>
      </c>
      <c r="E110" s="172">
        <f t="shared" si="11"/>
        <v>107.38834772057604</v>
      </c>
      <c r="F110" s="63">
        <v>717318</v>
      </c>
      <c r="G110" s="172">
        <f t="shared" si="6"/>
        <v>63.066190143352628</v>
      </c>
      <c r="H110" s="63">
        <v>2976497</v>
      </c>
      <c r="I110" s="172">
        <f t="shared" si="10"/>
        <v>136.05151725134064</v>
      </c>
    </row>
    <row r="111" spans="1:10">
      <c r="A111" s="171">
        <v>43040</v>
      </c>
      <c r="B111" s="63">
        <v>14555878</v>
      </c>
      <c r="C111" s="172">
        <f t="shared" si="12"/>
        <v>159.6050454740033</v>
      </c>
      <c r="D111" s="63">
        <v>2059343</v>
      </c>
      <c r="E111" s="172">
        <f t="shared" si="11"/>
        <v>107.79795359335584</v>
      </c>
      <c r="F111" s="63">
        <v>708447</v>
      </c>
      <c r="G111" s="172">
        <f t="shared" si="6"/>
        <v>62.286256874200483</v>
      </c>
      <c r="H111" s="63">
        <v>2979048</v>
      </c>
      <c r="I111" s="172">
        <f t="shared" si="10"/>
        <v>136.16811989549186</v>
      </c>
    </row>
    <row r="112" spans="1:10">
      <c r="A112" s="171">
        <v>43070</v>
      </c>
      <c r="B112" s="63">
        <v>14477817</v>
      </c>
      <c r="C112" s="172">
        <f t="shared" si="12"/>
        <v>158.74910744987685</v>
      </c>
      <c r="D112" s="63">
        <v>2071892</v>
      </c>
      <c r="E112" s="172">
        <f t="shared" si="11"/>
        <v>108.45484101795829</v>
      </c>
      <c r="F112" s="63">
        <v>705592</v>
      </c>
      <c r="G112" s="172">
        <f t="shared" si="6"/>
        <v>62.035246899741082</v>
      </c>
      <c r="H112" s="63">
        <v>2986088</v>
      </c>
      <c r="I112" s="172">
        <f t="shared" si="10"/>
        <v>136.48990845481157</v>
      </c>
    </row>
    <row r="113" spans="1:9">
      <c r="A113" s="171">
        <v>43101</v>
      </c>
      <c r="B113" s="63">
        <v>14218231</v>
      </c>
      <c r="C113" s="172">
        <f t="shared" si="12"/>
        <v>155.90274975613866</v>
      </c>
      <c r="D113" s="63">
        <v>2052155</v>
      </c>
      <c r="E113" s="172">
        <f t="shared" si="11"/>
        <v>107.42169199418123</v>
      </c>
      <c r="F113" s="63">
        <v>710746</v>
      </c>
      <c r="G113" s="172">
        <f t="shared" si="6"/>
        <v>62.488383645227522</v>
      </c>
      <c r="H113" s="63">
        <v>2989631</v>
      </c>
      <c r="I113" s="172">
        <f t="shared" si="10"/>
        <v>136.65185403232147</v>
      </c>
    </row>
    <row r="114" spans="1:9">
      <c r="A114" s="171">
        <v>43132</v>
      </c>
      <c r="B114" s="63">
        <v>14127524</v>
      </c>
      <c r="C114" s="172">
        <f t="shared" si="12"/>
        <v>154.90814847823492</v>
      </c>
      <c r="D114" s="63">
        <v>2122417</v>
      </c>
      <c r="E114" s="172">
        <f t="shared" si="11"/>
        <v>111.09961248405415</v>
      </c>
      <c r="F114" s="63">
        <v>713378</v>
      </c>
      <c r="G114" s="172">
        <f t="shared" si="6"/>
        <v>62.719787586655585</v>
      </c>
      <c r="H114" s="63">
        <v>2996690</v>
      </c>
      <c r="I114" s="172">
        <f t="shared" si="10"/>
        <v>136.9745110550825</v>
      </c>
    </row>
    <row r="115" spans="1:9">
      <c r="A115" s="171">
        <v>43160</v>
      </c>
      <c r="B115" s="63">
        <v>14325806</v>
      </c>
      <c r="C115" s="172">
        <f t="shared" si="12"/>
        <v>157.08230847234015</v>
      </c>
      <c r="D115" s="63">
        <v>2096645</v>
      </c>
      <c r="E115" s="172">
        <f t="shared" si="11"/>
        <v>109.7505565667019</v>
      </c>
      <c r="F115" s="63">
        <v>708264</v>
      </c>
      <c r="G115" s="172">
        <f t="shared" si="6"/>
        <v>62.270167618394503</v>
      </c>
      <c r="H115" s="63">
        <v>3006828</v>
      </c>
      <c r="I115" s="172">
        <f t="shared" si="10"/>
        <v>137.43790486394377</v>
      </c>
    </row>
    <row r="116" spans="1:9">
      <c r="A116" s="171">
        <v>43191</v>
      </c>
      <c r="B116" s="63">
        <v>14527332</v>
      </c>
      <c r="C116" s="172">
        <f t="shared" si="12"/>
        <v>159.29203889150099</v>
      </c>
      <c r="D116" s="63">
        <v>2106552</v>
      </c>
      <c r="E116" s="172">
        <f t="shared" si="11"/>
        <v>110.2691463918303</v>
      </c>
      <c r="F116" s="63">
        <v>706409</v>
      </c>
      <c r="G116" s="172">
        <f t="shared" si="6"/>
        <v>62.107077074568863</v>
      </c>
      <c r="H116" s="63">
        <v>3011373</v>
      </c>
      <c r="I116" s="172">
        <f t="shared" si="10"/>
        <v>137.64565046083413</v>
      </c>
    </row>
    <row r="117" spans="1:9">
      <c r="A117" s="171">
        <v>43221</v>
      </c>
      <c r="B117" s="63">
        <v>14729306</v>
      </c>
      <c r="C117" s="172">
        <f t="shared" si="12"/>
        <v>161.50668162583597</v>
      </c>
      <c r="D117" s="63">
        <v>2094008</v>
      </c>
      <c r="E117" s="172">
        <f t="shared" si="11"/>
        <v>109.61252069622005</v>
      </c>
      <c r="F117" s="63">
        <v>709685</v>
      </c>
      <c r="G117" s="172">
        <f t="shared" si="6"/>
        <v>62.395101129325084</v>
      </c>
      <c r="H117" s="63">
        <v>3014740</v>
      </c>
      <c r="I117" s="172">
        <f t="shared" si="10"/>
        <v>137.79955132436103</v>
      </c>
    </row>
    <row r="118" spans="1:9">
      <c r="A118" s="171">
        <v>43252</v>
      </c>
      <c r="B118" s="63">
        <v>14570283</v>
      </c>
      <c r="C118" s="172">
        <f t="shared" si="12"/>
        <v>159.76299614383259</v>
      </c>
      <c r="D118" s="63">
        <v>2012848</v>
      </c>
      <c r="E118" s="172">
        <f t="shared" si="11"/>
        <v>105.36413569496636</v>
      </c>
      <c r="F118" s="63">
        <v>690116</v>
      </c>
      <c r="G118" s="172">
        <f t="shared" si="6"/>
        <v>60.674605791252901</v>
      </c>
      <c r="H118" s="63">
        <v>3019444</v>
      </c>
      <c r="I118" s="172">
        <f t="shared" si="10"/>
        <v>138.01456458899739</v>
      </c>
    </row>
    <row r="119" spans="1:9">
      <c r="A119" s="171">
        <v>43282</v>
      </c>
      <c r="B119" s="63">
        <v>14664384</v>
      </c>
      <c r="C119" s="172">
        <f t="shared" si="12"/>
        <v>160.79481259517613</v>
      </c>
      <c r="D119" s="63">
        <v>2125843</v>
      </c>
      <c r="E119" s="172">
        <f t="shared" si="11"/>
        <v>111.27894918950383</v>
      </c>
      <c r="F119" s="63">
        <v>722771</v>
      </c>
      <c r="G119" s="172">
        <f t="shared" si="6"/>
        <v>63.545614798598557</v>
      </c>
      <c r="H119" s="63">
        <v>3010588</v>
      </c>
      <c r="I119" s="172">
        <f t="shared" si="10"/>
        <v>137.6097692081259</v>
      </c>
    </row>
    <row r="120" spans="1:9">
      <c r="A120" s="171">
        <v>43313</v>
      </c>
      <c r="B120" s="63">
        <v>14482653</v>
      </c>
      <c r="C120" s="172">
        <f t="shared" si="12"/>
        <v>158.80213413778341</v>
      </c>
      <c r="D120" s="63">
        <v>2112407</v>
      </c>
      <c r="E120" s="172">
        <f t="shared" si="11"/>
        <v>110.57563104168662</v>
      </c>
      <c r="F120" s="63">
        <v>731726</v>
      </c>
      <c r="G120" s="172">
        <f t="shared" si="6"/>
        <v>64.332933299923951</v>
      </c>
      <c r="H120" s="63">
        <v>2998531</v>
      </c>
      <c r="I120" s="172">
        <f t="shared" si="10"/>
        <v>137.05866059168872</v>
      </c>
    </row>
    <row r="121" spans="1:9">
      <c r="A121" s="171">
        <v>43344</v>
      </c>
      <c r="B121" s="63">
        <v>14809349</v>
      </c>
      <c r="C121" s="172">
        <f t="shared" si="12"/>
        <v>162.38435225861235</v>
      </c>
      <c r="D121" s="63">
        <v>2093566</v>
      </c>
      <c r="E121" s="172">
        <f t="shared" si="11"/>
        <v>109.58938385331032</v>
      </c>
      <c r="F121" s="63">
        <v>717286</v>
      </c>
      <c r="G121" s="172">
        <f t="shared" si="6"/>
        <v>63.063376721572354</v>
      </c>
      <c r="H121" s="63">
        <v>3001713</v>
      </c>
      <c r="I121" s="172">
        <f t="shared" si="10"/>
        <v>137.20410536381306</v>
      </c>
    </row>
    <row r="122" spans="1:9">
      <c r="A122" s="171">
        <v>43374</v>
      </c>
      <c r="B122" s="63">
        <v>14695062</v>
      </c>
      <c r="C122" s="172">
        <f t="shared" si="12"/>
        <v>161.13119653471253</v>
      </c>
      <c r="D122" s="63">
        <v>2179274</v>
      </c>
      <c r="E122" s="172">
        <f t="shared" si="11"/>
        <v>114.07583754586146</v>
      </c>
      <c r="F122" s="63">
        <v>725162</v>
      </c>
      <c r="G122" s="172">
        <f t="shared" si="6"/>
        <v>63.755830157243899</v>
      </c>
      <c r="H122" s="63">
        <v>3020919</v>
      </c>
      <c r="I122" s="172">
        <f t="shared" si="10"/>
        <v>138.08198477720711</v>
      </c>
    </row>
    <row r="123" spans="1:9">
      <c r="A123" s="171">
        <v>43405</v>
      </c>
      <c r="B123" s="63">
        <v>14448590</v>
      </c>
      <c r="C123" s="172">
        <f t="shared" si="12"/>
        <v>158.42863370971025</v>
      </c>
      <c r="D123" s="63">
        <v>2182185</v>
      </c>
      <c r="E123" s="172">
        <f t="shared" si="11"/>
        <v>114.2282161651154</v>
      </c>
      <c r="F123" s="63">
        <v>697445</v>
      </c>
      <c r="G123" s="172">
        <f t="shared" si="6"/>
        <v>61.318967298367774</v>
      </c>
      <c r="H123" s="63">
        <v>3021127</v>
      </c>
      <c r="I123" s="172">
        <f t="shared" si="10"/>
        <v>138.09149216645974</v>
      </c>
    </row>
    <row r="124" spans="1:9">
      <c r="A124" s="171">
        <v>43435</v>
      </c>
      <c r="B124" s="63">
        <v>14229170</v>
      </c>
      <c r="C124" s="172">
        <f t="shared" si="12"/>
        <v>156.02269577330367</v>
      </c>
      <c r="D124" s="63">
        <v>2137124</v>
      </c>
      <c r="E124" s="172">
        <f t="shared" si="11"/>
        <v>111.86946214168647</v>
      </c>
      <c r="F124" s="63">
        <v>696175</v>
      </c>
      <c r="G124" s="172">
        <f t="shared" si="6"/>
        <v>61.20730962146289</v>
      </c>
      <c r="H124" s="63">
        <v>3031311</v>
      </c>
      <c r="I124" s="172">
        <f t="shared" si="10"/>
        <v>138.55698857102112</v>
      </c>
    </row>
    <row r="125" spans="1:9">
      <c r="A125" s="171">
        <v>43466</v>
      </c>
      <c r="B125" s="63">
        <v>13826757</v>
      </c>
      <c r="C125" s="172">
        <f t="shared" si="12"/>
        <v>151.61024156309867</v>
      </c>
      <c r="D125" s="63">
        <v>2093860</v>
      </c>
      <c r="E125" s="172">
        <f t="shared" si="11"/>
        <v>109.60477351805118</v>
      </c>
      <c r="F125" s="63">
        <v>697558</v>
      </c>
      <c r="G125" s="172">
        <f t="shared" si="6"/>
        <v>61.328902194029389</v>
      </c>
      <c r="H125" s="63">
        <v>3031311</v>
      </c>
      <c r="I125" s="172">
        <f t="shared" si="10"/>
        <v>138.55698857102112</v>
      </c>
    </row>
    <row r="126" spans="1:9">
      <c r="A126" s="171">
        <v>43497</v>
      </c>
      <c r="B126" s="63">
        <v>13807689</v>
      </c>
      <c r="C126" s="172">
        <f t="shared" si="12"/>
        <v>151.40116114849928</v>
      </c>
      <c r="D126" s="63">
        <v>2116418</v>
      </c>
      <c r="E126" s="172">
        <f t="shared" si="11"/>
        <v>110.7855900392227</v>
      </c>
      <c r="F126" s="63">
        <v>684960</v>
      </c>
      <c r="G126" s="172">
        <f t="shared" si="6"/>
        <v>60.221293206905187</v>
      </c>
      <c r="H126" s="63">
        <v>3031311</v>
      </c>
      <c r="I126" s="172">
        <f t="shared" si="10"/>
        <v>138.55698857102112</v>
      </c>
    </row>
    <row r="127" spans="1:9">
      <c r="A127" s="171">
        <v>43525</v>
      </c>
      <c r="B127" s="63">
        <v>13994899</v>
      </c>
      <c r="C127" s="172">
        <f t="shared" si="12"/>
        <v>153.45391678187215</v>
      </c>
      <c r="D127" s="63">
        <v>2121364</v>
      </c>
      <c r="E127" s="172">
        <f t="shared" si="11"/>
        <v>111.04449235829861</v>
      </c>
      <c r="F127" s="63">
        <v>672147</v>
      </c>
      <c r="G127" s="172">
        <f t="shared" si="6"/>
        <v>59.094781542194731</v>
      </c>
      <c r="H127" s="63">
        <v>3031311</v>
      </c>
      <c r="I127" s="172">
        <f t="shared" si="10"/>
        <v>138.55698857102112</v>
      </c>
    </row>
    <row r="128" spans="1:9">
      <c r="A128" s="171">
        <v>43556</v>
      </c>
      <c r="B128" s="63">
        <v>14226393</v>
      </c>
      <c r="C128" s="172">
        <f t="shared" si="12"/>
        <v>155.99224599821753</v>
      </c>
      <c r="D128" s="63">
        <v>2101613</v>
      </c>
      <c r="E128" s="172">
        <f t="shared" si="11"/>
        <v>110.01061049334344</v>
      </c>
      <c r="F128" s="63">
        <v>660082</v>
      </c>
      <c r="G128" s="172">
        <f t="shared" si="6"/>
        <v>58.034033611598332</v>
      </c>
      <c r="H128" s="63">
        <v>3031311</v>
      </c>
      <c r="I128" s="172">
        <f t="shared" si="10"/>
        <v>138.55698857102112</v>
      </c>
    </row>
    <row r="129" spans="1:9">
      <c r="A129" s="171">
        <v>43586</v>
      </c>
      <c r="B129" s="63">
        <v>14324472</v>
      </c>
      <c r="C129" s="172">
        <f t="shared" si="12"/>
        <v>157.06768117671001</v>
      </c>
      <c r="D129" s="63">
        <v>2155104</v>
      </c>
      <c r="E129" s="172">
        <f t="shared" si="11"/>
        <v>112.81063959760738</v>
      </c>
      <c r="F129" s="63">
        <v>683063</v>
      </c>
      <c r="G129" s="172">
        <f t="shared" si="6"/>
        <v>60.054510046992938</v>
      </c>
      <c r="H129" s="64">
        <v>3055833</v>
      </c>
      <c r="I129" s="172">
        <f t="shared" si="10"/>
        <v>139.6778549135833</v>
      </c>
    </row>
    <row r="130" spans="1:9">
      <c r="A130" s="171">
        <v>43617</v>
      </c>
      <c r="B130" s="63">
        <v>14287607</v>
      </c>
      <c r="C130" s="172">
        <f t="shared" si="12"/>
        <v>156.66345684882</v>
      </c>
      <c r="D130" s="63">
        <v>2187064</v>
      </c>
      <c r="E130" s="172">
        <f t="shared" si="11"/>
        <v>114.48361131569594</v>
      </c>
      <c r="F130" s="63">
        <v>687878</v>
      </c>
      <c r="G130" s="172">
        <f t="shared" si="6"/>
        <v>60.477842105494531</v>
      </c>
      <c r="H130" s="64">
        <v>3058258</v>
      </c>
      <c r="I130" s="172">
        <f t="shared" si="10"/>
        <v>139.78869827386035</v>
      </c>
    </row>
    <row r="131" spans="1:9">
      <c r="A131" s="171">
        <v>43647</v>
      </c>
      <c r="B131" s="63">
        <v>14198097</v>
      </c>
      <c r="C131" s="172">
        <f t="shared" si="12"/>
        <v>155.68198066302219</v>
      </c>
      <c r="D131" s="63">
        <v>2113353</v>
      </c>
      <c r="E131" s="172">
        <f t="shared" si="11"/>
        <v>110.62515016700927</v>
      </c>
      <c r="F131" s="63">
        <v>722309</v>
      </c>
      <c r="G131" s="172">
        <f t="shared" si="6"/>
        <v>63.504996021645766</v>
      </c>
      <c r="H131" s="64">
        <v>3069057</v>
      </c>
      <c r="I131" s="172">
        <f t="shared" si="10"/>
        <v>140.28230546876</v>
      </c>
    </row>
    <row r="132" spans="1:9">
      <c r="A132" s="171">
        <v>43678</v>
      </c>
      <c r="B132" s="63">
        <v>14119665</v>
      </c>
      <c r="C132" s="172">
        <f t="shared" si="12"/>
        <v>154.82197462789213</v>
      </c>
      <c r="D132" s="63">
        <v>2129965</v>
      </c>
      <c r="E132" s="172">
        <f t="shared" si="11"/>
        <v>111.49471857066658</v>
      </c>
      <c r="F132" s="63">
        <v>653350</v>
      </c>
      <c r="G132" s="172">
        <f t="shared" si="6"/>
        <v>57.442160004571804</v>
      </c>
      <c r="H132" s="64">
        <v>3042624</v>
      </c>
      <c r="I132" s="172">
        <f t="shared" si="10"/>
        <v>139.07408998743929</v>
      </c>
    </row>
    <row r="133" spans="1:9">
      <c r="A133" s="171">
        <v>43709</v>
      </c>
      <c r="B133" s="63">
        <v>14440956</v>
      </c>
      <c r="C133" s="172">
        <f t="shared" si="12"/>
        <v>158.34492698194373</v>
      </c>
      <c r="D133" s="63">
        <v>2148160</v>
      </c>
      <c r="E133" s="172">
        <f t="shared" si="11"/>
        <v>112.44715037325173</v>
      </c>
      <c r="F133" s="63">
        <v>635168</v>
      </c>
      <c r="G133" s="172">
        <f t="shared" si="6"/>
        <v>55.843608916788654</v>
      </c>
      <c r="H133" s="64">
        <v>3055436</v>
      </c>
      <c r="I133" s="172">
        <f t="shared" si="10"/>
        <v>139.65970859851942</v>
      </c>
    </row>
    <row r="134" spans="1:9">
      <c r="A134" s="171">
        <v>43739</v>
      </c>
      <c r="B134" s="63">
        <v>14511611</v>
      </c>
      <c r="C134" s="172">
        <f t="shared" si="12"/>
        <v>159.1196582958477</v>
      </c>
      <c r="D134" s="63">
        <v>2139401</v>
      </c>
      <c r="E134" s="172">
        <f t="shared" si="11"/>
        <v>111.98865352473051</v>
      </c>
      <c r="F134" s="63">
        <v>621220</v>
      </c>
      <c r="G134" s="172">
        <f t="shared" si="6"/>
        <v>54.617308698308875</v>
      </c>
      <c r="H134" s="64">
        <v>3075826</v>
      </c>
      <c r="I134" s="172">
        <f t="shared" si="10"/>
        <v>140.59170699689</v>
      </c>
    </row>
    <row r="135" spans="1:9">
      <c r="A135" s="171">
        <v>43770</v>
      </c>
      <c r="B135" s="63">
        <v>14393707</v>
      </c>
      <c r="C135" s="172">
        <f t="shared" si="12"/>
        <v>157.82684220591022</v>
      </c>
      <c r="D135" s="63">
        <v>2144619</v>
      </c>
      <c r="E135" s="172">
        <f t="shared" si="11"/>
        <v>112.26179390098163</v>
      </c>
      <c r="F135" s="63">
        <v>592182</v>
      </c>
      <c r="G135" s="172">
        <f t="shared" si="6"/>
        <v>52.06430427156554</v>
      </c>
      <c r="H135" s="64">
        <v>3083315</v>
      </c>
      <c r="I135" s="172">
        <f t="shared" si="10"/>
        <v>140.93401871858677</v>
      </c>
    </row>
    <row r="136" spans="1:9">
      <c r="A136" s="171">
        <v>43800</v>
      </c>
      <c r="B136" s="63">
        <v>14314313</v>
      </c>
      <c r="C136" s="172">
        <f t="shared" si="12"/>
        <v>156.9562878511428</v>
      </c>
      <c r="D136" s="63">
        <v>2157280</v>
      </c>
      <c r="E136" s="172">
        <f t="shared" si="11"/>
        <v>112.92454405500916</v>
      </c>
      <c r="F136" s="63">
        <v>600787</v>
      </c>
      <c r="G136" s="172">
        <f t="shared" si="6"/>
        <v>52.820850972169112</v>
      </c>
      <c r="H136" s="64">
        <v>3100511</v>
      </c>
      <c r="I136" s="172">
        <f t="shared" si="10"/>
        <v>141.72002384160689</v>
      </c>
    </row>
    <row r="137" spans="1:9">
      <c r="D137" s="2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H1" workbookViewId="0">
      <selection activeCell="I1" sqref="I1:V1048576"/>
    </sheetView>
  </sheetViews>
  <sheetFormatPr defaultRowHeight="15"/>
  <cols>
    <col min="1" max="1" width="9.140625" style="156"/>
    <col min="2" max="2" width="16.7109375" style="156" customWidth="1"/>
    <col min="3" max="3" width="10.140625" style="156" customWidth="1"/>
    <col min="4" max="4" width="21.28515625" style="156" customWidth="1"/>
    <col min="5" max="5" width="9.28515625" style="156" customWidth="1"/>
    <col min="6" max="6" width="11.7109375" style="156" customWidth="1"/>
    <col min="7" max="7" width="8.7109375" style="156" customWidth="1"/>
    <col min="8" max="8" width="10.5703125" style="156" bestFit="1" customWidth="1"/>
    <col min="9" max="16384" width="9.140625" style="156"/>
  </cols>
  <sheetData>
    <row r="1" spans="1:8" ht="45">
      <c r="A1" s="175" t="s">
        <v>0</v>
      </c>
      <c r="B1" s="175" t="s">
        <v>286</v>
      </c>
      <c r="C1" s="175" t="s">
        <v>287</v>
      </c>
      <c r="D1" s="175" t="s">
        <v>288</v>
      </c>
      <c r="E1" s="175" t="s">
        <v>289</v>
      </c>
      <c r="F1" s="175" t="s">
        <v>290</v>
      </c>
      <c r="G1" s="175" t="s">
        <v>291</v>
      </c>
      <c r="H1" s="175" t="s">
        <v>292</v>
      </c>
    </row>
    <row r="2" spans="1:8">
      <c r="A2" s="176">
        <v>41275</v>
      </c>
      <c r="B2" s="158">
        <v>11698045</v>
      </c>
      <c r="C2" s="177">
        <f>(B2/$B$2)*100</f>
        <v>100</v>
      </c>
      <c r="D2" s="158">
        <v>2963719</v>
      </c>
      <c r="E2" s="177">
        <f>(D2/$D$2)*100</f>
        <v>100</v>
      </c>
      <c r="F2" s="158">
        <v>2667984</v>
      </c>
      <c r="G2" s="177">
        <f>(F2/$F$2*100)</f>
        <v>100</v>
      </c>
      <c r="H2" s="158">
        <f>B2+D2+F2</f>
        <v>17329748</v>
      </c>
    </row>
    <row r="3" spans="1:8">
      <c r="A3" s="176">
        <v>41306</v>
      </c>
      <c r="B3" s="158">
        <v>11620928</v>
      </c>
      <c r="C3" s="177">
        <f t="shared" ref="C3:C74" si="0">(B3/$B$2)*100</f>
        <v>99.340770188522953</v>
      </c>
      <c r="D3" s="158">
        <v>2969232</v>
      </c>
      <c r="E3" s="177">
        <f t="shared" ref="E3:E74" si="1">(D3/$D$2)*100</f>
        <v>100.18601628561952</v>
      </c>
      <c r="F3" s="158">
        <v>2670744</v>
      </c>
      <c r="G3" s="177">
        <f t="shared" ref="G3:G63" si="2">(F3/$F$2*100)</f>
        <v>100.10344889624525</v>
      </c>
      <c r="H3" s="158">
        <f>B3+D3+F3</f>
        <v>17260904</v>
      </c>
    </row>
    <row r="4" spans="1:8">
      <c r="A4" s="176">
        <v>41334</v>
      </c>
      <c r="B4" s="158">
        <v>11896801</v>
      </c>
      <c r="C4" s="177">
        <f t="shared" si="0"/>
        <v>101.69905313238236</v>
      </c>
      <c r="D4" s="158">
        <v>2973096</v>
      </c>
      <c r="E4" s="177">
        <f t="shared" si="1"/>
        <v>100.31639301836645</v>
      </c>
      <c r="F4" s="158">
        <v>2651342</v>
      </c>
      <c r="G4" s="177">
        <f t="shared" si="2"/>
        <v>99.376233140828433</v>
      </c>
      <c r="H4" s="158">
        <f t="shared" ref="H4:H63" si="3">B4+D4+F4</f>
        <v>17521239</v>
      </c>
    </row>
    <row r="5" spans="1:8">
      <c r="A5" s="176">
        <v>41365</v>
      </c>
      <c r="B5" s="158">
        <v>12132681</v>
      </c>
      <c r="C5" s="177">
        <f t="shared" si="0"/>
        <v>103.71545843771331</v>
      </c>
      <c r="D5" s="158">
        <v>2976760</v>
      </c>
      <c r="E5" s="177">
        <f t="shared" si="1"/>
        <v>100.44002147302089</v>
      </c>
      <c r="F5" s="158">
        <v>2649513</v>
      </c>
      <c r="G5" s="177">
        <f t="shared" si="2"/>
        <v>99.307679506323879</v>
      </c>
      <c r="H5" s="158">
        <f t="shared" si="3"/>
        <v>17758954</v>
      </c>
    </row>
    <row r="6" spans="1:8">
      <c r="A6" s="176">
        <v>41395</v>
      </c>
      <c r="B6" s="158">
        <v>12216079</v>
      </c>
      <c r="C6" s="177">
        <f t="shared" si="0"/>
        <v>104.42838098160847</v>
      </c>
      <c r="D6" s="158">
        <v>2981302</v>
      </c>
      <c r="E6" s="177">
        <f t="shared" si="1"/>
        <v>100.59327486850135</v>
      </c>
      <c r="F6" s="158">
        <v>2650756</v>
      </c>
      <c r="G6" s="177">
        <f t="shared" si="2"/>
        <v>99.354268991118388</v>
      </c>
      <c r="H6" s="158">
        <f t="shared" si="3"/>
        <v>17848137</v>
      </c>
    </row>
    <row r="7" spans="1:8">
      <c r="A7" s="176">
        <v>41426</v>
      </c>
      <c r="B7" s="158">
        <v>12274403</v>
      </c>
      <c r="C7" s="177">
        <f t="shared" si="0"/>
        <v>104.92696001767816</v>
      </c>
      <c r="D7" s="158">
        <v>2974355</v>
      </c>
      <c r="E7" s="177">
        <f t="shared" si="1"/>
        <v>100.35887342895869</v>
      </c>
      <c r="F7" s="158">
        <v>2663305</v>
      </c>
      <c r="G7" s="177">
        <f t="shared" si="2"/>
        <v>99.82462413567697</v>
      </c>
      <c r="H7" s="158">
        <f t="shared" si="3"/>
        <v>17912063</v>
      </c>
    </row>
    <row r="8" spans="1:8">
      <c r="A8" s="176">
        <v>41456</v>
      </c>
      <c r="B8" s="158">
        <v>12200031</v>
      </c>
      <c r="C8" s="177">
        <f t="shared" si="0"/>
        <v>104.29119566560054</v>
      </c>
      <c r="D8" s="158">
        <v>2970694</v>
      </c>
      <c r="E8" s="177">
        <f t="shared" si="1"/>
        <v>100.23534619847563</v>
      </c>
      <c r="F8" s="158">
        <v>2668898</v>
      </c>
      <c r="G8" s="177">
        <f t="shared" si="2"/>
        <v>100.03425807651021</v>
      </c>
      <c r="H8" s="158">
        <f t="shared" si="3"/>
        <v>17839623</v>
      </c>
    </row>
    <row r="9" spans="1:8">
      <c r="A9" s="176">
        <v>41487</v>
      </c>
      <c r="B9" s="158">
        <v>12236880</v>
      </c>
      <c r="C9" s="177">
        <f t="shared" si="0"/>
        <v>104.60619701839069</v>
      </c>
      <c r="D9" s="158">
        <v>2931681</v>
      </c>
      <c r="E9" s="177">
        <f t="shared" si="1"/>
        <v>98.91899333236384</v>
      </c>
      <c r="F9" s="158">
        <v>2663081</v>
      </c>
      <c r="G9" s="177">
        <f t="shared" si="2"/>
        <v>99.816228283228085</v>
      </c>
      <c r="H9" s="158">
        <f t="shared" si="3"/>
        <v>17831642</v>
      </c>
    </row>
    <row r="10" spans="1:8">
      <c r="A10" s="176">
        <v>41518</v>
      </c>
      <c r="B10" s="158">
        <v>12523723</v>
      </c>
      <c r="C10" s="177">
        <f t="shared" si="0"/>
        <v>107.05825631547836</v>
      </c>
      <c r="D10" s="158">
        <v>2883080</v>
      </c>
      <c r="E10" s="177">
        <f t="shared" si="1"/>
        <v>97.279128014497999</v>
      </c>
      <c r="F10" s="158">
        <v>2707070</v>
      </c>
      <c r="G10" s="177">
        <f t="shared" si="2"/>
        <v>101.46500128936304</v>
      </c>
      <c r="H10" s="158">
        <f t="shared" si="3"/>
        <v>18113873</v>
      </c>
    </row>
    <row r="11" spans="1:8">
      <c r="A11" s="176">
        <v>41548</v>
      </c>
      <c r="B11" s="158">
        <v>12297151</v>
      </c>
      <c r="C11" s="177">
        <f t="shared" si="0"/>
        <v>105.12141986118193</v>
      </c>
      <c r="D11" s="158">
        <v>2856746</v>
      </c>
      <c r="E11" s="177">
        <f t="shared" si="1"/>
        <v>96.390582238059679</v>
      </c>
      <c r="F11" s="158">
        <v>2756891</v>
      </c>
      <c r="G11" s="177">
        <f t="shared" si="2"/>
        <v>103.33236631104235</v>
      </c>
      <c r="H11" s="158">
        <f t="shared" si="3"/>
        <v>17910788</v>
      </c>
    </row>
    <row r="12" spans="1:8">
      <c r="A12" s="176">
        <v>41579</v>
      </c>
      <c r="B12" s="158">
        <v>12433976</v>
      </c>
      <c r="C12" s="177">
        <f t="shared" si="0"/>
        <v>106.29105974545318</v>
      </c>
      <c r="D12" s="158">
        <v>2800861</v>
      </c>
      <c r="E12" s="177">
        <f t="shared" si="1"/>
        <v>94.504944632065317</v>
      </c>
      <c r="F12" s="158">
        <v>2766055</v>
      </c>
      <c r="G12" s="177">
        <f t="shared" si="2"/>
        <v>103.6758466317639</v>
      </c>
      <c r="H12" s="158">
        <f t="shared" si="3"/>
        <v>18000892</v>
      </c>
    </row>
    <row r="13" spans="1:8">
      <c r="A13" s="176">
        <v>41609</v>
      </c>
      <c r="B13" s="158">
        <v>12363785</v>
      </c>
      <c r="C13" s="177">
        <f t="shared" si="0"/>
        <v>105.69103640822036</v>
      </c>
      <c r="D13" s="158">
        <v>2760917</v>
      </c>
      <c r="E13" s="177">
        <f t="shared" si="1"/>
        <v>93.157178531432976</v>
      </c>
      <c r="F13" s="158">
        <v>2822178</v>
      </c>
      <c r="G13" s="177">
        <f t="shared" si="2"/>
        <v>105.77941996653652</v>
      </c>
      <c r="H13" s="158">
        <f t="shared" si="3"/>
        <v>17946880</v>
      </c>
    </row>
    <row r="14" spans="1:8">
      <c r="A14" s="176">
        <v>41640</v>
      </c>
      <c r="B14" s="158">
        <v>12329012</v>
      </c>
      <c r="C14" s="177">
        <f t="shared" si="0"/>
        <v>105.39378161051698</v>
      </c>
      <c r="D14" s="158">
        <v>2720965</v>
      </c>
      <c r="E14" s="177">
        <f t="shared" si="1"/>
        <v>91.809142499676923</v>
      </c>
      <c r="F14" s="158">
        <v>2838873</v>
      </c>
      <c r="G14" s="177">
        <f t="shared" si="2"/>
        <v>106.40517334436788</v>
      </c>
      <c r="H14" s="158">
        <f t="shared" si="3"/>
        <v>17888850</v>
      </c>
    </row>
    <row r="15" spans="1:8">
      <c r="A15" s="176">
        <v>41671</v>
      </c>
      <c r="B15" s="158">
        <v>12355589</v>
      </c>
      <c r="C15" s="177">
        <f t="shared" si="0"/>
        <v>105.62097341906276</v>
      </c>
      <c r="D15" s="158">
        <v>2855300</v>
      </c>
      <c r="E15" s="177">
        <f t="shared" si="1"/>
        <v>96.341792187450963</v>
      </c>
      <c r="F15" s="158">
        <v>2836699</v>
      </c>
      <c r="G15" s="177">
        <f t="shared" si="2"/>
        <v>106.32368859783267</v>
      </c>
      <c r="H15" s="158">
        <f t="shared" si="3"/>
        <v>18047588</v>
      </c>
    </row>
    <row r="16" spans="1:8">
      <c r="A16" s="176">
        <v>41699</v>
      </c>
      <c r="B16" s="158">
        <v>12566310</v>
      </c>
      <c r="C16" s="177">
        <f t="shared" si="0"/>
        <v>107.42230859942836</v>
      </c>
      <c r="D16" s="158">
        <v>2871284</v>
      </c>
      <c r="E16" s="177">
        <f t="shared" si="1"/>
        <v>96.881114572602868</v>
      </c>
      <c r="F16" s="158">
        <v>2849623</v>
      </c>
      <c r="G16" s="177">
        <f t="shared" si="2"/>
        <v>106.80809929894633</v>
      </c>
      <c r="H16" s="158">
        <f t="shared" si="3"/>
        <v>18287217</v>
      </c>
    </row>
    <row r="17" spans="1:8">
      <c r="A17" s="176">
        <v>41730</v>
      </c>
      <c r="B17" s="158">
        <v>12730077</v>
      </c>
      <c r="C17" s="177">
        <f t="shared" si="0"/>
        <v>108.8222604717284</v>
      </c>
      <c r="D17" s="158">
        <v>2815090</v>
      </c>
      <c r="E17" s="177">
        <f t="shared" si="1"/>
        <v>94.985050876955611</v>
      </c>
      <c r="F17" s="158">
        <v>2844868</v>
      </c>
      <c r="G17" s="177">
        <f t="shared" si="2"/>
        <v>106.62987484182813</v>
      </c>
      <c r="H17" s="158">
        <f t="shared" si="3"/>
        <v>18390035</v>
      </c>
    </row>
    <row r="18" spans="1:8">
      <c r="A18" s="176">
        <v>41760</v>
      </c>
      <c r="B18" s="158">
        <v>12922571</v>
      </c>
      <c r="C18" s="177">
        <f t="shared" si="0"/>
        <v>110.46778329199452</v>
      </c>
      <c r="D18" s="158">
        <v>2815276</v>
      </c>
      <c r="E18" s="177">
        <f t="shared" si="1"/>
        <v>94.991326775581626</v>
      </c>
      <c r="F18" s="158">
        <v>2849314</v>
      </c>
      <c r="G18" s="177">
        <f t="shared" si="2"/>
        <v>106.79651752034496</v>
      </c>
      <c r="H18" s="158">
        <f t="shared" si="3"/>
        <v>18587161</v>
      </c>
    </row>
    <row r="19" spans="1:8">
      <c r="A19" s="176">
        <v>41791</v>
      </c>
      <c r="B19" s="158">
        <v>13034290</v>
      </c>
      <c r="C19" s="177">
        <f t="shared" si="0"/>
        <v>111.42280611845825</v>
      </c>
      <c r="D19" s="158">
        <v>2816946</v>
      </c>
      <c r="E19" s="177">
        <f t="shared" si="1"/>
        <v>95.04767489765392</v>
      </c>
      <c r="F19" s="158">
        <v>2852087</v>
      </c>
      <c r="G19" s="177">
        <f t="shared" si="2"/>
        <v>106.90045367588412</v>
      </c>
      <c r="H19" s="158">
        <f t="shared" si="3"/>
        <v>18703323</v>
      </c>
    </row>
    <row r="20" spans="1:8">
      <c r="A20" s="176">
        <v>41821</v>
      </c>
      <c r="B20" s="158">
        <v>12701507</v>
      </c>
      <c r="C20" s="177">
        <f t="shared" si="0"/>
        <v>108.57803162836184</v>
      </c>
      <c r="D20" s="158">
        <v>2875917</v>
      </c>
      <c r="E20" s="177">
        <f t="shared" si="1"/>
        <v>97.037438434615424</v>
      </c>
      <c r="F20" s="158">
        <v>2864800</v>
      </c>
      <c r="G20" s="177">
        <f t="shared" si="2"/>
        <v>107.37695578384279</v>
      </c>
      <c r="H20" s="158">
        <f t="shared" si="3"/>
        <v>18442224</v>
      </c>
    </row>
    <row r="21" spans="1:8">
      <c r="A21" s="176">
        <v>41852</v>
      </c>
      <c r="B21" s="158">
        <v>12884711</v>
      </c>
      <c r="C21" s="177">
        <f t="shared" si="0"/>
        <v>110.14413946945835</v>
      </c>
      <c r="D21" s="158">
        <v>2909657</v>
      </c>
      <c r="E21" s="177">
        <f t="shared" si="1"/>
        <v>98.175872948818693</v>
      </c>
      <c r="F21" s="158">
        <v>2859563</v>
      </c>
      <c r="G21" s="177">
        <f t="shared" si="2"/>
        <v>107.18066525136582</v>
      </c>
      <c r="H21" s="158">
        <f t="shared" si="3"/>
        <v>18653931</v>
      </c>
    </row>
    <row r="22" spans="1:8">
      <c r="A22" s="176">
        <v>41883</v>
      </c>
      <c r="B22" s="158">
        <v>13155308</v>
      </c>
      <c r="C22" s="177">
        <f t="shared" si="0"/>
        <v>112.45732086002404</v>
      </c>
      <c r="D22" s="158">
        <v>2907549</v>
      </c>
      <c r="E22" s="177">
        <f t="shared" si="1"/>
        <v>98.104746097723833</v>
      </c>
      <c r="F22" s="158">
        <v>2879940</v>
      </c>
      <c r="G22" s="177">
        <f t="shared" si="2"/>
        <v>107.94442545382581</v>
      </c>
      <c r="H22" s="158">
        <f t="shared" si="3"/>
        <v>18942797</v>
      </c>
    </row>
    <row r="23" spans="1:8">
      <c r="A23" s="176">
        <v>41913</v>
      </c>
      <c r="B23" s="158">
        <v>13072609</v>
      </c>
      <c r="C23" s="177">
        <f t="shared" si="0"/>
        <v>111.75037367354972</v>
      </c>
      <c r="D23" s="158">
        <v>2924846</v>
      </c>
      <c r="E23" s="177">
        <f t="shared" si="1"/>
        <v>98.688370928552942</v>
      </c>
      <c r="F23" s="158">
        <v>2908367</v>
      </c>
      <c r="G23" s="177">
        <f t="shared" si="2"/>
        <v>109.0099116036678</v>
      </c>
      <c r="H23" s="158">
        <f t="shared" si="3"/>
        <v>18905822</v>
      </c>
    </row>
    <row r="24" spans="1:8">
      <c r="A24" s="176">
        <v>41944</v>
      </c>
      <c r="B24" s="158">
        <v>13100694</v>
      </c>
      <c r="C24" s="177">
        <f t="shared" si="0"/>
        <v>111.99045652500055</v>
      </c>
      <c r="D24" s="158">
        <v>2868886</v>
      </c>
      <c r="E24" s="177">
        <f t="shared" si="1"/>
        <v>96.800202718273894</v>
      </c>
      <c r="F24" s="158">
        <v>2929226</v>
      </c>
      <c r="G24" s="177">
        <f t="shared" si="2"/>
        <v>109.79173788148655</v>
      </c>
      <c r="H24" s="158">
        <f t="shared" si="3"/>
        <v>18898806</v>
      </c>
    </row>
    <row r="25" spans="1:8">
      <c r="A25" s="176">
        <v>41974</v>
      </c>
      <c r="B25" s="158">
        <v>13093230</v>
      </c>
      <c r="C25" s="177">
        <f t="shared" si="0"/>
        <v>111.92665099168279</v>
      </c>
      <c r="D25" s="158">
        <v>2827633</v>
      </c>
      <c r="E25" s="177">
        <f t="shared" si="1"/>
        <v>95.40826913752619</v>
      </c>
      <c r="F25" s="158">
        <v>2909003</v>
      </c>
      <c r="G25" s="177">
        <f t="shared" si="2"/>
        <v>109.03374982758518</v>
      </c>
      <c r="H25" s="158">
        <f t="shared" si="3"/>
        <v>18829866</v>
      </c>
    </row>
    <row r="26" spans="1:8">
      <c r="A26" s="176">
        <v>42005</v>
      </c>
      <c r="B26" s="158">
        <v>12913416</v>
      </c>
      <c r="C26" s="177">
        <f t="shared" si="0"/>
        <v>110.38952235181179</v>
      </c>
      <c r="D26" s="158">
        <v>2821819</v>
      </c>
      <c r="E26" s="177">
        <f t="shared" si="1"/>
        <v>95.212096693377475</v>
      </c>
      <c r="F26" s="158">
        <v>2926680</v>
      </c>
      <c r="G26" s="177">
        <f t="shared" si="2"/>
        <v>109.69631002284872</v>
      </c>
      <c r="H26" s="158">
        <f t="shared" si="3"/>
        <v>18661915</v>
      </c>
    </row>
    <row r="27" spans="1:8">
      <c r="A27" s="176">
        <v>42036</v>
      </c>
      <c r="B27" s="158">
        <v>12851205</v>
      </c>
      <c r="C27" s="177">
        <f t="shared" si="0"/>
        <v>109.85771554135755</v>
      </c>
      <c r="D27" s="158">
        <v>2914541</v>
      </c>
      <c r="E27" s="177">
        <f t="shared" si="1"/>
        <v>98.340665899837333</v>
      </c>
      <c r="F27" s="158">
        <v>2929385</v>
      </c>
      <c r="G27" s="177">
        <f t="shared" si="2"/>
        <v>109.7976974374659</v>
      </c>
      <c r="H27" s="158">
        <f t="shared" si="3"/>
        <v>18695131</v>
      </c>
    </row>
    <row r="28" spans="1:8">
      <c r="A28" s="176">
        <v>42064</v>
      </c>
      <c r="B28" s="158">
        <v>13148326</v>
      </c>
      <c r="C28" s="177">
        <f t="shared" si="0"/>
        <v>112.39763567331123</v>
      </c>
      <c r="D28" s="158">
        <v>2898016</v>
      </c>
      <c r="E28" s="177">
        <f t="shared" si="1"/>
        <v>97.783089422445244</v>
      </c>
      <c r="F28" s="158">
        <v>2926533</v>
      </c>
      <c r="G28" s="177">
        <f t="shared" si="2"/>
        <v>109.69080024467912</v>
      </c>
      <c r="H28" s="158">
        <f t="shared" si="3"/>
        <v>18972875</v>
      </c>
    </row>
    <row r="29" spans="1:8">
      <c r="A29" s="176">
        <v>42095</v>
      </c>
      <c r="B29" s="158">
        <v>13451823</v>
      </c>
      <c r="C29" s="177">
        <f t="shared" si="0"/>
        <v>114.99206063919227</v>
      </c>
      <c r="D29" s="158">
        <v>2789168</v>
      </c>
      <c r="E29" s="177">
        <f t="shared" si="1"/>
        <v>94.110406553387833</v>
      </c>
      <c r="F29" s="158">
        <v>2928695</v>
      </c>
      <c r="G29" s="177">
        <f t="shared" si="2"/>
        <v>109.77183521340457</v>
      </c>
      <c r="H29" s="158">
        <f t="shared" si="3"/>
        <v>19169686</v>
      </c>
    </row>
    <row r="30" spans="1:8">
      <c r="A30" s="176">
        <v>42125</v>
      </c>
      <c r="B30" s="158">
        <v>13585611</v>
      </c>
      <c r="C30" s="177">
        <f t="shared" si="0"/>
        <v>116.13573892047775</v>
      </c>
      <c r="D30" s="158">
        <v>2874835</v>
      </c>
      <c r="E30" s="177">
        <f t="shared" si="1"/>
        <v>97.000930250135056</v>
      </c>
      <c r="F30" s="158">
        <v>2928677</v>
      </c>
      <c r="G30" s="177">
        <f t="shared" si="2"/>
        <v>109.77116054668994</v>
      </c>
      <c r="H30" s="158">
        <f t="shared" si="3"/>
        <v>19389123</v>
      </c>
    </row>
    <row r="31" spans="1:8">
      <c r="A31" s="176">
        <v>42156</v>
      </c>
      <c r="B31" s="158">
        <v>13596512</v>
      </c>
      <c r="C31" s="177">
        <f t="shared" si="0"/>
        <v>116.22892543155716</v>
      </c>
      <c r="D31" s="158">
        <v>2829934</v>
      </c>
      <c r="E31" s="177">
        <f t="shared" si="1"/>
        <v>95.485908076980309</v>
      </c>
      <c r="F31" s="158">
        <v>2936848</v>
      </c>
      <c r="G31" s="177">
        <f t="shared" si="2"/>
        <v>110.0774217536537</v>
      </c>
      <c r="H31" s="158">
        <f t="shared" si="3"/>
        <v>19363294</v>
      </c>
    </row>
    <row r="32" spans="1:8">
      <c r="A32" s="176">
        <v>42186</v>
      </c>
      <c r="B32" s="158">
        <v>13318215</v>
      </c>
      <c r="C32" s="177">
        <f t="shared" si="0"/>
        <v>113.84992107655596</v>
      </c>
      <c r="D32" s="158">
        <v>2838611</v>
      </c>
      <c r="E32" s="177">
        <f t="shared" si="1"/>
        <v>95.778682122023042</v>
      </c>
      <c r="F32" s="158">
        <v>2948014</v>
      </c>
      <c r="G32" s="177">
        <f t="shared" si="2"/>
        <v>110.49594000563721</v>
      </c>
      <c r="H32" s="158">
        <f t="shared" si="3"/>
        <v>19104840</v>
      </c>
    </row>
    <row r="33" spans="1:8">
      <c r="A33" s="176">
        <v>42217</v>
      </c>
      <c r="B33" s="158">
        <v>13566414</v>
      </c>
      <c r="C33" s="177">
        <f t="shared" si="0"/>
        <v>115.97163457654676</v>
      </c>
      <c r="D33" s="158">
        <v>2629792</v>
      </c>
      <c r="E33" s="177">
        <f t="shared" si="1"/>
        <v>88.732838707043413</v>
      </c>
      <c r="F33" s="158">
        <v>2949836</v>
      </c>
      <c r="G33" s="177">
        <f t="shared" si="2"/>
        <v>110.56423126975274</v>
      </c>
      <c r="H33" s="158">
        <f t="shared" si="3"/>
        <v>19146042</v>
      </c>
    </row>
    <row r="34" spans="1:8">
      <c r="A34" s="176">
        <v>42248</v>
      </c>
      <c r="B34" s="158">
        <v>13489364</v>
      </c>
      <c r="C34" s="177">
        <f t="shared" si="0"/>
        <v>115.31297751034468</v>
      </c>
      <c r="D34" s="158">
        <v>2841359</v>
      </c>
      <c r="E34" s="177">
        <f t="shared" si="1"/>
        <v>95.871403463013877</v>
      </c>
      <c r="F34" s="158">
        <v>2967562</v>
      </c>
      <c r="G34" s="177">
        <f t="shared" si="2"/>
        <v>111.22862805773947</v>
      </c>
      <c r="H34" s="158">
        <f t="shared" si="3"/>
        <v>19298285</v>
      </c>
    </row>
    <row r="35" spans="1:8">
      <c r="A35" s="176">
        <v>42278</v>
      </c>
      <c r="B35" s="158">
        <v>13741124</v>
      </c>
      <c r="C35" s="177">
        <f t="shared" si="0"/>
        <v>117.46513199427768</v>
      </c>
      <c r="D35" s="158">
        <v>2834268</v>
      </c>
      <c r="E35" s="177">
        <f t="shared" si="1"/>
        <v>95.6321432632446</v>
      </c>
      <c r="F35" s="158">
        <v>3071020</v>
      </c>
      <c r="G35" s="177">
        <f t="shared" si="2"/>
        <v>115.10638744460238</v>
      </c>
      <c r="H35" s="158">
        <f t="shared" si="3"/>
        <v>19646412</v>
      </c>
    </row>
    <row r="36" spans="1:8">
      <c r="A36" s="176">
        <v>42309</v>
      </c>
      <c r="B36" s="158">
        <v>13755572</v>
      </c>
      <c r="C36" s="177">
        <f t="shared" si="0"/>
        <v>117.58863981118213</v>
      </c>
      <c r="D36" s="158">
        <v>2830809</v>
      </c>
      <c r="E36" s="177">
        <f t="shared" si="1"/>
        <v>95.515431793634946</v>
      </c>
      <c r="F36" s="158">
        <v>2996123</v>
      </c>
      <c r="G36" s="177">
        <f t="shared" si="2"/>
        <v>112.29913672645712</v>
      </c>
      <c r="H36" s="158">
        <f t="shared" si="3"/>
        <v>19582504</v>
      </c>
    </row>
    <row r="37" spans="1:8">
      <c r="A37" s="176">
        <v>42339</v>
      </c>
      <c r="B37" s="158">
        <v>13713717</v>
      </c>
      <c r="C37" s="177">
        <f t="shared" si="0"/>
        <v>117.23084498307195</v>
      </c>
      <c r="D37" s="158">
        <v>2833035</v>
      </c>
      <c r="E37" s="177">
        <f t="shared" si="1"/>
        <v>95.590540128804378</v>
      </c>
      <c r="F37" s="158">
        <v>3031979</v>
      </c>
      <c r="G37" s="177">
        <f t="shared" si="2"/>
        <v>113.64307282202593</v>
      </c>
      <c r="H37" s="158">
        <f t="shared" si="3"/>
        <v>19578731</v>
      </c>
    </row>
    <row r="38" spans="1:8">
      <c r="A38" s="176">
        <v>42370</v>
      </c>
      <c r="B38" s="158">
        <v>13352629</v>
      </c>
      <c r="C38" s="177">
        <f t="shared" si="0"/>
        <v>114.14410698539798</v>
      </c>
      <c r="D38" s="158">
        <v>2803728</v>
      </c>
      <c r="E38" s="177">
        <f t="shared" si="1"/>
        <v>94.601681198521177</v>
      </c>
      <c r="F38" s="158">
        <v>3034105</v>
      </c>
      <c r="G38" s="177">
        <f t="shared" si="2"/>
        <v>113.72275845732209</v>
      </c>
      <c r="H38" s="158">
        <f t="shared" si="3"/>
        <v>19190462</v>
      </c>
    </row>
    <row r="39" spans="1:8">
      <c r="A39" s="176">
        <v>42401</v>
      </c>
      <c r="B39" s="158">
        <v>13258741</v>
      </c>
      <c r="C39" s="177">
        <f t="shared" si="0"/>
        <v>113.34151133800563</v>
      </c>
      <c r="D39" s="158">
        <v>2708174</v>
      </c>
      <c r="E39" s="177">
        <f t="shared" si="1"/>
        <v>91.377556374271649</v>
      </c>
      <c r="F39" s="158">
        <v>3059263</v>
      </c>
      <c r="G39" s="177">
        <f t="shared" si="2"/>
        <v>114.66571763548808</v>
      </c>
      <c r="H39" s="158">
        <f t="shared" si="3"/>
        <v>19026178</v>
      </c>
    </row>
    <row r="40" spans="1:8">
      <c r="A40" s="176">
        <v>42430</v>
      </c>
      <c r="B40" s="158">
        <v>13503330</v>
      </c>
      <c r="C40" s="177">
        <f t="shared" si="0"/>
        <v>115.43236498064419</v>
      </c>
      <c r="D40" s="158">
        <v>2683978</v>
      </c>
      <c r="E40" s="177">
        <f t="shared" si="1"/>
        <v>90.561149690642068</v>
      </c>
      <c r="F40" s="158">
        <v>3068719</v>
      </c>
      <c r="G40" s="177">
        <f t="shared" si="2"/>
        <v>115.02014254958051</v>
      </c>
      <c r="H40" s="158">
        <f t="shared" si="3"/>
        <v>19256027</v>
      </c>
    </row>
    <row r="41" spans="1:8">
      <c r="A41" s="176">
        <v>42461</v>
      </c>
      <c r="B41" s="158">
        <v>13665900</v>
      </c>
      <c r="C41" s="177">
        <f t="shared" si="0"/>
        <v>116.82208437392745</v>
      </c>
      <c r="D41" s="158">
        <v>2671866</v>
      </c>
      <c r="E41" s="177">
        <f t="shared" si="1"/>
        <v>90.152473969360784</v>
      </c>
      <c r="F41" s="158">
        <v>3062031</v>
      </c>
      <c r="G41" s="177">
        <f t="shared" si="2"/>
        <v>114.7694663836065</v>
      </c>
      <c r="H41" s="158">
        <f t="shared" si="3"/>
        <v>19399797</v>
      </c>
    </row>
    <row r="42" spans="1:8">
      <c r="A42" s="176">
        <v>42491</v>
      </c>
      <c r="B42" s="158">
        <v>13696518</v>
      </c>
      <c r="C42" s="177">
        <f t="shared" si="0"/>
        <v>117.08382041614647</v>
      </c>
      <c r="D42" s="158">
        <v>2683126</v>
      </c>
      <c r="E42" s="177">
        <f t="shared" si="1"/>
        <v>90.532402025968054</v>
      </c>
      <c r="F42" s="158">
        <v>3063975</v>
      </c>
      <c r="G42" s="177">
        <f t="shared" si="2"/>
        <v>114.84233038878796</v>
      </c>
      <c r="H42" s="158">
        <f t="shared" si="3"/>
        <v>19443619</v>
      </c>
    </row>
    <row r="43" spans="1:8">
      <c r="A43" s="178">
        <v>42522</v>
      </c>
      <c r="B43" s="158">
        <v>13686743</v>
      </c>
      <c r="C43" s="177">
        <f t="shared" si="0"/>
        <v>117.00025944506112</v>
      </c>
      <c r="D43" s="158">
        <v>2679867</v>
      </c>
      <c r="E43" s="177">
        <f t="shared" si="1"/>
        <v>90.422438834450901</v>
      </c>
      <c r="F43" s="158">
        <v>3083240</v>
      </c>
      <c r="G43" s="177">
        <f t="shared" si="2"/>
        <v>115.56441118087663</v>
      </c>
      <c r="H43" s="158">
        <f t="shared" si="3"/>
        <v>19449850</v>
      </c>
    </row>
    <row r="44" spans="1:8">
      <c r="A44" s="178">
        <v>42552</v>
      </c>
      <c r="B44" s="158">
        <v>13362031</v>
      </c>
      <c r="C44" s="177">
        <f t="shared" si="0"/>
        <v>114.22447938950482</v>
      </c>
      <c r="D44" s="158">
        <v>2684141</v>
      </c>
      <c r="E44" s="177">
        <f t="shared" si="1"/>
        <v>90.566649537287446</v>
      </c>
      <c r="F44" s="158">
        <v>3071724</v>
      </c>
      <c r="G44" s="177">
        <f t="shared" si="2"/>
        <v>115.13277440944174</v>
      </c>
      <c r="H44" s="158">
        <f t="shared" si="3"/>
        <v>19117896</v>
      </c>
    </row>
    <row r="45" spans="1:8">
      <c r="A45" s="178">
        <v>42583</v>
      </c>
      <c r="B45" s="158">
        <v>13471407</v>
      </c>
      <c r="C45" s="177">
        <f t="shared" si="0"/>
        <v>115.15947322821891</v>
      </c>
      <c r="D45" s="158">
        <v>2690074</v>
      </c>
      <c r="E45" s="177">
        <f t="shared" si="1"/>
        <v>90.766837206901201</v>
      </c>
      <c r="F45" s="158">
        <v>3042243</v>
      </c>
      <c r="G45" s="177">
        <f t="shared" si="2"/>
        <v>114.02778277530901</v>
      </c>
      <c r="H45" s="158">
        <f t="shared" si="3"/>
        <v>19203724</v>
      </c>
    </row>
    <row r="46" spans="1:8">
      <c r="A46" s="178">
        <v>42614</v>
      </c>
      <c r="B46" s="158">
        <v>13470684</v>
      </c>
      <c r="C46" s="177">
        <f t="shared" si="0"/>
        <v>115.15329270831151</v>
      </c>
      <c r="D46" s="158">
        <v>2692666</v>
      </c>
      <c r="E46" s="177">
        <f t="shared" si="1"/>
        <v>90.854294890979887</v>
      </c>
      <c r="F46" s="158">
        <v>2992784</v>
      </c>
      <c r="G46" s="177">
        <f t="shared" si="2"/>
        <v>112.17398605089086</v>
      </c>
      <c r="H46" s="158">
        <f t="shared" si="3"/>
        <v>19156134</v>
      </c>
    </row>
    <row r="47" spans="1:8">
      <c r="A47" s="178">
        <v>42644</v>
      </c>
      <c r="B47" s="158">
        <v>13660465</v>
      </c>
      <c r="C47" s="177">
        <f t="shared" si="0"/>
        <v>116.7756236191603</v>
      </c>
      <c r="D47" s="158">
        <v>2695038</v>
      </c>
      <c r="E47" s="177">
        <f t="shared" si="1"/>
        <v>90.934329469156822</v>
      </c>
      <c r="F47" s="158">
        <v>2994165</v>
      </c>
      <c r="G47" s="177">
        <f t="shared" si="2"/>
        <v>112.22574798049763</v>
      </c>
      <c r="H47" s="158">
        <f t="shared" si="3"/>
        <v>19349668</v>
      </c>
    </row>
    <row r="48" spans="1:8">
      <c r="A48" s="178">
        <v>42675</v>
      </c>
      <c r="B48" s="158">
        <v>13583875</v>
      </c>
      <c r="C48" s="177">
        <f t="shared" si="0"/>
        <v>116.12089883395046</v>
      </c>
      <c r="D48" s="158">
        <v>2706609</v>
      </c>
      <c r="E48" s="177">
        <f t="shared" si="1"/>
        <v>91.324751098197908</v>
      </c>
      <c r="F48" s="158">
        <v>2985474</v>
      </c>
      <c r="G48" s="177">
        <f t="shared" si="2"/>
        <v>111.89999640177753</v>
      </c>
      <c r="H48" s="158">
        <f t="shared" si="3"/>
        <v>19275958</v>
      </c>
    </row>
    <row r="49" spans="1:8">
      <c r="A49" s="178">
        <v>42705</v>
      </c>
      <c r="B49" s="158">
        <v>13415843</v>
      </c>
      <c r="C49" s="177">
        <f t="shared" si="0"/>
        <v>114.6844878781027</v>
      </c>
      <c r="D49" s="158">
        <v>2701537</v>
      </c>
      <c r="E49" s="177">
        <f t="shared" si="1"/>
        <v>91.153614765772332</v>
      </c>
      <c r="F49" s="158">
        <v>2981646</v>
      </c>
      <c r="G49" s="177">
        <f t="shared" si="2"/>
        <v>111.75651728046346</v>
      </c>
      <c r="H49" s="158">
        <f t="shared" si="3"/>
        <v>19099026</v>
      </c>
    </row>
    <row r="50" spans="1:8">
      <c r="A50" s="178">
        <v>42736</v>
      </c>
      <c r="B50" s="158">
        <v>13115945</v>
      </c>
      <c r="C50" s="177">
        <f t="shared" si="0"/>
        <v>112.12082873676756</v>
      </c>
      <c r="D50" s="158">
        <v>2520079</v>
      </c>
      <c r="E50" s="177">
        <f t="shared" si="1"/>
        <v>85.030969535235968</v>
      </c>
      <c r="F50" s="158">
        <v>2970210</v>
      </c>
      <c r="G50" s="177">
        <f t="shared" si="2"/>
        <v>111.32787902776029</v>
      </c>
      <c r="H50" s="158">
        <f t="shared" si="3"/>
        <v>18606234</v>
      </c>
    </row>
    <row r="51" spans="1:8">
      <c r="A51" s="178">
        <v>42767</v>
      </c>
      <c r="B51" s="158">
        <v>13126079</v>
      </c>
      <c r="C51" s="177">
        <f t="shared" si="0"/>
        <v>112.20745859671423</v>
      </c>
      <c r="D51" s="158">
        <v>2698940</v>
      </c>
      <c r="E51" s="177">
        <f t="shared" si="1"/>
        <v>91.065988374741323</v>
      </c>
      <c r="F51" s="158">
        <v>2965218</v>
      </c>
      <c r="G51" s="177">
        <f t="shared" si="2"/>
        <v>111.14077145889931</v>
      </c>
      <c r="H51" s="158">
        <f t="shared" si="3"/>
        <v>18790237</v>
      </c>
    </row>
    <row r="52" spans="1:8">
      <c r="A52" s="178">
        <v>42795</v>
      </c>
      <c r="B52" s="158">
        <v>13558783</v>
      </c>
      <c r="C52" s="177">
        <f t="shared" si="0"/>
        <v>115.90640145426011</v>
      </c>
      <c r="D52" s="158">
        <v>2734104</v>
      </c>
      <c r="E52" s="177">
        <f t="shared" si="1"/>
        <v>92.252470628963138</v>
      </c>
      <c r="F52" s="158">
        <v>2970810</v>
      </c>
      <c r="G52" s="177">
        <f t="shared" si="2"/>
        <v>111.35036791824839</v>
      </c>
      <c r="H52" s="158">
        <f t="shared" si="3"/>
        <v>19263697</v>
      </c>
    </row>
    <row r="53" spans="1:8">
      <c r="A53" s="178">
        <v>42826</v>
      </c>
      <c r="B53" s="158">
        <v>13849359</v>
      </c>
      <c r="C53" s="177">
        <f t="shared" si="0"/>
        <v>118.39037206644359</v>
      </c>
      <c r="D53" s="158">
        <v>2760089</v>
      </c>
      <c r="E53" s="177">
        <f t="shared" si="1"/>
        <v>93.129240660130066</v>
      </c>
      <c r="F53" s="158">
        <v>2969930</v>
      </c>
      <c r="G53" s="177">
        <f t="shared" si="2"/>
        <v>111.31738421219917</v>
      </c>
      <c r="H53" s="158">
        <f t="shared" si="3"/>
        <v>19579378</v>
      </c>
    </row>
    <row r="54" spans="1:8">
      <c r="A54" s="178">
        <v>42856</v>
      </c>
      <c r="B54" s="158">
        <v>14105505</v>
      </c>
      <c r="C54" s="177">
        <f t="shared" si="0"/>
        <v>120.580019994794</v>
      </c>
      <c r="D54" s="158">
        <v>2771634</v>
      </c>
      <c r="E54" s="177">
        <f t="shared" si="1"/>
        <v>93.518785013019112</v>
      </c>
      <c r="F54" s="158">
        <v>2970555</v>
      </c>
      <c r="G54" s="177">
        <f t="shared" si="2"/>
        <v>111.34081013979093</v>
      </c>
      <c r="H54" s="158">
        <f t="shared" si="3"/>
        <v>19847694</v>
      </c>
    </row>
    <row r="55" spans="1:8">
      <c r="A55" s="178">
        <v>42887</v>
      </c>
      <c r="B55" s="158">
        <v>14009873</v>
      </c>
      <c r="C55" s="177">
        <f t="shared" si="0"/>
        <v>119.76251587337885</v>
      </c>
      <c r="D55" s="158">
        <v>2789173</v>
      </c>
      <c r="E55" s="177">
        <f t="shared" si="1"/>
        <v>94.110575260340141</v>
      </c>
      <c r="F55" s="158">
        <v>2976758</v>
      </c>
      <c r="G55" s="177">
        <f t="shared" si="2"/>
        <v>111.57330778595373</v>
      </c>
      <c r="H55" s="158">
        <f t="shared" si="3"/>
        <v>19775804</v>
      </c>
    </row>
    <row r="56" spans="1:8">
      <c r="A56" s="178">
        <v>42917</v>
      </c>
      <c r="B56" s="158">
        <v>14195607</v>
      </c>
      <c r="C56" s="177">
        <f t="shared" si="0"/>
        <v>121.35025125993275</v>
      </c>
      <c r="D56" s="158">
        <v>2751389</v>
      </c>
      <c r="E56" s="177">
        <f t="shared" si="1"/>
        <v>92.835690563106681</v>
      </c>
      <c r="F56" s="158">
        <v>2975092</v>
      </c>
      <c r="G56" s="177">
        <f t="shared" si="2"/>
        <v>111.5108636333651</v>
      </c>
      <c r="H56" s="158">
        <f t="shared" si="3"/>
        <v>19922088</v>
      </c>
    </row>
    <row r="57" spans="1:8">
      <c r="A57" s="178">
        <v>42948</v>
      </c>
      <c r="B57" s="158">
        <v>14265038</v>
      </c>
      <c r="C57" s="177">
        <f t="shared" si="0"/>
        <v>121.94377778509144</v>
      </c>
      <c r="D57" s="158">
        <v>2753919</v>
      </c>
      <c r="E57" s="177">
        <f t="shared" si="1"/>
        <v>92.921056280976714</v>
      </c>
      <c r="F57" s="158">
        <v>2960311</v>
      </c>
      <c r="G57" s="177">
        <f t="shared" si="2"/>
        <v>110.95684981619081</v>
      </c>
      <c r="H57" s="158">
        <f t="shared" si="3"/>
        <v>19979268</v>
      </c>
    </row>
    <row r="58" spans="1:8">
      <c r="A58" s="178">
        <v>42979</v>
      </c>
      <c r="B58" s="158">
        <v>14547574</v>
      </c>
      <c r="C58" s="177">
        <f t="shared" si="0"/>
        <v>124.35901896427993</v>
      </c>
      <c r="D58" s="158">
        <v>2772117</v>
      </c>
      <c r="E58" s="177">
        <f t="shared" si="1"/>
        <v>93.535082104612471</v>
      </c>
      <c r="F58" s="158">
        <v>2964754</v>
      </c>
      <c r="G58" s="177">
        <f t="shared" si="2"/>
        <v>111.12338005025518</v>
      </c>
      <c r="H58" s="158">
        <f t="shared" si="3"/>
        <v>20284445</v>
      </c>
    </row>
    <row r="59" spans="1:8">
      <c r="A59" s="178">
        <v>43009</v>
      </c>
      <c r="B59" s="158">
        <v>14644895</v>
      </c>
      <c r="C59" s="177">
        <f t="shared" si="0"/>
        <v>125.1909613956862</v>
      </c>
      <c r="D59" s="158">
        <v>2768836</v>
      </c>
      <c r="E59" s="177">
        <f t="shared" si="1"/>
        <v>93.424376602505163</v>
      </c>
      <c r="F59" s="158">
        <v>2976497</v>
      </c>
      <c r="G59" s="177">
        <f t="shared" si="2"/>
        <v>111.56352511859143</v>
      </c>
      <c r="H59" s="158">
        <f t="shared" si="3"/>
        <v>20390228</v>
      </c>
    </row>
    <row r="60" spans="1:8">
      <c r="A60" s="178">
        <v>43040</v>
      </c>
      <c r="B60" s="179">
        <v>14555878</v>
      </c>
      <c r="C60" s="177">
        <f t="shared" si="0"/>
        <v>124.43000518462701</v>
      </c>
      <c r="D60" s="179">
        <v>2767790</v>
      </c>
      <c r="E60" s="177">
        <f t="shared" si="1"/>
        <v>93.389083108081437</v>
      </c>
      <c r="F60" s="179">
        <v>2979048</v>
      </c>
      <c r="G60" s="177">
        <f t="shared" si="2"/>
        <v>111.65914038464999</v>
      </c>
      <c r="H60" s="158">
        <f t="shared" si="3"/>
        <v>20302716</v>
      </c>
    </row>
    <row r="61" spans="1:8">
      <c r="A61" s="178">
        <v>43070</v>
      </c>
      <c r="B61" s="179">
        <v>14477817</v>
      </c>
      <c r="C61" s="177">
        <f t="shared" si="0"/>
        <v>123.7627056486789</v>
      </c>
      <c r="D61" s="179">
        <v>2777484</v>
      </c>
      <c r="E61" s="177">
        <f t="shared" si="1"/>
        <v>93.716172147224484</v>
      </c>
      <c r="F61" s="179">
        <v>2986088</v>
      </c>
      <c r="G61" s="177">
        <f t="shared" si="2"/>
        <v>111.92301003304368</v>
      </c>
      <c r="H61" s="158">
        <f t="shared" si="3"/>
        <v>20241389</v>
      </c>
    </row>
    <row r="62" spans="1:8">
      <c r="A62" s="178">
        <v>43101</v>
      </c>
      <c r="B62" s="179">
        <v>14218231</v>
      </c>
      <c r="C62" s="177">
        <f t="shared" si="0"/>
        <v>121.543651097256</v>
      </c>
      <c r="D62" s="179">
        <v>2762901</v>
      </c>
      <c r="E62" s="177">
        <f t="shared" si="1"/>
        <v>93.224121450110488</v>
      </c>
      <c r="F62" s="179">
        <v>2989631</v>
      </c>
      <c r="G62" s="177">
        <f t="shared" si="2"/>
        <v>112.05580693137588</v>
      </c>
      <c r="H62" s="158">
        <f t="shared" si="3"/>
        <v>19970763</v>
      </c>
    </row>
    <row r="63" spans="1:8">
      <c r="A63" s="178">
        <v>43132</v>
      </c>
      <c r="B63" s="179">
        <v>14127524</v>
      </c>
      <c r="C63" s="177">
        <f t="shared" si="0"/>
        <v>120.76824802776873</v>
      </c>
      <c r="D63" s="179">
        <v>2835795</v>
      </c>
      <c r="E63" s="177">
        <f t="shared" si="1"/>
        <v>95.683666366480765</v>
      </c>
      <c r="F63" s="179">
        <v>2996690</v>
      </c>
      <c r="G63" s="177">
        <f t="shared" si="2"/>
        <v>112.32038872796839</v>
      </c>
      <c r="H63" s="158">
        <f t="shared" si="3"/>
        <v>19960009</v>
      </c>
    </row>
    <row r="64" spans="1:8">
      <c r="A64" s="178">
        <v>43160</v>
      </c>
      <c r="B64" s="179">
        <v>14325806</v>
      </c>
      <c r="C64" s="177">
        <f t="shared" si="0"/>
        <v>122.46324920104171</v>
      </c>
      <c r="D64" s="179">
        <v>2804909</v>
      </c>
      <c r="E64" s="177">
        <f t="shared" si="1"/>
        <v>94.641529780657336</v>
      </c>
      <c r="F64" s="179">
        <v>3006828</v>
      </c>
      <c r="G64" s="177">
        <f t="shared" ref="G64:G82" si="4">(F64/$F$2*100)</f>
        <v>112.70037601424896</v>
      </c>
      <c r="H64" s="158">
        <f t="shared" ref="H64:H82" si="5">B64+D64+F64</f>
        <v>20137543</v>
      </c>
    </row>
    <row r="65" spans="1:8">
      <c r="A65" s="178">
        <v>43191</v>
      </c>
      <c r="B65" s="179">
        <v>14527332</v>
      </c>
      <c r="C65" s="177">
        <f t="shared" si="0"/>
        <v>124.185981503747</v>
      </c>
      <c r="D65" s="179">
        <v>2812961</v>
      </c>
      <c r="E65" s="177">
        <f t="shared" si="1"/>
        <v>94.913215456661035</v>
      </c>
      <c r="F65" s="179">
        <v>3011373</v>
      </c>
      <c r="G65" s="177">
        <f t="shared" si="4"/>
        <v>112.87072935969631</v>
      </c>
      <c r="H65" s="158">
        <f t="shared" si="5"/>
        <v>20351666</v>
      </c>
    </row>
    <row r="66" spans="1:8">
      <c r="A66" s="178">
        <v>43221</v>
      </c>
      <c r="B66" s="179">
        <v>14729306</v>
      </c>
      <c r="C66" s="177">
        <f t="shared" si="0"/>
        <v>125.91254350620125</v>
      </c>
      <c r="D66" s="179">
        <v>2803693</v>
      </c>
      <c r="E66" s="177">
        <f t="shared" si="1"/>
        <v>94.600500249855003</v>
      </c>
      <c r="F66" s="179">
        <v>3014740</v>
      </c>
      <c r="G66" s="177">
        <f t="shared" si="4"/>
        <v>112.9969295168187</v>
      </c>
      <c r="H66" s="158">
        <f t="shared" si="5"/>
        <v>20547739</v>
      </c>
    </row>
    <row r="67" spans="1:8">
      <c r="A67" s="178">
        <v>43252</v>
      </c>
      <c r="B67" s="179">
        <v>14570283</v>
      </c>
      <c r="C67" s="177">
        <f t="shared" si="0"/>
        <v>124.55314541874304</v>
      </c>
      <c r="D67" s="179">
        <v>2702964</v>
      </c>
      <c r="E67" s="177">
        <f t="shared" si="1"/>
        <v>91.201763729962252</v>
      </c>
      <c r="F67" s="179">
        <v>3019444</v>
      </c>
      <c r="G67" s="177">
        <f t="shared" si="4"/>
        <v>113.17324241824538</v>
      </c>
      <c r="H67" s="158">
        <f t="shared" si="5"/>
        <v>20292691</v>
      </c>
    </row>
    <row r="68" spans="1:8">
      <c r="A68" s="178">
        <v>43282</v>
      </c>
      <c r="B68" s="158">
        <v>14664384</v>
      </c>
      <c r="C68" s="177">
        <f t="shared" si="0"/>
        <v>125.35756188320354</v>
      </c>
      <c r="D68" s="158">
        <v>2848614</v>
      </c>
      <c r="E68" s="177">
        <f t="shared" si="1"/>
        <v>96.116197250818985</v>
      </c>
      <c r="F68" s="158">
        <v>3010588</v>
      </c>
      <c r="G68" s="177">
        <f t="shared" si="4"/>
        <v>112.84130639464105</v>
      </c>
      <c r="H68" s="158">
        <f t="shared" si="5"/>
        <v>20523586</v>
      </c>
    </row>
    <row r="69" spans="1:8">
      <c r="A69" s="178">
        <v>43313</v>
      </c>
      <c r="B69" s="158">
        <v>14482653</v>
      </c>
      <c r="C69" s="177">
        <f t="shared" si="0"/>
        <v>123.80404588971918</v>
      </c>
      <c r="D69" s="158">
        <v>2844133</v>
      </c>
      <c r="E69" s="177">
        <f t="shared" si="1"/>
        <v>95.965002080156722</v>
      </c>
      <c r="F69" s="158">
        <v>2998531</v>
      </c>
      <c r="G69" s="177">
        <f t="shared" si="4"/>
        <v>112.38939214028269</v>
      </c>
      <c r="H69" s="158">
        <f t="shared" si="5"/>
        <v>20325317</v>
      </c>
    </row>
    <row r="70" spans="1:8">
      <c r="A70" s="178">
        <v>43344</v>
      </c>
      <c r="B70" s="158">
        <v>14809349</v>
      </c>
      <c r="C70" s="177">
        <f t="shared" si="0"/>
        <v>126.59678604416381</v>
      </c>
      <c r="D70" s="158">
        <v>2810852</v>
      </c>
      <c r="E70" s="177">
        <f t="shared" si="1"/>
        <v>94.842054864175722</v>
      </c>
      <c r="F70" s="158">
        <v>3001713</v>
      </c>
      <c r="G70" s="177">
        <f t="shared" si="4"/>
        <v>112.50865822283791</v>
      </c>
      <c r="H70" s="158">
        <f t="shared" si="5"/>
        <v>20621914</v>
      </c>
    </row>
    <row r="71" spans="1:8">
      <c r="A71" s="178">
        <v>43374</v>
      </c>
      <c r="B71" s="179">
        <v>14695062</v>
      </c>
      <c r="C71" s="177">
        <f t="shared" si="0"/>
        <v>125.61981083163896</v>
      </c>
      <c r="D71" s="179">
        <v>2904436</v>
      </c>
      <c r="E71" s="177">
        <f t="shared" si="1"/>
        <v>97.999709149214212</v>
      </c>
      <c r="F71" s="179">
        <v>3020919</v>
      </c>
      <c r="G71" s="177">
        <f t="shared" si="4"/>
        <v>113.22852760736197</v>
      </c>
      <c r="H71" s="158">
        <f t="shared" si="5"/>
        <v>20620417</v>
      </c>
    </row>
    <row r="72" spans="1:8">
      <c r="A72" s="178">
        <v>43405</v>
      </c>
      <c r="B72" s="179">
        <v>14448590</v>
      </c>
      <c r="C72" s="177">
        <f t="shared" si="0"/>
        <v>123.51286048224297</v>
      </c>
      <c r="D72" s="179">
        <v>2879630</v>
      </c>
      <c r="E72" s="177">
        <f t="shared" si="1"/>
        <v>97.162720217402537</v>
      </c>
      <c r="F72" s="179">
        <v>3021127</v>
      </c>
      <c r="G72" s="177">
        <f t="shared" si="4"/>
        <v>113.23632375606449</v>
      </c>
      <c r="H72" s="158">
        <f t="shared" si="5"/>
        <v>20349347</v>
      </c>
    </row>
    <row r="73" spans="1:8">
      <c r="A73" s="178">
        <v>43435</v>
      </c>
      <c r="B73" s="179">
        <v>14229170</v>
      </c>
      <c r="C73" s="177">
        <f t="shared" si="0"/>
        <v>121.63716244893912</v>
      </c>
      <c r="D73" s="179">
        <v>2833299</v>
      </c>
      <c r="E73" s="177">
        <f t="shared" si="1"/>
        <v>95.599447855886481</v>
      </c>
      <c r="F73" s="179">
        <v>3031311</v>
      </c>
      <c r="G73" s="177">
        <f t="shared" si="4"/>
        <v>113.61803519061584</v>
      </c>
      <c r="H73" s="158">
        <f t="shared" si="5"/>
        <v>20093780</v>
      </c>
    </row>
    <row r="74" spans="1:8">
      <c r="A74" s="178">
        <v>43466</v>
      </c>
      <c r="B74" s="179">
        <v>13826757</v>
      </c>
      <c r="C74" s="177">
        <f t="shared" si="0"/>
        <v>118.19716029473301</v>
      </c>
      <c r="D74" s="179">
        <v>2791418</v>
      </c>
      <c r="E74" s="177">
        <f t="shared" si="1"/>
        <v>94.18632468192834</v>
      </c>
      <c r="F74" s="179">
        <v>3030725</v>
      </c>
      <c r="G74" s="177">
        <f t="shared" si="4"/>
        <v>113.59607104090578</v>
      </c>
      <c r="H74" s="158">
        <f t="shared" si="5"/>
        <v>19648900</v>
      </c>
    </row>
    <row r="75" spans="1:8">
      <c r="A75" s="178">
        <v>43497</v>
      </c>
      <c r="B75" s="179">
        <v>13807689</v>
      </c>
      <c r="C75" s="177">
        <f t="shared" ref="C75:C85" si="6">(B75/$B$2)*100</f>
        <v>118.03415869916725</v>
      </c>
      <c r="D75" s="179">
        <v>2801378</v>
      </c>
      <c r="E75" s="177">
        <f t="shared" ref="E75:E85" si="7">(D75/$D$2)*100</f>
        <v>94.522388930934412</v>
      </c>
      <c r="F75" s="179">
        <v>3038819</v>
      </c>
      <c r="G75" s="177">
        <f t="shared" si="4"/>
        <v>113.89944617359025</v>
      </c>
      <c r="H75" s="158">
        <f t="shared" si="5"/>
        <v>19647886</v>
      </c>
    </row>
    <row r="76" spans="1:8">
      <c r="A76" s="178">
        <v>43525</v>
      </c>
      <c r="B76" s="179">
        <v>13994899</v>
      </c>
      <c r="C76" s="177">
        <f t="shared" si="6"/>
        <v>119.63451157864414</v>
      </c>
      <c r="D76" s="179">
        <v>2793511</v>
      </c>
      <c r="E76" s="177">
        <f t="shared" si="7"/>
        <v>94.256945412166274</v>
      </c>
      <c r="F76" s="179">
        <v>3039681</v>
      </c>
      <c r="G76" s="177">
        <f t="shared" si="4"/>
        <v>113.93175521292483</v>
      </c>
      <c r="H76" s="158">
        <f t="shared" si="5"/>
        <v>19828091</v>
      </c>
    </row>
    <row r="77" spans="1:8">
      <c r="A77" s="178">
        <v>43556</v>
      </c>
      <c r="B77" s="179">
        <v>14226393</v>
      </c>
      <c r="C77" s="177">
        <f t="shared" si="6"/>
        <v>121.61342343955764</v>
      </c>
      <c r="D77" s="179">
        <v>2761695</v>
      </c>
      <c r="E77" s="177">
        <f t="shared" si="7"/>
        <v>93.183429333212757</v>
      </c>
      <c r="F77" s="179">
        <v>3050182</v>
      </c>
      <c r="G77" s="177">
        <f t="shared" si="4"/>
        <v>114.3253482779507</v>
      </c>
      <c r="H77" s="158">
        <f t="shared" si="5"/>
        <v>20038270</v>
      </c>
    </row>
    <row r="78" spans="1:8">
      <c r="A78" s="178">
        <v>43586</v>
      </c>
      <c r="B78" s="179">
        <v>14324472</v>
      </c>
      <c r="C78" s="177">
        <f t="shared" si="6"/>
        <v>122.45184558616418</v>
      </c>
      <c r="D78" s="179">
        <v>2838167</v>
      </c>
      <c r="E78" s="177">
        <f t="shared" si="7"/>
        <v>95.7637009446577</v>
      </c>
      <c r="F78" s="179">
        <v>3055833</v>
      </c>
      <c r="G78" s="177">
        <f t="shared" si="4"/>
        <v>114.53715614486444</v>
      </c>
      <c r="H78" s="158">
        <f t="shared" si="5"/>
        <v>20218472</v>
      </c>
    </row>
    <row r="79" spans="1:8">
      <c r="A79" s="178">
        <v>43617</v>
      </c>
      <c r="B79" s="179">
        <v>14287607</v>
      </c>
      <c r="C79" s="177">
        <f t="shared" si="6"/>
        <v>122.13670745838301</v>
      </c>
      <c r="D79" s="179">
        <v>2874942</v>
      </c>
      <c r="E79" s="177">
        <f t="shared" si="7"/>
        <v>97.004540578914529</v>
      </c>
      <c r="F79" s="179">
        <v>3058258</v>
      </c>
      <c r="G79" s="177">
        <f t="shared" si="4"/>
        <v>114.6280487439205</v>
      </c>
      <c r="H79" s="158">
        <f t="shared" si="5"/>
        <v>20220807</v>
      </c>
    </row>
    <row r="80" spans="1:8">
      <c r="A80" s="178">
        <v>43647</v>
      </c>
      <c r="B80" s="179">
        <v>14198097</v>
      </c>
      <c r="C80" s="177">
        <f t="shared" si="6"/>
        <v>121.37153686791255</v>
      </c>
      <c r="D80" s="179">
        <v>2835662</v>
      </c>
      <c r="E80" s="177">
        <f t="shared" si="7"/>
        <v>95.679178761549252</v>
      </c>
      <c r="F80" s="179">
        <v>3069057</v>
      </c>
      <c r="G80" s="177">
        <f t="shared" si="4"/>
        <v>115.03281129122213</v>
      </c>
      <c r="H80" s="158">
        <f t="shared" si="5"/>
        <v>20102816</v>
      </c>
    </row>
    <row r="81" spans="1:8">
      <c r="A81" s="178">
        <v>43678</v>
      </c>
      <c r="B81" s="179">
        <v>14119665</v>
      </c>
      <c r="C81" s="177">
        <f t="shared" si="6"/>
        <v>120.70106586185983</v>
      </c>
      <c r="D81" s="179">
        <v>2783315</v>
      </c>
      <c r="E81" s="177">
        <f t="shared" si="7"/>
        <v>93.912918195011059</v>
      </c>
      <c r="F81" s="179">
        <v>3042624</v>
      </c>
      <c r="G81" s="177">
        <f t="shared" si="4"/>
        <v>114.04206322076892</v>
      </c>
      <c r="H81" s="158">
        <f t="shared" si="5"/>
        <v>19945604</v>
      </c>
    </row>
    <row r="82" spans="1:8">
      <c r="A82" s="178">
        <v>43709</v>
      </c>
      <c r="B82" s="179">
        <v>14440956</v>
      </c>
      <c r="C82" s="177">
        <f t="shared" si="6"/>
        <v>123.44760171464549</v>
      </c>
      <c r="D82" s="179">
        <v>2783328</v>
      </c>
      <c r="E82" s="177">
        <f t="shared" si="7"/>
        <v>93.913356833087079</v>
      </c>
      <c r="F82" s="179">
        <v>3055436</v>
      </c>
      <c r="G82" s="177">
        <f t="shared" si="4"/>
        <v>114.52227599565813</v>
      </c>
      <c r="H82" s="158">
        <f t="shared" si="5"/>
        <v>20279720</v>
      </c>
    </row>
    <row r="83" spans="1:8">
      <c r="A83" s="178">
        <v>43739</v>
      </c>
      <c r="B83" s="179">
        <v>14511611</v>
      </c>
      <c r="C83" s="177">
        <f t="shared" si="6"/>
        <v>124.05159152661834</v>
      </c>
      <c r="D83" s="179">
        <v>2760621</v>
      </c>
      <c r="E83" s="177">
        <f t="shared" si="7"/>
        <v>93.147191079856086</v>
      </c>
      <c r="F83" s="179">
        <v>3075826</v>
      </c>
      <c r="G83" s="177">
        <f t="shared" ref="G83:G85" si="8">(F83/$F$2*100)</f>
        <v>115.28652345741204</v>
      </c>
      <c r="H83" s="158">
        <f t="shared" ref="H83:H85" si="9">B83+D83+F83</f>
        <v>20348058</v>
      </c>
    </row>
    <row r="84" spans="1:8">
      <c r="A84" s="178">
        <v>43770</v>
      </c>
      <c r="B84" s="179">
        <v>14393707</v>
      </c>
      <c r="C84" s="177">
        <f t="shared" si="6"/>
        <v>123.04369661768271</v>
      </c>
      <c r="D84" s="179">
        <v>2736801</v>
      </c>
      <c r="E84" s="177">
        <f t="shared" si="7"/>
        <v>92.343471159040377</v>
      </c>
      <c r="F84" s="179">
        <v>3083315</v>
      </c>
      <c r="G84" s="177">
        <f t="shared" si="8"/>
        <v>115.56722229218765</v>
      </c>
      <c r="H84" s="158">
        <f t="shared" si="9"/>
        <v>20213823</v>
      </c>
    </row>
    <row r="85" spans="1:8">
      <c r="A85" s="178">
        <v>43800</v>
      </c>
      <c r="B85" s="179">
        <v>14314313</v>
      </c>
      <c r="C85" s="177">
        <f t="shared" si="6"/>
        <v>122.36500201529401</v>
      </c>
      <c r="D85" s="179">
        <v>2758067</v>
      </c>
      <c r="E85" s="177">
        <f t="shared" si="7"/>
        <v>93.061015568614962</v>
      </c>
      <c r="F85" s="182">
        <v>3100511</v>
      </c>
      <c r="G85" s="177">
        <f t="shared" si="8"/>
        <v>116.21175389357657</v>
      </c>
      <c r="H85" s="158">
        <f t="shared" si="9"/>
        <v>20172891</v>
      </c>
    </row>
    <row r="86" spans="1:8">
      <c r="B86" s="180"/>
      <c r="D86" s="180"/>
    </row>
    <row r="87" spans="1:8">
      <c r="B87" s="187"/>
      <c r="C87" s="187"/>
      <c r="D87" s="187"/>
      <c r="E87" s="187"/>
      <c r="F87" s="187"/>
      <c r="G87" s="18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opLeftCell="A73" workbookViewId="0">
      <selection activeCell="B87" sqref="B87:K91"/>
    </sheetView>
  </sheetViews>
  <sheetFormatPr defaultRowHeight="15"/>
  <cols>
    <col min="1" max="1" width="9.140625" style="156"/>
    <col min="2" max="2" width="15.28515625" style="156" customWidth="1"/>
    <col min="3" max="3" width="16" style="156" customWidth="1"/>
    <col min="4" max="4" width="16.28515625" style="156" customWidth="1"/>
    <col min="5" max="5" width="17" style="156" customWidth="1"/>
    <col min="6" max="6" width="15.85546875" style="156" customWidth="1"/>
    <col min="7" max="7" width="16.42578125" style="156" customWidth="1"/>
    <col min="8" max="16384" width="9.140625" style="156"/>
  </cols>
  <sheetData>
    <row r="1" spans="1:14" ht="60">
      <c r="A1" s="175" t="s">
        <v>0</v>
      </c>
      <c r="B1" s="175" t="s">
        <v>293</v>
      </c>
      <c r="C1" s="175" t="s">
        <v>294</v>
      </c>
      <c r="D1" s="175" t="s">
        <v>295</v>
      </c>
      <c r="E1" s="175" t="s">
        <v>296</v>
      </c>
      <c r="F1" s="175" t="s">
        <v>297</v>
      </c>
      <c r="G1" s="175" t="s">
        <v>298</v>
      </c>
    </row>
    <row r="2" spans="1:14">
      <c r="A2" s="181">
        <v>41275</v>
      </c>
      <c r="B2" s="158">
        <v>11698045</v>
      </c>
      <c r="C2" s="182">
        <v>11902814.1193307</v>
      </c>
      <c r="D2" s="158">
        <v>2963719</v>
      </c>
      <c r="E2" s="182">
        <v>2963719</v>
      </c>
      <c r="F2" s="158">
        <v>2667984</v>
      </c>
      <c r="G2" s="182">
        <v>2620736.3838033699</v>
      </c>
      <c r="J2" s="183"/>
      <c r="L2" s="183"/>
      <c r="N2" s="158"/>
    </row>
    <row r="3" spans="1:14">
      <c r="A3" s="181">
        <v>41306</v>
      </c>
      <c r="B3" s="158">
        <v>11620928</v>
      </c>
      <c r="C3" s="182">
        <v>11921538.6924529</v>
      </c>
      <c r="D3" s="158">
        <v>2969232</v>
      </c>
      <c r="E3" s="182">
        <v>2969232</v>
      </c>
      <c r="F3" s="158">
        <v>2670744</v>
      </c>
      <c r="G3" s="182">
        <v>2634681.8958118102</v>
      </c>
      <c r="J3" s="183"/>
      <c r="L3" s="183"/>
      <c r="N3" s="158"/>
    </row>
    <row r="4" spans="1:14">
      <c r="A4" s="181">
        <v>41334</v>
      </c>
      <c r="B4" s="158">
        <v>11896801</v>
      </c>
      <c r="C4" s="182">
        <v>12012387.0755843</v>
      </c>
      <c r="D4" s="158">
        <v>2973096</v>
      </c>
      <c r="E4" s="182">
        <v>2973096</v>
      </c>
      <c r="F4" s="158">
        <v>2651342</v>
      </c>
      <c r="G4" s="182">
        <v>2644826.4824356199</v>
      </c>
      <c r="J4" s="183"/>
      <c r="L4" s="183"/>
      <c r="N4" s="158"/>
    </row>
    <row r="5" spans="1:14">
      <c r="A5" s="181">
        <v>41365</v>
      </c>
      <c r="B5" s="158">
        <v>12132681</v>
      </c>
      <c r="C5" s="182">
        <v>12056857.8876493</v>
      </c>
      <c r="D5" s="158">
        <v>2976760</v>
      </c>
      <c r="E5" s="182">
        <v>2976760</v>
      </c>
      <c r="F5" s="158">
        <v>2649513</v>
      </c>
      <c r="G5" s="182">
        <v>2658568.6071386901</v>
      </c>
      <c r="J5" s="183"/>
      <c r="L5" s="183"/>
      <c r="N5" s="158"/>
    </row>
    <row r="6" spans="1:14">
      <c r="A6" s="181">
        <v>41395</v>
      </c>
      <c r="B6" s="158">
        <v>12216079</v>
      </c>
      <c r="C6" s="182">
        <v>12072435.8636567</v>
      </c>
      <c r="D6" s="158">
        <v>2981302</v>
      </c>
      <c r="E6" s="182">
        <v>2981302</v>
      </c>
      <c r="F6" s="158">
        <v>2650756</v>
      </c>
      <c r="G6" s="182">
        <v>2670568.5004966501</v>
      </c>
      <c r="J6" s="183"/>
      <c r="L6" s="183"/>
      <c r="N6" s="158"/>
    </row>
    <row r="7" spans="1:14">
      <c r="A7" s="181">
        <v>41426</v>
      </c>
      <c r="B7" s="158">
        <v>12274403</v>
      </c>
      <c r="C7" s="182">
        <v>12111483.2880842</v>
      </c>
      <c r="D7" s="158">
        <v>2974355</v>
      </c>
      <c r="E7" s="182">
        <v>2974355</v>
      </c>
      <c r="F7" s="158">
        <v>2663305</v>
      </c>
      <c r="G7" s="182">
        <v>2686387.9076410299</v>
      </c>
      <c r="J7" s="183"/>
      <c r="L7" s="183"/>
      <c r="N7" s="158"/>
    </row>
    <row r="8" spans="1:14">
      <c r="A8" s="181">
        <v>41456</v>
      </c>
      <c r="B8" s="158">
        <v>12200031</v>
      </c>
      <c r="C8" s="182">
        <v>12230009.8153066</v>
      </c>
      <c r="D8" s="158">
        <v>2970694</v>
      </c>
      <c r="E8" s="182">
        <v>2970694</v>
      </c>
      <c r="F8" s="158">
        <v>2668898</v>
      </c>
      <c r="G8" s="182">
        <v>2697891.1291340399</v>
      </c>
      <c r="J8" s="183"/>
      <c r="L8" s="183"/>
      <c r="N8" s="158"/>
    </row>
    <row r="9" spans="1:14">
      <c r="A9" s="181">
        <v>41487</v>
      </c>
      <c r="B9" s="158">
        <v>12236880</v>
      </c>
      <c r="C9" s="182">
        <v>12252305.325637501</v>
      </c>
      <c r="D9" s="158">
        <v>2931681</v>
      </c>
      <c r="E9" s="182">
        <v>2931681</v>
      </c>
      <c r="F9" s="158">
        <v>2663081</v>
      </c>
      <c r="G9" s="182">
        <v>2710476.52299381</v>
      </c>
      <c r="J9" s="183"/>
      <c r="L9" s="183"/>
      <c r="N9" s="158"/>
    </row>
    <row r="10" spans="1:14">
      <c r="A10" s="181">
        <v>41518</v>
      </c>
      <c r="B10" s="158">
        <v>12523723</v>
      </c>
      <c r="C10" s="182">
        <v>12313893.907316601</v>
      </c>
      <c r="D10" s="158">
        <v>2883080</v>
      </c>
      <c r="E10" s="182">
        <v>2883080</v>
      </c>
      <c r="F10" s="158">
        <v>2707070</v>
      </c>
      <c r="G10" s="182">
        <v>2730766.4022547901</v>
      </c>
      <c r="J10" s="183"/>
      <c r="L10" s="183"/>
      <c r="N10" s="158"/>
    </row>
    <row r="11" spans="1:14">
      <c r="A11" s="181">
        <v>41548</v>
      </c>
      <c r="B11" s="158">
        <v>12297151</v>
      </c>
      <c r="C11" s="182">
        <v>12246390.924620301</v>
      </c>
      <c r="D11" s="158">
        <v>2856746</v>
      </c>
      <c r="E11" s="182">
        <v>2856746</v>
      </c>
      <c r="F11" s="158">
        <v>2756891</v>
      </c>
      <c r="G11" s="182">
        <v>2751210.9596403702</v>
      </c>
      <c r="J11" s="183"/>
      <c r="L11" s="183"/>
      <c r="N11" s="158"/>
    </row>
    <row r="12" spans="1:14">
      <c r="A12" s="181">
        <v>41579</v>
      </c>
      <c r="B12" s="158">
        <v>12433976</v>
      </c>
      <c r="C12" s="182">
        <v>12394680.0261213</v>
      </c>
      <c r="D12" s="158">
        <v>2800861</v>
      </c>
      <c r="E12" s="182">
        <v>2800861</v>
      </c>
      <c r="F12" s="158">
        <v>2766055</v>
      </c>
      <c r="G12" s="182">
        <v>2761298.0591611299</v>
      </c>
      <c r="J12" s="183"/>
      <c r="L12" s="183"/>
      <c r="N12" s="158"/>
    </row>
    <row r="13" spans="1:14">
      <c r="A13" s="181">
        <v>41609</v>
      </c>
      <c r="B13" s="158">
        <v>12363785</v>
      </c>
      <c r="C13" s="182">
        <v>12414081.453674899</v>
      </c>
      <c r="D13" s="158">
        <v>2760917</v>
      </c>
      <c r="E13" s="182">
        <v>2760917</v>
      </c>
      <c r="F13" s="158">
        <v>2822178</v>
      </c>
      <c r="G13" s="182">
        <v>2778150.6513290801</v>
      </c>
      <c r="J13" s="183"/>
      <c r="L13" s="183"/>
      <c r="N13" s="158"/>
    </row>
    <row r="14" spans="1:14">
      <c r="A14" s="181">
        <v>41640</v>
      </c>
      <c r="B14" s="158">
        <v>12329012</v>
      </c>
      <c r="C14" s="182">
        <v>12573301.113176299</v>
      </c>
      <c r="D14" s="158">
        <v>2720965</v>
      </c>
      <c r="E14" s="182">
        <v>2720965</v>
      </c>
      <c r="F14" s="158">
        <v>2838873</v>
      </c>
      <c r="G14" s="182">
        <v>2791172.0593710998</v>
      </c>
      <c r="J14" s="183"/>
      <c r="L14" s="183"/>
      <c r="N14" s="158"/>
    </row>
    <row r="15" spans="1:14">
      <c r="A15" s="181">
        <v>41671</v>
      </c>
      <c r="B15" s="158">
        <v>12355589</v>
      </c>
      <c r="C15" s="182">
        <v>12672524.265411399</v>
      </c>
      <c r="D15" s="158">
        <v>2855300</v>
      </c>
      <c r="E15" s="182">
        <v>2855300</v>
      </c>
      <c r="F15" s="158">
        <v>2836699</v>
      </c>
      <c r="G15" s="182">
        <v>2800826.6095297602</v>
      </c>
      <c r="J15" s="183"/>
      <c r="L15" s="183"/>
      <c r="N15" s="158"/>
    </row>
    <row r="16" spans="1:14">
      <c r="A16" s="181">
        <v>41699</v>
      </c>
      <c r="B16" s="158">
        <v>12566310</v>
      </c>
      <c r="C16" s="182">
        <v>12619638.5937711</v>
      </c>
      <c r="D16" s="158">
        <v>2871284</v>
      </c>
      <c r="E16" s="182">
        <v>2871284</v>
      </c>
      <c r="F16" s="158">
        <v>2849623</v>
      </c>
      <c r="G16" s="182">
        <v>2838895.1004061499</v>
      </c>
      <c r="J16" s="183"/>
      <c r="L16" s="183"/>
      <c r="N16" s="158"/>
    </row>
    <row r="17" spans="1:14">
      <c r="A17" s="181">
        <v>41730</v>
      </c>
      <c r="B17" s="158">
        <v>12730077</v>
      </c>
      <c r="C17" s="182">
        <v>12653234.5400472</v>
      </c>
      <c r="D17" s="158">
        <v>2815090</v>
      </c>
      <c r="E17" s="182">
        <v>2815090</v>
      </c>
      <c r="F17" s="158">
        <v>2844868</v>
      </c>
      <c r="G17" s="182">
        <v>2849124.22528926</v>
      </c>
      <c r="J17" s="183"/>
      <c r="L17" s="183"/>
      <c r="N17" s="158"/>
    </row>
    <row r="18" spans="1:14">
      <c r="A18" s="181">
        <v>41760</v>
      </c>
      <c r="B18" s="158">
        <v>12922571</v>
      </c>
      <c r="C18" s="182">
        <v>12763347.7301182</v>
      </c>
      <c r="D18" s="158">
        <v>2815276</v>
      </c>
      <c r="E18" s="182">
        <v>2815276</v>
      </c>
      <c r="F18" s="158">
        <v>2849314</v>
      </c>
      <c r="G18" s="182">
        <v>2863773.1094913199</v>
      </c>
      <c r="J18" s="183"/>
      <c r="L18" s="183"/>
      <c r="N18" s="158"/>
    </row>
    <row r="19" spans="1:14">
      <c r="A19" s="181">
        <v>41791</v>
      </c>
      <c r="B19" s="158">
        <v>13034290</v>
      </c>
      <c r="C19" s="182">
        <v>12860330.7732837</v>
      </c>
      <c r="D19" s="158">
        <v>2816946</v>
      </c>
      <c r="E19" s="182">
        <v>2816946</v>
      </c>
      <c r="F19" s="158">
        <v>2852087</v>
      </c>
      <c r="G19" s="182">
        <v>2871355.4743748</v>
      </c>
      <c r="J19" s="183"/>
      <c r="L19" s="183"/>
      <c r="N19" s="158"/>
    </row>
    <row r="20" spans="1:14">
      <c r="A20" s="181">
        <v>41821</v>
      </c>
      <c r="B20" s="158">
        <v>12701507</v>
      </c>
      <c r="C20" s="182">
        <v>12785288.1665475</v>
      </c>
      <c r="D20" s="158">
        <v>2875917</v>
      </c>
      <c r="E20" s="182">
        <v>2875917</v>
      </c>
      <c r="F20" s="158">
        <v>2864800</v>
      </c>
      <c r="G20" s="182">
        <v>2886874.5606140099</v>
      </c>
      <c r="J20" s="183"/>
      <c r="L20" s="183"/>
      <c r="N20" s="158"/>
    </row>
    <row r="21" spans="1:14">
      <c r="A21" s="181">
        <v>41852</v>
      </c>
      <c r="B21" s="158">
        <v>12884711</v>
      </c>
      <c r="C21" s="182">
        <v>12901753.1956173</v>
      </c>
      <c r="D21" s="158">
        <v>2909657</v>
      </c>
      <c r="E21" s="182">
        <v>2909657</v>
      </c>
      <c r="F21" s="158">
        <v>2859563</v>
      </c>
      <c r="G21" s="182">
        <v>2898643.31860069</v>
      </c>
      <c r="J21" s="183"/>
      <c r="L21" s="183"/>
      <c r="N21" s="158"/>
    </row>
    <row r="22" spans="1:14">
      <c r="A22" s="181">
        <v>41883</v>
      </c>
      <c r="B22" s="158">
        <v>13155308</v>
      </c>
      <c r="C22" s="182">
        <v>12949490.838583199</v>
      </c>
      <c r="D22" s="158">
        <v>2907549</v>
      </c>
      <c r="E22" s="182">
        <v>2907549</v>
      </c>
      <c r="F22" s="158">
        <v>2879940</v>
      </c>
      <c r="G22" s="182">
        <v>2906214.6033290802</v>
      </c>
      <c r="J22" s="183"/>
      <c r="L22" s="183"/>
      <c r="N22" s="158"/>
    </row>
    <row r="23" spans="1:14">
      <c r="A23" s="181">
        <v>41913</v>
      </c>
      <c r="B23" s="158">
        <v>13072609</v>
      </c>
      <c r="C23" s="182">
        <v>13010253.9701808</v>
      </c>
      <c r="D23" s="158">
        <v>2924846</v>
      </c>
      <c r="E23" s="182">
        <v>2924846</v>
      </c>
      <c r="F23" s="158">
        <v>2908367</v>
      </c>
      <c r="G23" s="182">
        <v>2915557.2642808701</v>
      </c>
      <c r="J23" s="183"/>
      <c r="L23" s="183"/>
      <c r="N23" s="158"/>
    </row>
    <row r="24" spans="1:14">
      <c r="A24" s="184">
        <v>41944</v>
      </c>
      <c r="B24" s="158">
        <v>13100694</v>
      </c>
      <c r="C24" s="182">
        <v>13013003.999301801</v>
      </c>
      <c r="D24" s="158">
        <v>2868886</v>
      </c>
      <c r="E24" s="182">
        <v>2868886</v>
      </c>
      <c r="F24" s="158">
        <v>2929226</v>
      </c>
      <c r="G24" s="182">
        <v>2933445.8180307602</v>
      </c>
      <c r="J24" s="183"/>
      <c r="L24" s="183"/>
      <c r="N24" s="158"/>
    </row>
    <row r="25" spans="1:14">
      <c r="A25" s="185">
        <v>41974</v>
      </c>
      <c r="B25" s="158">
        <v>13093230</v>
      </c>
      <c r="C25" s="182">
        <v>13090053.6741965</v>
      </c>
      <c r="D25" s="158">
        <v>2827633</v>
      </c>
      <c r="E25" s="182">
        <v>2827633</v>
      </c>
      <c r="F25" s="158">
        <v>2909003</v>
      </c>
      <c r="G25" s="182">
        <v>2877583.1420656401</v>
      </c>
      <c r="J25" s="183"/>
      <c r="L25" s="183"/>
      <c r="N25" s="158"/>
    </row>
    <row r="26" spans="1:14">
      <c r="A26" s="185">
        <v>42005</v>
      </c>
      <c r="B26" s="158">
        <v>12913416</v>
      </c>
      <c r="C26" s="182">
        <v>13190418.989579201</v>
      </c>
      <c r="D26" s="158">
        <v>2821819</v>
      </c>
      <c r="E26" s="182">
        <v>2821819</v>
      </c>
      <c r="F26" s="158">
        <v>2926680</v>
      </c>
      <c r="G26" s="182">
        <v>2893346.31089966</v>
      </c>
      <c r="J26" s="183"/>
      <c r="L26" s="183"/>
      <c r="N26" s="158"/>
    </row>
    <row r="27" spans="1:14">
      <c r="A27" s="185">
        <v>42036</v>
      </c>
      <c r="B27" s="158">
        <v>12851205</v>
      </c>
      <c r="C27" s="182">
        <v>13204447.655543201</v>
      </c>
      <c r="D27" s="158">
        <v>2914541</v>
      </c>
      <c r="E27" s="182">
        <v>2914541</v>
      </c>
      <c r="F27" s="158">
        <v>2929385</v>
      </c>
      <c r="G27" s="182">
        <v>2901254.8195597599</v>
      </c>
      <c r="J27" s="183"/>
      <c r="L27" s="183"/>
      <c r="N27" s="158"/>
    </row>
    <row r="28" spans="1:14">
      <c r="A28" s="185">
        <v>42064</v>
      </c>
      <c r="B28" s="158">
        <v>13148326</v>
      </c>
      <c r="C28" s="182">
        <v>13262849.481754201</v>
      </c>
      <c r="D28" s="158">
        <v>2898016</v>
      </c>
      <c r="E28" s="182">
        <v>2898016</v>
      </c>
      <c r="F28" s="158">
        <v>2926533</v>
      </c>
      <c r="G28" s="182">
        <v>2912667.3221196299</v>
      </c>
      <c r="J28" s="183"/>
      <c r="L28" s="183"/>
      <c r="N28" s="158"/>
    </row>
    <row r="29" spans="1:14">
      <c r="A29" s="185">
        <v>42095</v>
      </c>
      <c r="B29" s="158">
        <v>13451823</v>
      </c>
      <c r="C29" s="182">
        <v>13365656.435786599</v>
      </c>
      <c r="D29" s="158">
        <v>2789168</v>
      </c>
      <c r="E29" s="182">
        <v>2789168</v>
      </c>
      <c r="F29" s="158">
        <v>2928695</v>
      </c>
      <c r="G29" s="182">
        <v>2926661.2667535502</v>
      </c>
      <c r="J29" s="183"/>
      <c r="L29" s="183"/>
      <c r="N29" s="158"/>
    </row>
    <row r="30" spans="1:14">
      <c r="A30" s="185">
        <v>42125</v>
      </c>
      <c r="B30" s="158">
        <v>13585611</v>
      </c>
      <c r="C30" s="182">
        <v>13416505.973037099</v>
      </c>
      <c r="D30" s="158">
        <v>2874835</v>
      </c>
      <c r="E30" s="182">
        <v>2874835</v>
      </c>
      <c r="F30" s="158">
        <v>2928677</v>
      </c>
      <c r="G30" s="182">
        <v>2935687.36612922</v>
      </c>
      <c r="J30" s="183"/>
      <c r="L30" s="183"/>
      <c r="N30" s="158"/>
    </row>
    <row r="31" spans="1:14">
      <c r="A31" s="185">
        <v>42156</v>
      </c>
      <c r="B31" s="158">
        <v>13596512</v>
      </c>
      <c r="C31" s="182">
        <v>13437265.322894201</v>
      </c>
      <c r="D31" s="158">
        <v>2829934</v>
      </c>
      <c r="E31" s="182">
        <v>2829934</v>
      </c>
      <c r="F31" s="158">
        <v>2936848</v>
      </c>
      <c r="G31" s="182">
        <v>2944865.7441765401</v>
      </c>
      <c r="J31" s="183"/>
      <c r="L31" s="183"/>
      <c r="N31" s="158"/>
    </row>
    <row r="32" spans="1:14">
      <c r="A32" s="185">
        <v>42186</v>
      </c>
      <c r="B32" s="158">
        <v>13318215</v>
      </c>
      <c r="C32" s="182">
        <v>13428280.0199768</v>
      </c>
      <c r="D32" s="158">
        <v>2838611</v>
      </c>
      <c r="E32" s="182">
        <v>2838611</v>
      </c>
      <c r="F32" s="158">
        <v>2948014</v>
      </c>
      <c r="G32" s="182">
        <v>2959157.8061138401</v>
      </c>
      <c r="J32" s="183"/>
      <c r="L32" s="183"/>
      <c r="N32" s="158"/>
    </row>
    <row r="33" spans="1:14">
      <c r="A33" s="185">
        <v>42217</v>
      </c>
      <c r="B33" s="158">
        <v>13566414</v>
      </c>
      <c r="C33" s="182">
        <v>13509572.1190308</v>
      </c>
      <c r="D33" s="158">
        <v>2629792</v>
      </c>
      <c r="E33" s="182">
        <v>2629792</v>
      </c>
      <c r="F33" s="158">
        <v>2949836</v>
      </c>
      <c r="G33" s="182">
        <v>2976998.8530251798</v>
      </c>
      <c r="J33" s="183"/>
      <c r="L33" s="183"/>
      <c r="N33" s="158"/>
    </row>
    <row r="34" spans="1:14">
      <c r="A34" s="185">
        <v>42248</v>
      </c>
      <c r="B34" s="158">
        <v>13489364</v>
      </c>
      <c r="C34" s="182">
        <v>13283792.799799699</v>
      </c>
      <c r="D34" s="158">
        <v>2841359</v>
      </c>
      <c r="E34" s="182">
        <v>2841359</v>
      </c>
      <c r="F34" s="158">
        <v>2967562</v>
      </c>
      <c r="G34" s="182">
        <v>2987259.70021541</v>
      </c>
      <c r="J34" s="183"/>
      <c r="L34" s="183"/>
      <c r="N34" s="158"/>
    </row>
    <row r="35" spans="1:14">
      <c r="A35" s="185">
        <v>42278</v>
      </c>
      <c r="B35" s="158">
        <v>13741124</v>
      </c>
      <c r="C35" s="182">
        <v>13627732.047111699</v>
      </c>
      <c r="D35" s="158">
        <v>2834268</v>
      </c>
      <c r="E35" s="182">
        <v>2834268</v>
      </c>
      <c r="F35" s="158">
        <v>3071020</v>
      </c>
      <c r="G35" s="182">
        <v>3081398.6763761798</v>
      </c>
      <c r="J35" s="183"/>
      <c r="L35" s="183"/>
      <c r="N35" s="158"/>
    </row>
    <row r="36" spans="1:14">
      <c r="A36" s="185">
        <v>42309</v>
      </c>
      <c r="B36" s="158">
        <v>13755572</v>
      </c>
      <c r="C36" s="182">
        <v>13642091.466151301</v>
      </c>
      <c r="D36" s="158">
        <v>2830809</v>
      </c>
      <c r="E36" s="182">
        <v>2830809</v>
      </c>
      <c r="F36" s="158">
        <v>2996123</v>
      </c>
      <c r="G36" s="182">
        <v>3005889.3549799901</v>
      </c>
      <c r="J36" s="183"/>
      <c r="L36" s="183"/>
      <c r="N36" s="158"/>
    </row>
    <row r="37" spans="1:14">
      <c r="A37" s="185">
        <v>42339</v>
      </c>
      <c r="B37" s="158">
        <v>13713717</v>
      </c>
      <c r="C37" s="182">
        <v>13731659.851886399</v>
      </c>
      <c r="D37" s="158">
        <v>2833035</v>
      </c>
      <c r="E37" s="182">
        <v>2833035</v>
      </c>
      <c r="F37" s="158">
        <v>3031979</v>
      </c>
      <c r="G37" s="182">
        <v>3018968.2001182102</v>
      </c>
      <c r="J37" s="183"/>
      <c r="L37" s="183"/>
      <c r="N37" s="158"/>
    </row>
    <row r="38" spans="1:14">
      <c r="A38" s="185">
        <v>42370</v>
      </c>
      <c r="B38" s="158">
        <v>13352629</v>
      </c>
      <c r="C38" s="182">
        <v>13662433.5405204</v>
      </c>
      <c r="D38" s="158">
        <v>2803728</v>
      </c>
      <c r="E38" s="182">
        <v>2803728</v>
      </c>
      <c r="F38" s="158">
        <v>3034105</v>
      </c>
      <c r="G38" s="182">
        <v>3023891.9450306701</v>
      </c>
      <c r="J38" s="183"/>
      <c r="L38" s="183"/>
      <c r="N38" s="158"/>
    </row>
    <row r="39" spans="1:14">
      <c r="A39" s="185">
        <v>42401</v>
      </c>
      <c r="B39" s="158">
        <v>13258741</v>
      </c>
      <c r="C39" s="182">
        <v>13613193.9364863</v>
      </c>
      <c r="D39" s="158">
        <v>2708174</v>
      </c>
      <c r="E39" s="182">
        <v>2708174</v>
      </c>
      <c r="F39" s="158">
        <v>3059263</v>
      </c>
      <c r="G39" s="182">
        <v>3043040.2088496098</v>
      </c>
      <c r="J39" s="183"/>
      <c r="L39" s="183"/>
      <c r="N39" s="158"/>
    </row>
    <row r="40" spans="1:14">
      <c r="A40" s="185">
        <v>42430</v>
      </c>
      <c r="B40" s="158">
        <v>13503330</v>
      </c>
      <c r="C40" s="182">
        <v>13623265.0985393</v>
      </c>
      <c r="D40" s="158">
        <v>2683978</v>
      </c>
      <c r="E40" s="182">
        <v>2683978</v>
      </c>
      <c r="F40" s="158">
        <v>3068719</v>
      </c>
      <c r="G40" s="182">
        <v>3052895.4028632902</v>
      </c>
      <c r="J40" s="183"/>
      <c r="L40" s="183"/>
      <c r="N40" s="158"/>
    </row>
    <row r="41" spans="1:14">
      <c r="A41" s="185">
        <v>42461</v>
      </c>
      <c r="B41" s="158">
        <v>13665900</v>
      </c>
      <c r="C41" s="182">
        <v>13612991.360820901</v>
      </c>
      <c r="D41" s="158">
        <v>2671866</v>
      </c>
      <c r="E41" s="182">
        <v>2671866</v>
      </c>
      <c r="F41" s="158">
        <v>3062031</v>
      </c>
      <c r="G41" s="182">
        <v>3054911.7128820298</v>
      </c>
      <c r="J41" s="183"/>
      <c r="L41" s="183"/>
      <c r="N41" s="158"/>
    </row>
    <row r="42" spans="1:14">
      <c r="A42" s="185">
        <v>42491</v>
      </c>
      <c r="B42" s="158">
        <v>13696518</v>
      </c>
      <c r="C42" s="182">
        <v>13508853.586188201</v>
      </c>
      <c r="D42" s="158">
        <v>2683126</v>
      </c>
      <c r="E42" s="182">
        <v>2683126</v>
      </c>
      <c r="F42" s="158">
        <v>3063975</v>
      </c>
      <c r="G42" s="182">
        <v>3059725.4505879199</v>
      </c>
      <c r="J42" s="183"/>
      <c r="L42" s="183"/>
      <c r="N42" s="158"/>
    </row>
    <row r="43" spans="1:14">
      <c r="A43" s="185">
        <v>42522</v>
      </c>
      <c r="B43" s="158">
        <v>13686743</v>
      </c>
      <c r="C43" s="182">
        <v>13537932.9487087</v>
      </c>
      <c r="D43" s="158">
        <v>2679867</v>
      </c>
      <c r="E43" s="182">
        <v>2679867</v>
      </c>
      <c r="F43" s="158">
        <v>3083240</v>
      </c>
      <c r="G43" s="182">
        <v>3069959.8675892102</v>
      </c>
      <c r="J43" s="183"/>
      <c r="L43" s="183"/>
      <c r="N43" s="158"/>
    </row>
    <row r="44" spans="1:14">
      <c r="A44" s="185">
        <v>42552</v>
      </c>
      <c r="B44" s="158">
        <v>13362031</v>
      </c>
      <c r="C44" s="182">
        <v>13432301.98855</v>
      </c>
      <c r="D44" s="158">
        <v>2684141</v>
      </c>
      <c r="E44" s="182">
        <v>2684141</v>
      </c>
      <c r="F44" s="158">
        <v>3071724</v>
      </c>
      <c r="G44" s="182">
        <v>3065533.3654535301</v>
      </c>
      <c r="J44" s="183"/>
      <c r="L44" s="183"/>
      <c r="N44" s="158"/>
    </row>
    <row r="45" spans="1:14">
      <c r="A45" s="185">
        <v>42583</v>
      </c>
      <c r="B45" s="158">
        <v>13471407</v>
      </c>
      <c r="C45" s="182">
        <v>13426318.910729799</v>
      </c>
      <c r="D45" s="158">
        <v>2690074</v>
      </c>
      <c r="E45" s="182">
        <v>2690074</v>
      </c>
      <c r="F45" s="158">
        <v>3042243</v>
      </c>
      <c r="G45" s="182">
        <v>3058101.6017904999</v>
      </c>
      <c r="J45" s="183"/>
      <c r="L45" s="183"/>
      <c r="N45" s="158"/>
    </row>
    <row r="46" spans="1:14">
      <c r="A46" s="185">
        <v>42614</v>
      </c>
      <c r="B46" s="158">
        <v>13470684</v>
      </c>
      <c r="C46" s="182">
        <v>13342784.5360258</v>
      </c>
      <c r="D46" s="158">
        <v>2692666</v>
      </c>
      <c r="E46" s="182">
        <v>2692666</v>
      </c>
      <c r="F46" s="158">
        <v>2992784</v>
      </c>
      <c r="G46" s="182">
        <v>3003826.8441259</v>
      </c>
      <c r="J46" s="183"/>
      <c r="L46" s="183"/>
      <c r="N46" s="158"/>
    </row>
    <row r="47" spans="1:14">
      <c r="A47" s="185">
        <v>42644</v>
      </c>
      <c r="B47" s="158">
        <v>13660465</v>
      </c>
      <c r="C47" s="182">
        <v>13435315.4290617</v>
      </c>
      <c r="D47" s="158">
        <v>2695038</v>
      </c>
      <c r="E47" s="182">
        <v>2695038</v>
      </c>
      <c r="F47" s="158">
        <v>2994165</v>
      </c>
      <c r="G47" s="182">
        <v>2997668.7793337898</v>
      </c>
      <c r="J47" s="183"/>
      <c r="L47" s="183"/>
      <c r="N47" s="158"/>
    </row>
    <row r="48" spans="1:14">
      <c r="A48" s="185">
        <v>42675</v>
      </c>
      <c r="B48" s="158">
        <v>13583875</v>
      </c>
      <c r="C48" s="182">
        <v>13475489.2146127</v>
      </c>
      <c r="D48" s="158">
        <v>2706609</v>
      </c>
      <c r="E48" s="182">
        <v>2706609</v>
      </c>
      <c r="F48" s="158">
        <v>2985474</v>
      </c>
      <c r="G48" s="182">
        <v>2992356.36234575</v>
      </c>
      <c r="J48" s="183"/>
      <c r="L48" s="183"/>
      <c r="N48" s="158"/>
    </row>
    <row r="49" spans="1:14">
      <c r="A49" s="185">
        <v>42705</v>
      </c>
      <c r="B49" s="158">
        <v>13415843</v>
      </c>
      <c r="C49" s="182">
        <v>13471918.518386099</v>
      </c>
      <c r="D49" s="158">
        <v>2701537</v>
      </c>
      <c r="E49" s="182">
        <v>2701537</v>
      </c>
      <c r="F49" s="158">
        <v>2981646</v>
      </c>
      <c r="G49" s="182">
        <v>2980428.6755004502</v>
      </c>
      <c r="J49" s="183"/>
      <c r="L49" s="183"/>
      <c r="N49" s="158"/>
    </row>
    <row r="50" spans="1:14">
      <c r="A50" s="185">
        <v>42736</v>
      </c>
      <c r="B50" s="56">
        <v>13115945</v>
      </c>
      <c r="C50" s="182">
        <v>13446213.254488001</v>
      </c>
      <c r="D50" s="158">
        <v>2520079</v>
      </c>
      <c r="E50" s="182">
        <v>2520079</v>
      </c>
      <c r="F50" s="158">
        <v>2970210</v>
      </c>
      <c r="G50" s="182">
        <v>2975107.3086778801</v>
      </c>
      <c r="J50" s="183"/>
      <c r="L50" s="183"/>
      <c r="N50" s="158"/>
    </row>
    <row r="51" spans="1:14">
      <c r="A51" s="185">
        <v>42767</v>
      </c>
      <c r="B51" s="56">
        <v>13126079</v>
      </c>
      <c r="C51" s="182">
        <v>13535359.613624699</v>
      </c>
      <c r="D51" s="158">
        <v>2698940</v>
      </c>
      <c r="E51" s="182">
        <v>2698940</v>
      </c>
      <c r="F51" s="158">
        <v>2965218</v>
      </c>
      <c r="G51" s="182">
        <v>2966981.06286644</v>
      </c>
      <c r="J51" s="183"/>
      <c r="L51" s="183"/>
      <c r="N51" s="158"/>
    </row>
    <row r="52" spans="1:14">
      <c r="A52" s="185">
        <v>42795</v>
      </c>
      <c r="B52" s="56">
        <v>13558783</v>
      </c>
      <c r="C52" s="182">
        <v>13726669.921757201</v>
      </c>
      <c r="D52" s="158">
        <v>2734104</v>
      </c>
      <c r="E52" s="182">
        <v>2734104</v>
      </c>
      <c r="F52" s="158">
        <v>2970810</v>
      </c>
      <c r="G52" s="182">
        <v>2967660.9356402201</v>
      </c>
      <c r="J52" s="183"/>
      <c r="L52" s="183"/>
      <c r="N52" s="158"/>
    </row>
    <row r="53" spans="1:14">
      <c r="A53" s="185">
        <v>42826</v>
      </c>
      <c r="B53" s="56">
        <v>13849359</v>
      </c>
      <c r="C53" s="182">
        <v>13784067.0683835</v>
      </c>
      <c r="D53" s="158">
        <v>2760089</v>
      </c>
      <c r="E53" s="182">
        <v>2760089</v>
      </c>
      <c r="F53" s="158">
        <v>2969930</v>
      </c>
      <c r="G53" s="182">
        <v>2967901.2237257198</v>
      </c>
      <c r="J53" s="183"/>
      <c r="L53" s="183"/>
      <c r="N53" s="158"/>
    </row>
    <row r="54" spans="1:14">
      <c r="A54" s="185">
        <v>42856</v>
      </c>
      <c r="B54" s="56">
        <v>14105505</v>
      </c>
      <c r="C54" s="182">
        <v>13880074.286748201</v>
      </c>
      <c r="D54" s="158">
        <v>2771634</v>
      </c>
      <c r="E54" s="182">
        <v>2771634</v>
      </c>
      <c r="F54" s="158">
        <v>2970555</v>
      </c>
      <c r="G54" s="182">
        <v>2968336.1434619999</v>
      </c>
      <c r="J54" s="183"/>
      <c r="L54" s="183"/>
      <c r="N54" s="158"/>
    </row>
    <row r="55" spans="1:14">
      <c r="A55" s="185">
        <v>42887</v>
      </c>
      <c r="B55" s="56">
        <v>14009873</v>
      </c>
      <c r="C55" s="182">
        <v>13962126.4242702</v>
      </c>
      <c r="D55" s="158">
        <v>2789173</v>
      </c>
      <c r="E55" s="182">
        <v>2789173</v>
      </c>
      <c r="F55" s="158">
        <v>2976758</v>
      </c>
      <c r="G55" s="182">
        <v>2967646.3320742198</v>
      </c>
      <c r="J55" s="183"/>
      <c r="L55" s="183"/>
      <c r="N55" s="158"/>
    </row>
    <row r="56" spans="1:14">
      <c r="A56" s="185">
        <v>42917</v>
      </c>
      <c r="B56" s="56">
        <v>14195607</v>
      </c>
      <c r="C56" s="182">
        <v>14137627.7805796</v>
      </c>
      <c r="D56" s="158">
        <v>2751389</v>
      </c>
      <c r="E56" s="182">
        <v>2751389</v>
      </c>
      <c r="F56" s="158">
        <v>2975092</v>
      </c>
      <c r="G56" s="182">
        <v>2971243.3674181802</v>
      </c>
      <c r="J56" s="183"/>
      <c r="L56" s="183"/>
      <c r="N56" s="158"/>
    </row>
    <row r="57" spans="1:14">
      <c r="A57" s="185">
        <v>42948</v>
      </c>
      <c r="B57" s="56">
        <v>14265038</v>
      </c>
      <c r="C57" s="158">
        <v>14245682.057446299</v>
      </c>
      <c r="D57" s="158">
        <v>2753919</v>
      </c>
      <c r="E57" s="158">
        <v>2753919</v>
      </c>
      <c r="F57" s="158">
        <v>2960311</v>
      </c>
      <c r="G57" s="158">
        <v>2974791.4633325301</v>
      </c>
      <c r="J57" s="183"/>
      <c r="L57" s="183"/>
      <c r="N57" s="158"/>
    </row>
    <row r="58" spans="1:14">
      <c r="A58" s="185">
        <v>42979</v>
      </c>
      <c r="B58" s="56">
        <v>14547574</v>
      </c>
      <c r="C58" s="158">
        <v>14319748.9894164</v>
      </c>
      <c r="D58" s="158">
        <v>2772117</v>
      </c>
      <c r="E58" s="158">
        <v>2772117</v>
      </c>
      <c r="F58" s="158">
        <v>2964754</v>
      </c>
      <c r="G58" s="158">
        <v>2976225.9045432601</v>
      </c>
      <c r="J58" s="183"/>
      <c r="L58" s="183"/>
      <c r="N58" s="158"/>
    </row>
    <row r="59" spans="1:14">
      <c r="A59" s="185">
        <v>43009</v>
      </c>
      <c r="B59" s="56">
        <v>14644895</v>
      </c>
      <c r="C59" s="158">
        <v>14415740.991460601</v>
      </c>
      <c r="D59" s="158">
        <v>2768836</v>
      </c>
      <c r="E59" s="158">
        <v>2768836</v>
      </c>
      <c r="F59" s="158">
        <v>2976497</v>
      </c>
      <c r="G59" s="158">
        <v>2978064.6908086999</v>
      </c>
      <c r="J59" s="183"/>
      <c r="L59" s="183"/>
      <c r="N59" s="158"/>
    </row>
    <row r="60" spans="1:14">
      <c r="A60" s="185">
        <v>43040</v>
      </c>
      <c r="B60" s="56">
        <v>14555878</v>
      </c>
      <c r="C60" s="158">
        <v>14411987.9345921</v>
      </c>
      <c r="D60" s="179">
        <v>2767790</v>
      </c>
      <c r="E60" s="158">
        <v>2767790</v>
      </c>
      <c r="F60" s="179">
        <v>2979048</v>
      </c>
      <c r="G60" s="158">
        <v>2982595.8608083101</v>
      </c>
    </row>
    <row r="61" spans="1:14">
      <c r="A61" s="185">
        <v>43070</v>
      </c>
      <c r="B61" s="56">
        <v>14477817</v>
      </c>
      <c r="C61" s="158">
        <v>14528912.426314</v>
      </c>
      <c r="D61" s="158">
        <v>2777484</v>
      </c>
      <c r="E61" s="158">
        <v>2777484</v>
      </c>
      <c r="F61" s="179">
        <v>2986088</v>
      </c>
      <c r="G61" s="158">
        <v>2984217.3007215699</v>
      </c>
    </row>
    <row r="62" spans="1:14">
      <c r="A62" s="185">
        <v>43101</v>
      </c>
      <c r="B62" s="56">
        <v>14218231</v>
      </c>
      <c r="C62" s="158">
        <v>14538999.7500176</v>
      </c>
      <c r="D62" s="179">
        <v>2762901</v>
      </c>
      <c r="E62" s="158">
        <v>2762901</v>
      </c>
      <c r="F62" s="179">
        <v>2989631</v>
      </c>
      <c r="G62" s="158">
        <v>2990832.62504275</v>
      </c>
      <c r="H62" s="180"/>
    </row>
    <row r="63" spans="1:14">
      <c r="A63" s="185">
        <v>43132</v>
      </c>
      <c r="B63" s="179">
        <v>14127524</v>
      </c>
      <c r="C63" s="158">
        <v>14559800.2740256</v>
      </c>
      <c r="D63" s="158">
        <v>2835795</v>
      </c>
      <c r="E63" s="158">
        <v>2835795</v>
      </c>
      <c r="F63" s="179">
        <v>2996690</v>
      </c>
      <c r="G63" s="158">
        <v>2994660.9794810801</v>
      </c>
    </row>
    <row r="64" spans="1:14">
      <c r="A64" s="185">
        <v>43160</v>
      </c>
      <c r="B64" s="158">
        <v>14325806</v>
      </c>
      <c r="C64" s="158">
        <v>14516789.323195601</v>
      </c>
      <c r="D64" s="158">
        <v>2804909</v>
      </c>
      <c r="E64" s="158">
        <v>2804909</v>
      </c>
      <c r="F64" s="179">
        <v>3006828</v>
      </c>
      <c r="G64" s="158">
        <v>3000918.9544992298</v>
      </c>
      <c r="I64" s="158"/>
    </row>
    <row r="65" spans="1:9">
      <c r="A65" s="185">
        <v>43191</v>
      </c>
      <c r="B65" s="158">
        <v>14527332</v>
      </c>
      <c r="C65" s="158">
        <v>14484622.8324249</v>
      </c>
      <c r="D65" s="158">
        <v>2812961</v>
      </c>
      <c r="E65" s="158">
        <v>2812961</v>
      </c>
      <c r="F65" s="179">
        <v>3011373</v>
      </c>
      <c r="G65" s="158">
        <v>3003993.8385764598</v>
      </c>
      <c r="I65" s="158"/>
    </row>
    <row r="66" spans="1:9">
      <c r="A66" s="185">
        <v>43221</v>
      </c>
      <c r="B66" s="158">
        <v>14729306</v>
      </c>
      <c r="C66" s="158">
        <v>14549168.368614599</v>
      </c>
      <c r="D66" s="158">
        <v>2803693</v>
      </c>
      <c r="E66" s="158">
        <v>2803693</v>
      </c>
      <c r="F66" s="179">
        <v>3014740</v>
      </c>
      <c r="G66" s="158">
        <v>3007163.3419057401</v>
      </c>
      <c r="I66" s="158"/>
    </row>
    <row r="67" spans="1:9">
      <c r="A67" s="185">
        <v>43252</v>
      </c>
      <c r="B67" s="158">
        <v>14570283</v>
      </c>
      <c r="C67" s="158">
        <v>14487403.659604101</v>
      </c>
      <c r="D67" s="158">
        <v>2702964</v>
      </c>
      <c r="E67" s="158">
        <v>2702964</v>
      </c>
      <c r="F67" s="179">
        <v>3019444</v>
      </c>
      <c r="G67" s="158">
        <v>3010657.5557780699</v>
      </c>
      <c r="I67" s="158"/>
    </row>
    <row r="68" spans="1:9">
      <c r="A68" s="185">
        <v>43282</v>
      </c>
      <c r="B68" s="158">
        <v>14664384</v>
      </c>
      <c r="C68" s="158">
        <v>14638660.7483698</v>
      </c>
      <c r="D68" s="158">
        <v>2848614</v>
      </c>
      <c r="E68" s="158">
        <v>2848614</v>
      </c>
      <c r="F68" s="158">
        <v>3010588</v>
      </c>
      <c r="G68" s="158">
        <v>3007444.5795076801</v>
      </c>
      <c r="I68" s="158"/>
    </row>
    <row r="69" spans="1:9">
      <c r="A69" s="185">
        <v>43313</v>
      </c>
      <c r="B69" s="158">
        <v>14482653</v>
      </c>
      <c r="C69" s="158">
        <v>14499185.361059399</v>
      </c>
      <c r="D69" s="158">
        <v>2844133</v>
      </c>
      <c r="E69" s="158">
        <v>2844133</v>
      </c>
      <c r="F69" s="158">
        <v>2998531</v>
      </c>
      <c r="G69" s="158">
        <v>3016085.5853399099</v>
      </c>
    </row>
    <row r="70" spans="1:9">
      <c r="A70" s="185">
        <v>43344</v>
      </c>
      <c r="B70" s="158">
        <v>14809349</v>
      </c>
      <c r="C70" s="158">
        <v>14524119.896442801</v>
      </c>
      <c r="D70" s="158">
        <v>2810852</v>
      </c>
      <c r="E70" s="158">
        <v>2810852</v>
      </c>
      <c r="F70" s="158">
        <v>3001713</v>
      </c>
      <c r="G70" s="158">
        <v>3016224.0123340702</v>
      </c>
    </row>
    <row r="71" spans="1:9">
      <c r="A71" s="185">
        <v>43374</v>
      </c>
      <c r="B71" s="158">
        <v>14695062</v>
      </c>
      <c r="C71" s="158">
        <v>14403185.477629701</v>
      </c>
      <c r="D71" s="158">
        <v>2904436</v>
      </c>
      <c r="E71" s="158">
        <v>2904436</v>
      </c>
      <c r="F71" s="179">
        <v>3020919</v>
      </c>
      <c r="G71" s="158">
        <v>3022368.3133732402</v>
      </c>
    </row>
    <row r="72" spans="1:9">
      <c r="A72" s="185">
        <v>43405</v>
      </c>
      <c r="B72" s="158">
        <v>14448590</v>
      </c>
      <c r="C72" s="158">
        <v>14383123.1162518</v>
      </c>
      <c r="D72" s="158">
        <v>2879630</v>
      </c>
      <c r="E72" s="158">
        <v>2879630</v>
      </c>
      <c r="F72" s="179">
        <v>3021127</v>
      </c>
      <c r="G72" s="158">
        <v>3023955.45047573</v>
      </c>
    </row>
    <row r="73" spans="1:9">
      <c r="A73" s="185">
        <v>43435</v>
      </c>
      <c r="B73" s="158">
        <v>14229170</v>
      </c>
      <c r="C73" s="158">
        <v>14209600.849192999</v>
      </c>
      <c r="D73" s="158">
        <v>2833299</v>
      </c>
      <c r="E73" s="158">
        <v>2833299</v>
      </c>
      <c r="F73" s="179">
        <v>3031311</v>
      </c>
      <c r="G73" s="158">
        <v>3027515.8844813202</v>
      </c>
    </row>
    <row r="74" spans="1:9">
      <c r="A74" s="185">
        <v>43466</v>
      </c>
      <c r="B74" s="158">
        <v>13826757</v>
      </c>
      <c r="C74" s="158">
        <v>14200606.378911801</v>
      </c>
      <c r="D74" s="158">
        <v>2791418</v>
      </c>
      <c r="E74" s="158">
        <v>2791418</v>
      </c>
      <c r="F74" s="158">
        <v>3030725</v>
      </c>
      <c r="G74" s="158">
        <v>3030491.3110027998</v>
      </c>
    </row>
    <row r="75" spans="1:9">
      <c r="A75" s="185">
        <v>43497</v>
      </c>
      <c r="B75" s="158">
        <v>13807689</v>
      </c>
      <c r="C75" s="180">
        <v>14227507.914339799</v>
      </c>
      <c r="D75" s="158">
        <v>2801378</v>
      </c>
      <c r="E75" s="180">
        <v>2801378</v>
      </c>
      <c r="F75" s="158">
        <v>3038819</v>
      </c>
      <c r="G75" s="158">
        <v>3035708.23797565</v>
      </c>
    </row>
    <row r="76" spans="1:9">
      <c r="A76" s="185">
        <v>43525</v>
      </c>
      <c r="B76" s="158">
        <v>13994899</v>
      </c>
      <c r="C76" s="158">
        <v>14184238.515670501</v>
      </c>
      <c r="D76" s="158">
        <v>2793511</v>
      </c>
      <c r="E76" s="158">
        <v>2793511</v>
      </c>
      <c r="F76" s="158">
        <v>3039681</v>
      </c>
      <c r="G76" s="158">
        <v>3037308.96184413</v>
      </c>
    </row>
    <row r="77" spans="1:9">
      <c r="A77" s="185">
        <v>43556</v>
      </c>
      <c r="B77" s="158">
        <v>14226393</v>
      </c>
      <c r="C77" s="158">
        <v>14199786.852967201</v>
      </c>
      <c r="D77" s="158">
        <v>2761695</v>
      </c>
      <c r="E77" s="158">
        <v>2761695</v>
      </c>
      <c r="F77" s="158">
        <v>3050182</v>
      </c>
      <c r="G77" s="158">
        <v>3044019.3398025902</v>
      </c>
    </row>
    <row r="78" spans="1:9">
      <c r="A78" s="185">
        <v>43586</v>
      </c>
      <c r="B78" s="158">
        <v>14324472</v>
      </c>
      <c r="C78" s="158">
        <v>14181168.6393285</v>
      </c>
      <c r="D78" s="158">
        <v>2838167</v>
      </c>
      <c r="E78" s="158">
        <v>2838167</v>
      </c>
      <c r="F78" s="158">
        <v>3055833</v>
      </c>
      <c r="G78" s="158">
        <v>3049493.3129308</v>
      </c>
    </row>
    <row r="79" spans="1:9">
      <c r="A79" s="185">
        <v>43617</v>
      </c>
      <c r="B79" s="158">
        <v>14287607</v>
      </c>
      <c r="C79" s="158">
        <v>14178216.148462299</v>
      </c>
      <c r="D79" s="158">
        <v>2874942</v>
      </c>
      <c r="E79" s="158">
        <v>2874942</v>
      </c>
      <c r="F79" s="158">
        <v>3058258</v>
      </c>
      <c r="G79" s="158">
        <v>3052796.0491180802</v>
      </c>
    </row>
    <row r="80" spans="1:9">
      <c r="A80" s="185">
        <v>43647</v>
      </c>
      <c r="B80" s="158">
        <v>14198097</v>
      </c>
      <c r="C80" s="158">
        <v>14142005.393820999</v>
      </c>
      <c r="D80" s="158">
        <v>2835662</v>
      </c>
      <c r="E80" s="158">
        <v>2835662</v>
      </c>
      <c r="F80" s="158">
        <v>3069057</v>
      </c>
      <c r="G80" s="158">
        <v>3063672.29063186</v>
      </c>
    </row>
    <row r="81" spans="1:7">
      <c r="A81" s="185">
        <v>43678</v>
      </c>
      <c r="B81" s="179">
        <v>14119665</v>
      </c>
      <c r="C81" s="158">
        <v>14155632.8144265</v>
      </c>
      <c r="D81" s="179">
        <v>2783315</v>
      </c>
      <c r="E81" s="158">
        <v>2783315</v>
      </c>
      <c r="F81" s="179">
        <v>3042624</v>
      </c>
      <c r="G81" s="158">
        <v>3064076.97508159</v>
      </c>
    </row>
    <row r="82" spans="1:7">
      <c r="A82" s="185">
        <v>43709</v>
      </c>
      <c r="B82" s="158">
        <v>14440956</v>
      </c>
      <c r="C82" s="158">
        <v>14177415.012553001</v>
      </c>
      <c r="D82" s="158">
        <v>2783328</v>
      </c>
      <c r="E82" s="158">
        <v>2783328</v>
      </c>
      <c r="F82" s="158">
        <v>3055436</v>
      </c>
      <c r="G82" s="158">
        <v>3072427.4336299798</v>
      </c>
    </row>
    <row r="83" spans="1:7">
      <c r="A83" s="185">
        <v>43739</v>
      </c>
      <c r="B83" s="158">
        <v>14511611</v>
      </c>
      <c r="C83" s="158">
        <v>14266565.916131301</v>
      </c>
      <c r="D83" s="158">
        <v>2760621</v>
      </c>
      <c r="E83" s="158">
        <v>2760621</v>
      </c>
      <c r="F83" s="158">
        <v>3075826</v>
      </c>
      <c r="G83" s="158">
        <v>3077943.33115105</v>
      </c>
    </row>
    <row r="84" spans="1:7">
      <c r="A84" s="185">
        <v>43770</v>
      </c>
      <c r="B84" s="158">
        <v>14393707</v>
      </c>
      <c r="C84" s="158">
        <v>14269204.223423799</v>
      </c>
      <c r="D84" s="158">
        <v>2736801</v>
      </c>
      <c r="E84" s="158">
        <v>2736801</v>
      </c>
      <c r="F84" s="158">
        <v>3083315</v>
      </c>
      <c r="G84" s="158">
        <v>3085244.7284367899</v>
      </c>
    </row>
    <row r="85" spans="1:7">
      <c r="A85" s="185">
        <v>43800</v>
      </c>
      <c r="B85" s="182">
        <v>14314313</v>
      </c>
      <c r="C85" s="158">
        <v>14339374.7525259</v>
      </c>
      <c r="D85" s="158">
        <v>2758067</v>
      </c>
      <c r="E85" s="158">
        <v>2758067</v>
      </c>
      <c r="F85" s="158">
        <v>3100511</v>
      </c>
      <c r="G85" s="158">
        <v>3092606.1802201602</v>
      </c>
    </row>
    <row r="86" spans="1:7">
      <c r="B86" s="158"/>
      <c r="C86" s="158"/>
      <c r="D86" s="158"/>
      <c r="E86" s="158"/>
      <c r="F86" s="158"/>
      <c r="G86" s="158"/>
    </row>
    <row r="87" spans="1:7">
      <c r="B87" s="180"/>
      <c r="C87" s="180"/>
      <c r="D87" s="180"/>
      <c r="E87" s="180"/>
      <c r="F87" s="180"/>
      <c r="G87" s="180"/>
    </row>
    <row r="88" spans="1:7">
      <c r="B88" s="158"/>
      <c r="C88" s="158"/>
      <c r="D88" s="158"/>
      <c r="E88" s="158"/>
      <c r="F88" s="158"/>
      <c r="G88" s="158"/>
    </row>
    <row r="89" spans="1:7">
      <c r="C89" s="158"/>
      <c r="D89" s="158"/>
      <c r="E89" s="158"/>
      <c r="F89" s="158"/>
      <c r="G89" s="1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topLeftCell="K1" zoomScale="84" zoomScaleNormal="84" workbookViewId="0">
      <pane ySplit="2" topLeftCell="A3" activePane="bottomLeft" state="frozen"/>
      <selection activeCell="X1" sqref="X1"/>
      <selection pane="bottomLeft" activeCell="O1" sqref="O1:AH1048576"/>
    </sheetView>
  </sheetViews>
  <sheetFormatPr defaultColWidth="9.140625" defaultRowHeight="15"/>
  <cols>
    <col min="1" max="1" width="17.28515625" style="6" customWidth="1"/>
    <col min="2" max="2" width="34.42578125" style="6" bestFit="1" customWidth="1"/>
    <col min="3" max="8" width="13.42578125" style="6" customWidth="1"/>
    <col min="9" max="9" width="21.85546875" style="6" customWidth="1"/>
    <col min="10" max="10" width="30" style="6" customWidth="1"/>
    <col min="11" max="11" width="26.7109375" style="6" customWidth="1"/>
    <col min="12" max="12" width="22" style="6" customWidth="1"/>
    <col min="13" max="13" width="27.140625" style="6" customWidth="1"/>
    <col min="14" max="14" width="25" style="6" customWidth="1"/>
    <col min="15" max="16384" width="9.140625" style="6"/>
  </cols>
  <sheetData>
    <row r="1" spans="1:14" ht="15.75" thickBot="1">
      <c r="B1" s="159"/>
      <c r="C1" s="189" t="s">
        <v>281</v>
      </c>
      <c r="D1" s="189"/>
      <c r="E1" s="190"/>
      <c r="F1" s="191" t="s">
        <v>280</v>
      </c>
      <c r="G1" s="189"/>
      <c r="H1" s="190"/>
    </row>
    <row r="2" spans="1:14" ht="63" customHeight="1">
      <c r="A2" s="94" t="s">
        <v>1</v>
      </c>
      <c r="B2" s="94" t="s">
        <v>90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305</v>
      </c>
      <c r="J2" s="92" t="s">
        <v>306</v>
      </c>
      <c r="K2" s="92" t="s">
        <v>307</v>
      </c>
      <c r="L2" s="92" t="s">
        <v>308</v>
      </c>
      <c r="M2" s="96" t="s">
        <v>309</v>
      </c>
      <c r="N2" s="160" t="s">
        <v>310</v>
      </c>
    </row>
    <row r="3" spans="1:14">
      <c r="A3" s="38">
        <v>1</v>
      </c>
      <c r="B3" s="99" t="s">
        <v>2</v>
      </c>
      <c r="C3" s="97">
        <v>103608</v>
      </c>
      <c r="D3" s="97">
        <v>108405</v>
      </c>
      <c r="E3" s="97">
        <v>104869</v>
      </c>
      <c r="F3" s="97"/>
      <c r="G3" s="97"/>
      <c r="H3" s="97"/>
      <c r="I3" s="100">
        <f t="shared" ref="I3:I34" si="0">E3/$E$92</f>
        <v>7.3261636796680355E-3</v>
      </c>
      <c r="J3" s="100">
        <f t="shared" ref="J3:J34" si="1">(E3-C3)/C3</f>
        <v>1.2170874835920007E-2</v>
      </c>
      <c r="K3" s="97">
        <f t="shared" ref="K3:K34" si="2">E3-C3</f>
        <v>1261</v>
      </c>
      <c r="L3" s="101">
        <f>K3/$K$92</f>
        <v>1.4810377834936519E-2</v>
      </c>
      <c r="M3" s="98">
        <f>E3-D3</f>
        <v>-3536</v>
      </c>
      <c r="N3" s="98">
        <f t="shared" ref="N3:N34" si="3">H3-G3</f>
        <v>0</v>
      </c>
    </row>
    <row r="4" spans="1:14">
      <c r="A4" s="38">
        <v>2</v>
      </c>
      <c r="B4" s="99" t="s">
        <v>3</v>
      </c>
      <c r="C4" s="97">
        <v>34620</v>
      </c>
      <c r="D4" s="97">
        <v>31479</v>
      </c>
      <c r="E4" s="97">
        <v>27025</v>
      </c>
      <c r="F4" s="97"/>
      <c r="G4" s="97"/>
      <c r="H4" s="97"/>
      <c r="I4" s="100">
        <f t="shared" si="0"/>
        <v>1.8879704530702941E-3</v>
      </c>
      <c r="J4" s="100">
        <f t="shared" si="1"/>
        <v>-0.21938186019641825</v>
      </c>
      <c r="K4" s="97">
        <f t="shared" si="2"/>
        <v>-7595</v>
      </c>
      <c r="L4" s="101">
        <f t="shared" ref="L4:L67" si="4">K4/$K$92</f>
        <v>-8.9202870464982445E-2</v>
      </c>
      <c r="M4" s="98">
        <f t="shared" ref="M4:M67" si="5">E4-D4</f>
        <v>-4454</v>
      </c>
      <c r="N4" s="98">
        <f t="shared" si="3"/>
        <v>0</v>
      </c>
    </row>
    <row r="5" spans="1:14">
      <c r="A5" s="38">
        <v>3</v>
      </c>
      <c r="B5" s="99" t="s">
        <v>4</v>
      </c>
      <c r="C5" s="97">
        <v>9306</v>
      </c>
      <c r="D5" s="97">
        <v>9686</v>
      </c>
      <c r="E5" s="97">
        <v>9784</v>
      </c>
      <c r="F5" s="97"/>
      <c r="G5" s="97"/>
      <c r="H5" s="97"/>
      <c r="I5" s="100">
        <f t="shared" si="0"/>
        <v>6.8351167115040731E-4</v>
      </c>
      <c r="J5" s="100">
        <f t="shared" si="1"/>
        <v>5.1364710939179027E-2</v>
      </c>
      <c r="K5" s="97">
        <f t="shared" si="2"/>
        <v>478</v>
      </c>
      <c r="L5" s="101">
        <f t="shared" si="4"/>
        <v>5.6140845401266102E-3</v>
      </c>
      <c r="M5" s="98">
        <f t="shared" si="5"/>
        <v>98</v>
      </c>
      <c r="N5" s="98">
        <f t="shared" si="3"/>
        <v>0</v>
      </c>
    </row>
    <row r="6" spans="1:14">
      <c r="A6" s="38">
        <v>5</v>
      </c>
      <c r="B6" s="99" t="s">
        <v>5</v>
      </c>
      <c r="C6" s="97">
        <v>35953</v>
      </c>
      <c r="D6" s="97">
        <v>36615</v>
      </c>
      <c r="E6" s="97">
        <v>36436</v>
      </c>
      <c r="F6" s="97"/>
      <c r="G6" s="97"/>
      <c r="H6" s="97"/>
      <c r="I6" s="100">
        <f t="shared" si="0"/>
        <v>2.5454242896602863E-3</v>
      </c>
      <c r="J6" s="100">
        <f t="shared" si="1"/>
        <v>1.3434205768642394E-2</v>
      </c>
      <c r="K6" s="97">
        <f t="shared" si="2"/>
        <v>483</v>
      </c>
      <c r="L6" s="101">
        <f t="shared" si="4"/>
        <v>5.6728092738099435E-3</v>
      </c>
      <c r="M6" s="98">
        <f t="shared" si="5"/>
        <v>-179</v>
      </c>
      <c r="N6" s="98">
        <f t="shared" si="3"/>
        <v>0</v>
      </c>
    </row>
    <row r="7" spans="1:14">
      <c r="A7" s="38">
        <v>6</v>
      </c>
      <c r="B7" s="99" t="s">
        <v>6</v>
      </c>
      <c r="C7" s="97">
        <v>2261</v>
      </c>
      <c r="D7" s="97">
        <v>2260</v>
      </c>
      <c r="E7" s="97">
        <v>2300</v>
      </c>
      <c r="F7" s="97"/>
      <c r="G7" s="97"/>
      <c r="H7" s="97"/>
      <c r="I7" s="100">
        <f t="shared" si="0"/>
        <v>1.6067833643151438E-4</v>
      </c>
      <c r="J7" s="100">
        <f t="shared" si="1"/>
        <v>1.7249004865103935E-2</v>
      </c>
      <c r="K7" s="97">
        <f t="shared" si="2"/>
        <v>39</v>
      </c>
      <c r="L7" s="101">
        <f t="shared" si="4"/>
        <v>4.5805292272999541E-4</v>
      </c>
      <c r="M7" s="98">
        <f t="shared" si="5"/>
        <v>40</v>
      </c>
      <c r="N7" s="98">
        <f t="shared" si="3"/>
        <v>0</v>
      </c>
    </row>
    <row r="8" spans="1:14">
      <c r="A8" s="38">
        <v>7</v>
      </c>
      <c r="B8" s="99" t="s">
        <v>7</v>
      </c>
      <c r="C8" s="97">
        <v>28559</v>
      </c>
      <c r="D8" s="97">
        <v>29112</v>
      </c>
      <c r="E8" s="97">
        <v>28188</v>
      </c>
      <c r="F8" s="97"/>
      <c r="G8" s="97"/>
      <c r="H8" s="97"/>
      <c r="I8" s="100">
        <f t="shared" si="0"/>
        <v>1.9692178031876207E-3</v>
      </c>
      <c r="J8" s="100">
        <f t="shared" si="1"/>
        <v>-1.2990650933155923E-2</v>
      </c>
      <c r="K8" s="97">
        <f t="shared" si="2"/>
        <v>-371</v>
      </c>
      <c r="L8" s="101">
        <f t="shared" si="4"/>
        <v>-4.35737523930329E-3</v>
      </c>
      <c r="M8" s="98">
        <f t="shared" si="5"/>
        <v>-924</v>
      </c>
      <c r="N8" s="98">
        <f t="shared" si="3"/>
        <v>0</v>
      </c>
    </row>
    <row r="9" spans="1:14">
      <c r="A9" s="38">
        <v>8</v>
      </c>
      <c r="B9" s="99" t="s">
        <v>303</v>
      </c>
      <c r="C9" s="97">
        <v>60474</v>
      </c>
      <c r="D9" s="97">
        <v>61129</v>
      </c>
      <c r="E9" s="97">
        <v>58320</v>
      </c>
      <c r="F9" s="97"/>
      <c r="G9" s="97"/>
      <c r="H9" s="97"/>
      <c r="I9" s="100">
        <f t="shared" si="0"/>
        <v>4.0742437307330079E-3</v>
      </c>
      <c r="J9" s="100">
        <f t="shared" si="1"/>
        <v>-3.5618612957634688E-2</v>
      </c>
      <c r="K9" s="97">
        <f t="shared" si="2"/>
        <v>-2154</v>
      </c>
      <c r="L9" s="101">
        <f t="shared" si="4"/>
        <v>-2.5298615270779746E-2</v>
      </c>
      <c r="M9" s="98">
        <f t="shared" si="5"/>
        <v>-2809</v>
      </c>
      <c r="N9" s="98">
        <f t="shared" si="3"/>
        <v>0</v>
      </c>
    </row>
    <row r="10" spans="1:14">
      <c r="A10" s="38">
        <v>9</v>
      </c>
      <c r="B10" s="99" t="s">
        <v>8</v>
      </c>
      <c r="C10" s="97">
        <v>10085</v>
      </c>
      <c r="D10" s="97">
        <v>9399</v>
      </c>
      <c r="E10" s="97">
        <v>9083</v>
      </c>
      <c r="F10" s="97"/>
      <c r="G10" s="97"/>
      <c r="H10" s="97"/>
      <c r="I10" s="100">
        <f t="shared" si="0"/>
        <v>6.3453970861193274E-4</v>
      </c>
      <c r="J10" s="100">
        <f t="shared" si="1"/>
        <v>-9.935547843331681E-2</v>
      </c>
      <c r="K10" s="97">
        <f t="shared" si="2"/>
        <v>-1002</v>
      </c>
      <c r="L10" s="101">
        <f t="shared" si="4"/>
        <v>-1.1768436630139883E-2</v>
      </c>
      <c r="M10" s="98">
        <f t="shared" si="5"/>
        <v>-316</v>
      </c>
      <c r="N10" s="98">
        <f t="shared" si="3"/>
        <v>0</v>
      </c>
    </row>
    <row r="11" spans="1:14" s="19" customFormat="1">
      <c r="A11" s="38">
        <v>10</v>
      </c>
      <c r="B11" s="99" t="s">
        <v>9</v>
      </c>
      <c r="C11" s="97">
        <v>444535</v>
      </c>
      <c r="D11" s="97">
        <v>467160</v>
      </c>
      <c r="E11" s="97">
        <v>466144</v>
      </c>
      <c r="F11" s="97"/>
      <c r="G11" s="97"/>
      <c r="H11" s="97"/>
      <c r="I11" s="100">
        <f t="shared" si="0"/>
        <v>3.2564888025013845E-2</v>
      </c>
      <c r="J11" s="100">
        <f t="shared" si="1"/>
        <v>4.8610345642075427E-2</v>
      </c>
      <c r="K11" s="97">
        <f t="shared" si="2"/>
        <v>21609</v>
      </c>
      <c r="L11" s="101">
        <f t="shared" si="4"/>
        <v>0.25379655403262746</v>
      </c>
      <c r="M11" s="98">
        <f t="shared" si="5"/>
        <v>-1016</v>
      </c>
      <c r="N11" s="98">
        <f t="shared" si="3"/>
        <v>0</v>
      </c>
    </row>
    <row r="12" spans="1:14">
      <c r="A12" s="102">
        <v>11</v>
      </c>
      <c r="B12" s="99" t="s">
        <v>10</v>
      </c>
      <c r="C12" s="97">
        <v>15869</v>
      </c>
      <c r="D12" s="97">
        <v>16188</v>
      </c>
      <c r="E12" s="97">
        <v>15827</v>
      </c>
      <c r="F12" s="97"/>
      <c r="G12" s="97"/>
      <c r="H12" s="97"/>
      <c r="I12" s="100">
        <f t="shared" si="0"/>
        <v>1.1056765350876427E-3</v>
      </c>
      <c r="J12" s="100">
        <f t="shared" si="1"/>
        <v>-2.6466696074106751E-3</v>
      </c>
      <c r="K12" s="97">
        <f t="shared" si="2"/>
        <v>-42</v>
      </c>
      <c r="L12" s="101">
        <f t="shared" si="4"/>
        <v>-4.9328776293999506E-4</v>
      </c>
      <c r="M12" s="98">
        <f t="shared" si="5"/>
        <v>-361</v>
      </c>
      <c r="N12" s="98">
        <f t="shared" si="3"/>
        <v>0</v>
      </c>
    </row>
    <row r="13" spans="1:14" ht="16.5" customHeight="1">
      <c r="A13" s="102">
        <v>12</v>
      </c>
      <c r="B13" s="99" t="s">
        <v>11</v>
      </c>
      <c r="C13" s="97">
        <v>4868</v>
      </c>
      <c r="D13" s="97">
        <v>5017</v>
      </c>
      <c r="E13" s="97">
        <v>4800</v>
      </c>
      <c r="F13" s="97"/>
      <c r="G13" s="97"/>
      <c r="H13" s="97"/>
      <c r="I13" s="100">
        <f t="shared" si="0"/>
        <v>3.3532870211794308E-4</v>
      </c>
      <c r="J13" s="100">
        <f t="shared" si="1"/>
        <v>-1.3968775677896467E-2</v>
      </c>
      <c r="K13" s="97">
        <f t="shared" si="2"/>
        <v>-68</v>
      </c>
      <c r="L13" s="101">
        <f t="shared" si="4"/>
        <v>-7.9865637809332533E-4</v>
      </c>
      <c r="M13" s="98">
        <f t="shared" si="5"/>
        <v>-217</v>
      </c>
      <c r="N13" s="98">
        <f t="shared" si="3"/>
        <v>0</v>
      </c>
    </row>
    <row r="14" spans="1:14">
      <c r="A14" s="102">
        <v>13</v>
      </c>
      <c r="B14" s="99" t="s">
        <v>12</v>
      </c>
      <c r="C14" s="97">
        <v>413041</v>
      </c>
      <c r="D14" s="97">
        <v>428948</v>
      </c>
      <c r="E14" s="97">
        <v>430571</v>
      </c>
      <c r="F14" s="97"/>
      <c r="G14" s="97"/>
      <c r="H14" s="97"/>
      <c r="I14" s="100">
        <f t="shared" si="0"/>
        <v>3.0079753041588515E-2</v>
      </c>
      <c r="J14" s="100">
        <f t="shared" si="1"/>
        <v>4.2441307279422621E-2</v>
      </c>
      <c r="K14" s="97">
        <f t="shared" si="2"/>
        <v>17530</v>
      </c>
      <c r="L14" s="101">
        <f t="shared" si="4"/>
        <v>0.2058889162937646</v>
      </c>
      <c r="M14" s="98">
        <f t="shared" si="5"/>
        <v>1623</v>
      </c>
      <c r="N14" s="98">
        <f t="shared" si="3"/>
        <v>0</v>
      </c>
    </row>
    <row r="15" spans="1:14" s="19" customFormat="1">
      <c r="A15" s="102">
        <v>14</v>
      </c>
      <c r="B15" s="99" t="s">
        <v>13</v>
      </c>
      <c r="C15" s="97">
        <v>525146</v>
      </c>
      <c r="D15" s="97">
        <v>573742</v>
      </c>
      <c r="E15" s="97">
        <v>579474</v>
      </c>
      <c r="F15" s="97"/>
      <c r="G15" s="97"/>
      <c r="H15" s="97"/>
      <c r="I15" s="100">
        <f t="shared" si="0"/>
        <v>4.0482138402311033E-2</v>
      </c>
      <c r="J15" s="100">
        <f t="shared" si="1"/>
        <v>0.10345313493771256</v>
      </c>
      <c r="K15" s="97">
        <f t="shared" si="2"/>
        <v>54328</v>
      </c>
      <c r="L15" s="101">
        <f t="shared" si="4"/>
        <v>0.63807946630962031</v>
      </c>
      <c r="M15" s="98">
        <f t="shared" si="5"/>
        <v>5732</v>
      </c>
      <c r="N15" s="98">
        <f t="shared" si="3"/>
        <v>0</v>
      </c>
    </row>
    <row r="16" spans="1:14">
      <c r="A16" s="102">
        <v>15</v>
      </c>
      <c r="B16" s="99" t="s">
        <v>14</v>
      </c>
      <c r="C16" s="97">
        <v>59128</v>
      </c>
      <c r="D16" s="97">
        <v>64333</v>
      </c>
      <c r="E16" s="97">
        <v>65257</v>
      </c>
      <c r="F16" s="97"/>
      <c r="G16" s="97"/>
      <c r="H16" s="97"/>
      <c r="I16" s="100">
        <f t="shared" si="0"/>
        <v>4.5588635654397105E-3</v>
      </c>
      <c r="J16" s="100">
        <f t="shared" si="1"/>
        <v>0.1036564740901096</v>
      </c>
      <c r="K16" s="97">
        <f t="shared" si="2"/>
        <v>6129</v>
      </c>
      <c r="L16" s="101">
        <f t="shared" si="4"/>
        <v>7.198477854902928E-2</v>
      </c>
      <c r="M16" s="98">
        <f t="shared" si="5"/>
        <v>924</v>
      </c>
      <c r="N16" s="98">
        <f t="shared" si="3"/>
        <v>0</v>
      </c>
    </row>
    <row r="17" spans="1:14">
      <c r="A17" s="102">
        <v>16</v>
      </c>
      <c r="B17" s="99" t="s">
        <v>15</v>
      </c>
      <c r="C17" s="97">
        <v>61794</v>
      </c>
      <c r="D17" s="97">
        <v>60500</v>
      </c>
      <c r="E17" s="97">
        <v>60456</v>
      </c>
      <c r="F17" s="97"/>
      <c r="G17" s="97"/>
      <c r="H17" s="97"/>
      <c r="I17" s="100">
        <f t="shared" si="0"/>
        <v>4.2234650031754929E-3</v>
      </c>
      <c r="J17" s="100">
        <f t="shared" si="1"/>
        <v>-2.1652587629866979E-2</v>
      </c>
      <c r="K17" s="97">
        <f t="shared" si="2"/>
        <v>-1338</v>
      </c>
      <c r="L17" s="101">
        <f t="shared" si="4"/>
        <v>-1.5714738733659844E-2</v>
      </c>
      <c r="M17" s="98">
        <f t="shared" si="5"/>
        <v>-44</v>
      </c>
      <c r="N17" s="98">
        <f t="shared" si="3"/>
        <v>0</v>
      </c>
    </row>
    <row r="18" spans="1:14">
      <c r="A18" s="102">
        <v>17</v>
      </c>
      <c r="B18" s="99" t="s">
        <v>16</v>
      </c>
      <c r="C18" s="97">
        <v>56228</v>
      </c>
      <c r="D18" s="97">
        <v>60215</v>
      </c>
      <c r="E18" s="97">
        <v>60349</v>
      </c>
      <c r="F18" s="97"/>
      <c r="G18" s="97"/>
      <c r="H18" s="97"/>
      <c r="I18" s="100">
        <f t="shared" si="0"/>
        <v>4.2159899675241136E-3</v>
      </c>
      <c r="J18" s="100">
        <f t="shared" si="1"/>
        <v>7.3290887102511207E-2</v>
      </c>
      <c r="K18" s="97">
        <f t="shared" si="2"/>
        <v>4121</v>
      </c>
      <c r="L18" s="101">
        <f t="shared" si="4"/>
        <v>4.8400925501802847E-2</v>
      </c>
      <c r="M18" s="98">
        <f t="shared" si="5"/>
        <v>134</v>
      </c>
      <c r="N18" s="98">
        <f t="shared" si="3"/>
        <v>0</v>
      </c>
    </row>
    <row r="19" spans="1:14">
      <c r="A19" s="102">
        <v>18</v>
      </c>
      <c r="B19" s="99" t="s">
        <v>17</v>
      </c>
      <c r="C19" s="97">
        <v>49287</v>
      </c>
      <c r="D19" s="97">
        <v>47398</v>
      </c>
      <c r="E19" s="97">
        <v>47528</v>
      </c>
      <c r="F19" s="97"/>
      <c r="G19" s="97"/>
      <c r="H19" s="97"/>
      <c r="I19" s="100">
        <f t="shared" si="0"/>
        <v>3.3203130321378328E-3</v>
      </c>
      <c r="J19" s="100">
        <f t="shared" si="1"/>
        <v>-3.5688924057053581E-2</v>
      </c>
      <c r="K19" s="97">
        <f t="shared" si="2"/>
        <v>-1759</v>
      </c>
      <c r="L19" s="101">
        <f t="shared" si="4"/>
        <v>-2.065936130979646E-2</v>
      </c>
      <c r="M19" s="98">
        <f t="shared" si="5"/>
        <v>130</v>
      </c>
      <c r="N19" s="98">
        <f t="shared" si="3"/>
        <v>0</v>
      </c>
    </row>
    <row r="20" spans="1:14">
      <c r="A20" s="102">
        <v>19</v>
      </c>
      <c r="B20" s="99" t="s">
        <v>18</v>
      </c>
      <c r="C20" s="97">
        <v>8926</v>
      </c>
      <c r="D20" s="97">
        <v>8921</v>
      </c>
      <c r="E20" s="97">
        <v>9002</v>
      </c>
      <c r="F20" s="97"/>
      <c r="G20" s="97"/>
      <c r="H20" s="97"/>
      <c r="I20" s="100">
        <f t="shared" si="0"/>
        <v>6.2888103676369243E-4</v>
      </c>
      <c r="J20" s="100">
        <f t="shared" si="1"/>
        <v>8.5144521622227201E-3</v>
      </c>
      <c r="K20" s="97">
        <f t="shared" si="2"/>
        <v>76</v>
      </c>
      <c r="L20" s="101">
        <f t="shared" si="4"/>
        <v>8.9261595198665772E-4</v>
      </c>
      <c r="M20" s="98">
        <f t="shared" si="5"/>
        <v>81</v>
      </c>
      <c r="N20" s="98">
        <f t="shared" si="3"/>
        <v>0</v>
      </c>
    </row>
    <row r="21" spans="1:14">
      <c r="A21" s="102">
        <v>20</v>
      </c>
      <c r="B21" s="99" t="s">
        <v>19</v>
      </c>
      <c r="C21" s="97">
        <v>80857</v>
      </c>
      <c r="D21" s="97">
        <v>87966</v>
      </c>
      <c r="E21" s="97">
        <v>88023</v>
      </c>
      <c r="F21" s="97"/>
      <c r="G21" s="97"/>
      <c r="H21" s="97"/>
      <c r="I21" s="100">
        <f t="shared" si="0"/>
        <v>6.1492996555266048E-3</v>
      </c>
      <c r="J21" s="100">
        <f t="shared" si="1"/>
        <v>8.8625598278442186E-2</v>
      </c>
      <c r="K21" s="97">
        <f t="shared" si="2"/>
        <v>7166</v>
      </c>
      <c r="L21" s="101">
        <f t="shared" si="4"/>
        <v>8.4164288314952498E-2</v>
      </c>
      <c r="M21" s="98">
        <f t="shared" si="5"/>
        <v>57</v>
      </c>
      <c r="N21" s="98">
        <f t="shared" si="3"/>
        <v>0</v>
      </c>
    </row>
    <row r="22" spans="1:14">
      <c r="A22" s="102">
        <v>21</v>
      </c>
      <c r="B22" s="99" t="s">
        <v>20</v>
      </c>
      <c r="C22" s="97">
        <v>25003</v>
      </c>
      <c r="D22" s="97">
        <v>27322</v>
      </c>
      <c r="E22" s="97">
        <v>27650</v>
      </c>
      <c r="F22" s="97"/>
      <c r="G22" s="97"/>
      <c r="H22" s="97"/>
      <c r="I22" s="100">
        <f t="shared" si="0"/>
        <v>1.9316330444919011E-3</v>
      </c>
      <c r="J22" s="100">
        <f t="shared" si="1"/>
        <v>0.10586729592448905</v>
      </c>
      <c r="K22" s="97">
        <f t="shared" si="2"/>
        <v>2647</v>
      </c>
      <c r="L22" s="101">
        <f t="shared" si="4"/>
        <v>3.1088874011956355E-2</v>
      </c>
      <c r="M22" s="98">
        <f t="shared" si="5"/>
        <v>328</v>
      </c>
      <c r="N22" s="98">
        <f t="shared" si="3"/>
        <v>0</v>
      </c>
    </row>
    <row r="23" spans="1:14">
      <c r="A23" s="102">
        <v>22</v>
      </c>
      <c r="B23" s="99" t="s">
        <v>21</v>
      </c>
      <c r="C23" s="97">
        <v>204669</v>
      </c>
      <c r="D23" s="97">
        <v>210888</v>
      </c>
      <c r="E23" s="97">
        <v>209899</v>
      </c>
      <c r="F23" s="97"/>
      <c r="G23" s="97"/>
      <c r="H23" s="97"/>
      <c r="I23" s="100">
        <f t="shared" si="0"/>
        <v>1.4663574842886277E-2</v>
      </c>
      <c r="J23" s="100">
        <f t="shared" si="1"/>
        <v>2.5553454602309095E-2</v>
      </c>
      <c r="K23" s="97">
        <f t="shared" si="2"/>
        <v>5230</v>
      </c>
      <c r="L23" s="101">
        <f t="shared" si="4"/>
        <v>6.1426071432766051E-2</v>
      </c>
      <c r="M23" s="98">
        <f t="shared" si="5"/>
        <v>-989</v>
      </c>
      <c r="N23" s="98">
        <f t="shared" si="3"/>
        <v>0</v>
      </c>
    </row>
    <row r="24" spans="1:14">
      <c r="A24" s="102">
        <v>23</v>
      </c>
      <c r="B24" s="99" t="s">
        <v>22</v>
      </c>
      <c r="C24" s="97">
        <v>209870</v>
      </c>
      <c r="D24" s="97">
        <v>201148</v>
      </c>
      <c r="E24" s="97">
        <v>198439</v>
      </c>
      <c r="F24" s="97"/>
      <c r="G24" s="97"/>
      <c r="H24" s="97"/>
      <c r="I24" s="100">
        <f t="shared" si="0"/>
        <v>1.3862977566579688E-2</v>
      </c>
      <c r="J24" s="100">
        <f t="shared" si="1"/>
        <v>-5.4467051031590982E-2</v>
      </c>
      <c r="K24" s="97">
        <f t="shared" si="2"/>
        <v>-11431</v>
      </c>
      <c r="L24" s="101">
        <f t="shared" si="4"/>
        <v>-0.13425648614683533</v>
      </c>
      <c r="M24" s="98">
        <f t="shared" si="5"/>
        <v>-2709</v>
      </c>
      <c r="N24" s="98">
        <f t="shared" si="3"/>
        <v>0</v>
      </c>
    </row>
    <row r="25" spans="1:14">
      <c r="A25" s="102">
        <v>24</v>
      </c>
      <c r="B25" s="99" t="s">
        <v>23</v>
      </c>
      <c r="C25" s="97">
        <v>162481</v>
      </c>
      <c r="D25" s="97">
        <v>162936</v>
      </c>
      <c r="E25" s="97">
        <v>163275</v>
      </c>
      <c r="F25" s="97"/>
      <c r="G25" s="97"/>
      <c r="H25" s="97"/>
      <c r="I25" s="100">
        <f t="shared" si="0"/>
        <v>1.1406415382980657E-2</v>
      </c>
      <c r="J25" s="100">
        <f t="shared" si="1"/>
        <v>4.8867252171023072E-3</v>
      </c>
      <c r="K25" s="97">
        <f t="shared" si="2"/>
        <v>794</v>
      </c>
      <c r="L25" s="101">
        <f t="shared" si="4"/>
        <v>9.3254877089132392E-3</v>
      </c>
      <c r="M25" s="98">
        <f t="shared" si="5"/>
        <v>339</v>
      </c>
      <c r="N25" s="98">
        <f t="shared" si="3"/>
        <v>0</v>
      </c>
    </row>
    <row r="26" spans="1:14">
      <c r="A26" s="102">
        <v>25</v>
      </c>
      <c r="B26" s="99" t="s">
        <v>24</v>
      </c>
      <c r="C26" s="97">
        <v>364546</v>
      </c>
      <c r="D26" s="97">
        <v>367633</v>
      </c>
      <c r="E26" s="97">
        <v>367186</v>
      </c>
      <c r="F26" s="97"/>
      <c r="G26" s="97"/>
      <c r="H26" s="97"/>
      <c r="I26" s="100">
        <f t="shared" si="0"/>
        <v>2.5651667669974801E-2</v>
      </c>
      <c r="J26" s="100">
        <f t="shared" si="1"/>
        <v>7.2418844261080903E-3</v>
      </c>
      <c r="K26" s="97">
        <f t="shared" si="2"/>
        <v>2640</v>
      </c>
      <c r="L26" s="101">
        <f t="shared" si="4"/>
        <v>3.1006659384799691E-2</v>
      </c>
      <c r="M26" s="98">
        <f t="shared" si="5"/>
        <v>-447</v>
      </c>
      <c r="N26" s="98">
        <f t="shared" si="3"/>
        <v>0</v>
      </c>
    </row>
    <row r="27" spans="1:14">
      <c r="A27" s="102">
        <v>26</v>
      </c>
      <c r="B27" s="99" t="s">
        <v>25</v>
      </c>
      <c r="C27" s="97">
        <v>34646</v>
      </c>
      <c r="D27" s="97">
        <v>38190</v>
      </c>
      <c r="E27" s="97">
        <v>38329</v>
      </c>
      <c r="F27" s="97"/>
      <c r="G27" s="97"/>
      <c r="H27" s="97"/>
      <c r="I27" s="100">
        <f t="shared" si="0"/>
        <v>2.6776695465580498E-3</v>
      </c>
      <c r="J27" s="100">
        <f t="shared" si="1"/>
        <v>0.10630375800958264</v>
      </c>
      <c r="K27" s="97">
        <f t="shared" si="2"/>
        <v>3683</v>
      </c>
      <c r="L27" s="101">
        <f t="shared" si="4"/>
        <v>4.3256638831142898E-2</v>
      </c>
      <c r="M27" s="98">
        <f t="shared" si="5"/>
        <v>139</v>
      </c>
      <c r="N27" s="98">
        <f t="shared" si="3"/>
        <v>0</v>
      </c>
    </row>
    <row r="28" spans="1:14">
      <c r="A28" s="102">
        <v>27</v>
      </c>
      <c r="B28" s="99" t="s">
        <v>26</v>
      </c>
      <c r="C28" s="97">
        <v>145610</v>
      </c>
      <c r="D28" s="97">
        <v>149571</v>
      </c>
      <c r="E28" s="97">
        <v>149614</v>
      </c>
      <c r="F28" s="97"/>
      <c r="G28" s="97"/>
      <c r="H28" s="97"/>
      <c r="I28" s="100">
        <f t="shared" si="0"/>
        <v>1.0452055924723737E-2</v>
      </c>
      <c r="J28" s="100">
        <f t="shared" si="1"/>
        <v>2.7498111393448252E-2</v>
      </c>
      <c r="K28" s="97">
        <f t="shared" si="2"/>
        <v>4004</v>
      </c>
      <c r="L28" s="101">
        <f t="shared" si="4"/>
        <v>4.7026766733612863E-2</v>
      </c>
      <c r="M28" s="98">
        <f t="shared" si="5"/>
        <v>43</v>
      </c>
      <c r="N28" s="98">
        <f t="shared" si="3"/>
        <v>0</v>
      </c>
    </row>
    <row r="29" spans="1:14">
      <c r="A29" s="102">
        <v>28</v>
      </c>
      <c r="B29" s="99" t="s">
        <v>27</v>
      </c>
      <c r="C29" s="97">
        <v>158330</v>
      </c>
      <c r="D29" s="97">
        <v>161104</v>
      </c>
      <c r="E29" s="97">
        <v>161629</v>
      </c>
      <c r="F29" s="97"/>
      <c r="G29" s="97"/>
      <c r="H29" s="97"/>
      <c r="I29" s="100">
        <f t="shared" si="0"/>
        <v>1.1291425582212713E-2</v>
      </c>
      <c r="J29" s="100">
        <f t="shared" si="1"/>
        <v>2.0836228131118548E-2</v>
      </c>
      <c r="K29" s="97">
        <f t="shared" si="2"/>
        <v>3299</v>
      </c>
      <c r="L29" s="101">
        <f t="shared" si="4"/>
        <v>3.8746579284262943E-2</v>
      </c>
      <c r="M29" s="98">
        <f t="shared" si="5"/>
        <v>525</v>
      </c>
      <c r="N29" s="98">
        <f t="shared" si="3"/>
        <v>0</v>
      </c>
    </row>
    <row r="30" spans="1:14">
      <c r="A30" s="102">
        <v>29</v>
      </c>
      <c r="B30" s="99" t="s">
        <v>28</v>
      </c>
      <c r="C30" s="97">
        <v>199087</v>
      </c>
      <c r="D30" s="97">
        <v>200440</v>
      </c>
      <c r="E30" s="97">
        <v>201164</v>
      </c>
      <c r="F30" s="97"/>
      <c r="G30" s="97"/>
      <c r="H30" s="97"/>
      <c r="I30" s="100">
        <f t="shared" si="0"/>
        <v>1.4053346465177896E-2</v>
      </c>
      <c r="J30" s="100">
        <f t="shared" si="1"/>
        <v>1.0432624932818315E-2</v>
      </c>
      <c r="K30" s="97">
        <f t="shared" si="2"/>
        <v>2077</v>
      </c>
      <c r="L30" s="101">
        <f t="shared" si="4"/>
        <v>2.4394254372056421E-2</v>
      </c>
      <c r="M30" s="98">
        <f t="shared" si="5"/>
        <v>724</v>
      </c>
      <c r="N30" s="98">
        <f t="shared" si="3"/>
        <v>0</v>
      </c>
    </row>
    <row r="31" spans="1:14">
      <c r="A31" s="102">
        <v>30</v>
      </c>
      <c r="B31" s="99" t="s">
        <v>29</v>
      </c>
      <c r="C31" s="97">
        <v>56346</v>
      </c>
      <c r="D31" s="97">
        <v>67888</v>
      </c>
      <c r="E31" s="97">
        <v>68535</v>
      </c>
      <c r="F31" s="97"/>
      <c r="G31" s="97"/>
      <c r="H31" s="97"/>
      <c r="I31" s="100">
        <f t="shared" si="0"/>
        <v>4.7878651249277562E-3</v>
      </c>
      <c r="J31" s="100">
        <f t="shared" si="1"/>
        <v>0.21632414013417101</v>
      </c>
      <c r="K31" s="97">
        <f t="shared" si="2"/>
        <v>12189</v>
      </c>
      <c r="L31" s="101">
        <f t="shared" si="4"/>
        <v>0.14315915577322857</v>
      </c>
      <c r="M31" s="98">
        <f t="shared" si="5"/>
        <v>647</v>
      </c>
      <c r="N31" s="98">
        <f t="shared" si="3"/>
        <v>0</v>
      </c>
    </row>
    <row r="32" spans="1:14">
      <c r="A32" s="102">
        <v>31</v>
      </c>
      <c r="B32" s="99" t="s">
        <v>30</v>
      </c>
      <c r="C32" s="97">
        <v>151907</v>
      </c>
      <c r="D32" s="97">
        <v>152853</v>
      </c>
      <c r="E32" s="97">
        <v>154829</v>
      </c>
      <c r="F32" s="97"/>
      <c r="G32" s="97"/>
      <c r="H32" s="97"/>
      <c r="I32" s="100">
        <f t="shared" si="0"/>
        <v>1.0816376587545626E-2</v>
      </c>
      <c r="J32" s="100">
        <f t="shared" si="1"/>
        <v>1.9235453270751185E-2</v>
      </c>
      <c r="K32" s="97">
        <f t="shared" si="2"/>
        <v>2922</v>
      </c>
      <c r="L32" s="101">
        <f t="shared" si="4"/>
        <v>3.4318734364539659E-2</v>
      </c>
      <c r="M32" s="98">
        <f t="shared" si="5"/>
        <v>1976</v>
      </c>
      <c r="N32" s="98">
        <f t="shared" si="3"/>
        <v>0</v>
      </c>
    </row>
    <row r="33" spans="1:14">
      <c r="A33" s="102">
        <v>32</v>
      </c>
      <c r="B33" s="99" t="s">
        <v>31</v>
      </c>
      <c r="C33" s="97">
        <v>60369</v>
      </c>
      <c r="D33" s="97">
        <v>64461</v>
      </c>
      <c r="E33" s="97">
        <v>65023</v>
      </c>
      <c r="F33" s="97"/>
      <c r="G33" s="97"/>
      <c r="H33" s="97"/>
      <c r="I33" s="100">
        <f t="shared" si="0"/>
        <v>4.5425162912114611E-3</v>
      </c>
      <c r="J33" s="100">
        <f t="shared" si="1"/>
        <v>7.7092547499544473E-2</v>
      </c>
      <c r="K33" s="97">
        <f t="shared" si="2"/>
        <v>4654</v>
      </c>
      <c r="L33" s="101">
        <f t="shared" si="4"/>
        <v>5.4660982112446119E-2</v>
      </c>
      <c r="M33" s="98">
        <f t="shared" si="5"/>
        <v>562</v>
      </c>
      <c r="N33" s="98">
        <f t="shared" si="3"/>
        <v>0</v>
      </c>
    </row>
    <row r="34" spans="1:14">
      <c r="A34" s="102">
        <v>33</v>
      </c>
      <c r="B34" s="99" t="s">
        <v>32</v>
      </c>
      <c r="C34" s="97">
        <v>139330</v>
      </c>
      <c r="D34" s="97">
        <v>140542</v>
      </c>
      <c r="E34" s="97">
        <v>141493</v>
      </c>
      <c r="F34" s="97"/>
      <c r="G34" s="97"/>
      <c r="H34" s="97"/>
      <c r="I34" s="100">
        <f t="shared" si="0"/>
        <v>9.8847216768279417E-3</v>
      </c>
      <c r="J34" s="100">
        <f t="shared" si="1"/>
        <v>1.5524294839589463E-2</v>
      </c>
      <c r="K34" s="97">
        <f t="shared" si="2"/>
        <v>2163</v>
      </c>
      <c r="L34" s="101">
        <f t="shared" si="4"/>
        <v>2.5404319791409745E-2</v>
      </c>
      <c r="M34" s="98">
        <f t="shared" si="5"/>
        <v>951</v>
      </c>
      <c r="N34" s="98">
        <f t="shared" si="3"/>
        <v>0</v>
      </c>
    </row>
    <row r="35" spans="1:14">
      <c r="A35" s="102">
        <v>35</v>
      </c>
      <c r="B35" s="99" t="s">
        <v>33</v>
      </c>
      <c r="C35" s="97">
        <v>103221</v>
      </c>
      <c r="D35" s="97">
        <v>111988</v>
      </c>
      <c r="E35" s="97">
        <v>111754</v>
      </c>
      <c r="F35" s="97"/>
      <c r="G35" s="97"/>
      <c r="H35" s="97"/>
      <c r="I35" s="100">
        <f t="shared" ref="I35:I66" si="6">E35/$E$92</f>
        <v>7.80715078676846E-3</v>
      </c>
      <c r="J35" s="100">
        <f t="shared" ref="J35:J66" si="7">(E35-C35)/C35</f>
        <v>8.266728669553676E-2</v>
      </c>
      <c r="K35" s="97">
        <f t="shared" ref="K35:K66" si="8">E35-C35</f>
        <v>8533</v>
      </c>
      <c r="L35" s="101">
        <f t="shared" si="4"/>
        <v>0.10021963050397567</v>
      </c>
      <c r="M35" s="98">
        <f t="shared" si="5"/>
        <v>-234</v>
      </c>
      <c r="N35" s="98">
        <f t="shared" ref="N35:N66" si="9">H35-G35</f>
        <v>0</v>
      </c>
    </row>
    <row r="36" spans="1:14">
      <c r="A36" s="102">
        <v>36</v>
      </c>
      <c r="B36" s="99" t="s">
        <v>34</v>
      </c>
      <c r="C36" s="97">
        <v>14703</v>
      </c>
      <c r="D36" s="97">
        <v>13566</v>
      </c>
      <c r="E36" s="97">
        <v>13293</v>
      </c>
      <c r="F36" s="97"/>
      <c r="G36" s="97"/>
      <c r="H36" s="97"/>
      <c r="I36" s="100">
        <f t="shared" si="6"/>
        <v>9.2865092442787859E-4</v>
      </c>
      <c r="J36" s="100">
        <f t="shared" si="7"/>
        <v>-9.5898796164048158E-2</v>
      </c>
      <c r="K36" s="97">
        <f t="shared" si="8"/>
        <v>-1410</v>
      </c>
      <c r="L36" s="101">
        <f t="shared" si="4"/>
        <v>-1.6560374898699836E-2</v>
      </c>
      <c r="M36" s="98">
        <f t="shared" si="5"/>
        <v>-273</v>
      </c>
      <c r="N36" s="98">
        <f t="shared" si="9"/>
        <v>0</v>
      </c>
    </row>
    <row r="37" spans="1:14">
      <c r="A37" s="102">
        <v>37</v>
      </c>
      <c r="B37" s="99" t="s">
        <v>35</v>
      </c>
      <c r="C37" s="97">
        <v>14792</v>
      </c>
      <c r="D37" s="97">
        <v>15642</v>
      </c>
      <c r="E37" s="97">
        <v>15541</v>
      </c>
      <c r="F37" s="97"/>
      <c r="G37" s="97"/>
      <c r="H37" s="97"/>
      <c r="I37" s="100">
        <f t="shared" si="6"/>
        <v>1.0856965332531152E-3</v>
      </c>
      <c r="J37" s="100">
        <f t="shared" si="7"/>
        <v>5.0635478637101133E-2</v>
      </c>
      <c r="K37" s="97">
        <f t="shared" si="8"/>
        <v>749</v>
      </c>
      <c r="L37" s="101">
        <f t="shared" si="4"/>
        <v>8.7969651057632457E-3</v>
      </c>
      <c r="M37" s="98">
        <f t="shared" si="5"/>
        <v>-101</v>
      </c>
      <c r="N37" s="98">
        <f t="shared" si="9"/>
        <v>0</v>
      </c>
    </row>
    <row r="38" spans="1:14">
      <c r="A38" s="102">
        <v>38</v>
      </c>
      <c r="B38" s="99" t="s">
        <v>36</v>
      </c>
      <c r="C38" s="97">
        <v>83293</v>
      </c>
      <c r="D38" s="97">
        <v>83610</v>
      </c>
      <c r="E38" s="97">
        <v>83423</v>
      </c>
      <c r="F38" s="97"/>
      <c r="G38" s="97"/>
      <c r="H38" s="97"/>
      <c r="I38" s="100">
        <f t="shared" si="6"/>
        <v>5.8279429826635755E-3</v>
      </c>
      <c r="J38" s="100">
        <f t="shared" si="7"/>
        <v>1.5607554056163184E-3</v>
      </c>
      <c r="K38" s="97">
        <f t="shared" si="8"/>
        <v>130</v>
      </c>
      <c r="L38" s="101">
        <f t="shared" si="4"/>
        <v>1.5268430757666514E-3</v>
      </c>
      <c r="M38" s="98">
        <f t="shared" si="5"/>
        <v>-187</v>
      </c>
      <c r="N38" s="98">
        <f t="shared" si="9"/>
        <v>0</v>
      </c>
    </row>
    <row r="39" spans="1:14">
      <c r="A39" s="102">
        <v>39</v>
      </c>
      <c r="B39" s="99" t="s">
        <v>37</v>
      </c>
      <c r="C39" s="97">
        <v>2606</v>
      </c>
      <c r="D39" s="97">
        <v>2674</v>
      </c>
      <c r="E39" s="97">
        <v>2689</v>
      </c>
      <c r="F39" s="97"/>
      <c r="G39" s="97"/>
      <c r="H39" s="97"/>
      <c r="I39" s="100">
        <f t="shared" si="6"/>
        <v>1.878539333323227E-4</v>
      </c>
      <c r="J39" s="100">
        <f t="shared" si="7"/>
        <v>3.1849577897160398E-2</v>
      </c>
      <c r="K39" s="97">
        <f t="shared" si="8"/>
        <v>83</v>
      </c>
      <c r="L39" s="101">
        <f t="shared" si="4"/>
        <v>9.7483057914332356E-4</v>
      </c>
      <c r="M39" s="98">
        <f t="shared" si="5"/>
        <v>15</v>
      </c>
      <c r="N39" s="98">
        <f t="shared" si="9"/>
        <v>0</v>
      </c>
    </row>
    <row r="40" spans="1:14" s="19" customFormat="1">
      <c r="A40" s="102">
        <v>41</v>
      </c>
      <c r="B40" s="99" t="s">
        <v>38</v>
      </c>
      <c r="C40" s="97">
        <v>974030</v>
      </c>
      <c r="D40" s="97">
        <v>764444</v>
      </c>
      <c r="E40" s="97">
        <v>727961</v>
      </c>
      <c r="F40" s="97"/>
      <c r="G40" s="97"/>
      <c r="H40" s="97"/>
      <c r="I40" s="100">
        <f t="shared" si="6"/>
        <v>5.0855461942183322E-2</v>
      </c>
      <c r="J40" s="100">
        <f t="shared" si="7"/>
        <v>-0.25262979579684403</v>
      </c>
      <c r="K40" s="97">
        <f t="shared" si="8"/>
        <v>-246069</v>
      </c>
      <c r="L40" s="101">
        <f t="shared" si="4"/>
        <v>-2.890067298544801</v>
      </c>
      <c r="M40" s="98">
        <f t="shared" si="5"/>
        <v>-36483</v>
      </c>
      <c r="N40" s="98">
        <f t="shared" si="9"/>
        <v>0</v>
      </c>
    </row>
    <row r="41" spans="1:14">
      <c r="A41" s="102">
        <v>42</v>
      </c>
      <c r="B41" s="99" t="s">
        <v>39</v>
      </c>
      <c r="C41" s="97">
        <v>335685</v>
      </c>
      <c r="D41" s="97">
        <v>315007</v>
      </c>
      <c r="E41" s="97">
        <v>293312</v>
      </c>
      <c r="F41" s="97"/>
      <c r="G41" s="97"/>
      <c r="H41" s="97"/>
      <c r="I41" s="100">
        <f t="shared" si="6"/>
        <v>2.0490819224087107E-2</v>
      </c>
      <c r="J41" s="100">
        <f t="shared" si="7"/>
        <v>-0.12622845822720705</v>
      </c>
      <c r="K41" s="97">
        <f t="shared" si="8"/>
        <v>-42373</v>
      </c>
      <c r="L41" s="101">
        <f t="shared" si="4"/>
        <v>-0.49766862807277168</v>
      </c>
      <c r="M41" s="98">
        <f t="shared" si="5"/>
        <v>-21695</v>
      </c>
      <c r="N41" s="98">
        <f t="shared" si="9"/>
        <v>0</v>
      </c>
    </row>
    <row r="42" spans="1:14">
      <c r="A42" s="102">
        <v>43</v>
      </c>
      <c r="B42" s="99" t="s">
        <v>40</v>
      </c>
      <c r="C42" s="97">
        <v>291469</v>
      </c>
      <c r="D42" s="97">
        <v>274635</v>
      </c>
      <c r="E42" s="97">
        <v>273515</v>
      </c>
      <c r="F42" s="97"/>
      <c r="G42" s="97"/>
      <c r="H42" s="97"/>
      <c r="I42" s="100">
        <f t="shared" si="6"/>
        <v>1.9107797908289415E-2</v>
      </c>
      <c r="J42" s="100">
        <f t="shared" si="7"/>
        <v>-6.1598317488309219E-2</v>
      </c>
      <c r="K42" s="97">
        <f t="shared" si="8"/>
        <v>-17954</v>
      </c>
      <c r="L42" s="101">
        <f t="shared" si="4"/>
        <v>-0.21086877371011123</v>
      </c>
      <c r="M42" s="98">
        <f t="shared" si="5"/>
        <v>-1120</v>
      </c>
      <c r="N42" s="98">
        <f t="shared" si="9"/>
        <v>0</v>
      </c>
    </row>
    <row r="43" spans="1:14" s="19" customFormat="1">
      <c r="A43" s="102">
        <v>45</v>
      </c>
      <c r="B43" s="99" t="s">
        <v>41</v>
      </c>
      <c r="C43" s="97">
        <v>217030</v>
      </c>
      <c r="D43" s="97">
        <v>218963</v>
      </c>
      <c r="E43" s="97">
        <v>221229</v>
      </c>
      <c r="F43" s="97"/>
      <c r="G43" s="97"/>
      <c r="H43" s="97"/>
      <c r="I43" s="100">
        <f t="shared" si="6"/>
        <v>1.5455090300177173E-2</v>
      </c>
      <c r="J43" s="100">
        <f t="shared" si="7"/>
        <v>1.9347555637469475E-2</v>
      </c>
      <c r="K43" s="97">
        <f t="shared" si="8"/>
        <v>4199</v>
      </c>
      <c r="L43" s="101">
        <f t="shared" si="4"/>
        <v>4.9317031347262841E-2</v>
      </c>
      <c r="M43" s="98">
        <f t="shared" si="5"/>
        <v>2266</v>
      </c>
      <c r="N43" s="98">
        <f t="shared" si="9"/>
        <v>0</v>
      </c>
    </row>
    <row r="44" spans="1:14" s="19" customFormat="1">
      <c r="A44" s="102">
        <v>46</v>
      </c>
      <c r="B44" s="99" t="s">
        <v>42</v>
      </c>
      <c r="C44" s="97">
        <v>712474</v>
      </c>
      <c r="D44" s="97">
        <v>724388</v>
      </c>
      <c r="E44" s="97">
        <v>727705</v>
      </c>
      <c r="F44" s="97"/>
      <c r="G44" s="97"/>
      <c r="H44" s="97"/>
      <c r="I44" s="100">
        <f t="shared" si="6"/>
        <v>5.0837577744737031E-2</v>
      </c>
      <c r="J44" s="100">
        <f t="shared" si="7"/>
        <v>2.1377622200950491E-2</v>
      </c>
      <c r="K44" s="97">
        <f t="shared" si="8"/>
        <v>15231</v>
      </c>
      <c r="L44" s="101">
        <f t="shared" si="4"/>
        <v>0.17888728374616822</v>
      </c>
      <c r="M44" s="98">
        <f t="shared" si="5"/>
        <v>3317</v>
      </c>
      <c r="N44" s="98">
        <f t="shared" si="9"/>
        <v>0</v>
      </c>
    </row>
    <row r="45" spans="1:14" s="19" customFormat="1">
      <c r="A45" s="102">
        <v>47</v>
      </c>
      <c r="B45" s="99" t="s">
        <v>43</v>
      </c>
      <c r="C45" s="97">
        <v>1319651</v>
      </c>
      <c r="D45" s="97">
        <v>1336793</v>
      </c>
      <c r="E45" s="97">
        <v>1340097</v>
      </c>
      <c r="F45" s="97"/>
      <c r="G45" s="97"/>
      <c r="H45" s="97"/>
      <c r="I45" s="100">
        <f t="shared" si="6"/>
        <v>9.3619372442114407E-2</v>
      </c>
      <c r="J45" s="100">
        <f t="shared" si="7"/>
        <v>1.5493490324335753E-2</v>
      </c>
      <c r="K45" s="97">
        <f t="shared" si="8"/>
        <v>20446</v>
      </c>
      <c r="L45" s="101">
        <f t="shared" si="4"/>
        <v>0.24013718097788425</v>
      </c>
      <c r="M45" s="98">
        <f t="shared" si="5"/>
        <v>3304</v>
      </c>
      <c r="N45" s="98">
        <f t="shared" si="9"/>
        <v>0</v>
      </c>
    </row>
    <row r="46" spans="1:14">
      <c r="A46" s="102">
        <v>49</v>
      </c>
      <c r="B46" s="99" t="s">
        <v>44</v>
      </c>
      <c r="C46" s="97">
        <v>537357</v>
      </c>
      <c r="D46" s="97">
        <v>560353</v>
      </c>
      <c r="E46" s="97">
        <v>561538</v>
      </c>
      <c r="F46" s="97"/>
      <c r="G46" s="97"/>
      <c r="H46" s="97"/>
      <c r="I46" s="100">
        <f t="shared" si="6"/>
        <v>3.9229126818730316E-2</v>
      </c>
      <c r="J46" s="100">
        <f t="shared" si="7"/>
        <v>4.4999879037585816E-2</v>
      </c>
      <c r="K46" s="97">
        <f t="shared" si="8"/>
        <v>24181</v>
      </c>
      <c r="L46" s="101">
        <f t="shared" si="4"/>
        <v>0.2840045570393338</v>
      </c>
      <c r="M46" s="98">
        <f t="shared" si="5"/>
        <v>1185</v>
      </c>
      <c r="N46" s="98">
        <f t="shared" si="9"/>
        <v>0</v>
      </c>
    </row>
    <row r="47" spans="1:14">
      <c r="A47" s="102">
        <v>50</v>
      </c>
      <c r="B47" s="99" t="s">
        <v>45</v>
      </c>
      <c r="C47" s="97">
        <v>14704</v>
      </c>
      <c r="D47" s="97">
        <v>15338</v>
      </c>
      <c r="E47" s="97">
        <v>14874</v>
      </c>
      <c r="F47" s="97"/>
      <c r="G47" s="97"/>
      <c r="H47" s="97"/>
      <c r="I47" s="100">
        <f t="shared" si="6"/>
        <v>1.0390998156879761E-3</v>
      </c>
      <c r="J47" s="100">
        <f t="shared" si="7"/>
        <v>1.1561479869423286E-2</v>
      </c>
      <c r="K47" s="97">
        <f t="shared" si="8"/>
        <v>170</v>
      </c>
      <c r="L47" s="101">
        <f t="shared" si="4"/>
        <v>1.9966409452333135E-3</v>
      </c>
      <c r="M47" s="98">
        <f t="shared" si="5"/>
        <v>-464</v>
      </c>
      <c r="N47" s="98">
        <f t="shared" si="9"/>
        <v>0</v>
      </c>
    </row>
    <row r="48" spans="1:14">
      <c r="A48" s="102">
        <v>51</v>
      </c>
      <c r="B48" s="99" t="s">
        <v>46</v>
      </c>
      <c r="C48" s="97">
        <v>27542</v>
      </c>
      <c r="D48" s="97">
        <v>29554</v>
      </c>
      <c r="E48" s="97">
        <v>29687</v>
      </c>
      <c r="F48" s="97"/>
      <c r="G48" s="97"/>
      <c r="H48" s="97"/>
      <c r="I48" s="100">
        <f t="shared" si="6"/>
        <v>2.0739381624532032E-3</v>
      </c>
      <c r="J48" s="100">
        <f t="shared" si="7"/>
        <v>7.7881054389659435E-2</v>
      </c>
      <c r="K48" s="97">
        <f t="shared" si="8"/>
        <v>2145</v>
      </c>
      <c r="L48" s="101">
        <f t="shared" si="4"/>
        <v>2.5192910750149747E-2</v>
      </c>
      <c r="M48" s="98">
        <f t="shared" si="5"/>
        <v>133</v>
      </c>
      <c r="N48" s="98">
        <f t="shared" si="9"/>
        <v>0</v>
      </c>
    </row>
    <row r="49" spans="1:14">
      <c r="A49" s="102">
        <v>52</v>
      </c>
      <c r="B49" s="99" t="s">
        <v>47</v>
      </c>
      <c r="C49" s="97">
        <v>252465</v>
      </c>
      <c r="D49" s="97">
        <v>262630</v>
      </c>
      <c r="E49" s="97">
        <v>263004</v>
      </c>
      <c r="F49" s="97"/>
      <c r="G49" s="97"/>
      <c r="H49" s="97"/>
      <c r="I49" s="100">
        <f t="shared" si="6"/>
        <v>1.8373497910797395E-2</v>
      </c>
      <c r="J49" s="100">
        <f t="shared" si="7"/>
        <v>4.1744400213891038E-2</v>
      </c>
      <c r="K49" s="97">
        <f t="shared" si="8"/>
        <v>10539</v>
      </c>
      <c r="L49" s="101">
        <f t="shared" si="4"/>
        <v>0.12377999365772877</v>
      </c>
      <c r="M49" s="98">
        <f t="shared" si="5"/>
        <v>374</v>
      </c>
      <c r="N49" s="98">
        <f t="shared" si="9"/>
        <v>0</v>
      </c>
    </row>
    <row r="50" spans="1:14">
      <c r="A50" s="102">
        <v>53</v>
      </c>
      <c r="B50" s="99" t="s">
        <v>48</v>
      </c>
      <c r="C50" s="97">
        <v>43457</v>
      </c>
      <c r="D50" s="97">
        <v>50176</v>
      </c>
      <c r="E50" s="97">
        <v>50708</v>
      </c>
      <c r="F50" s="97"/>
      <c r="G50" s="97"/>
      <c r="H50" s="97"/>
      <c r="I50" s="100">
        <f t="shared" si="6"/>
        <v>3.5424682972909701E-3</v>
      </c>
      <c r="J50" s="100">
        <f t="shared" si="7"/>
        <v>0.16685459189543686</v>
      </c>
      <c r="K50" s="97">
        <f t="shared" si="8"/>
        <v>7251</v>
      </c>
      <c r="L50" s="101">
        <f t="shared" si="4"/>
        <v>8.516260878756915E-2</v>
      </c>
      <c r="M50" s="98">
        <f t="shared" si="5"/>
        <v>532</v>
      </c>
      <c r="N50" s="98">
        <f t="shared" si="9"/>
        <v>0</v>
      </c>
    </row>
    <row r="51" spans="1:14" s="19" customFormat="1">
      <c r="A51" s="102">
        <v>55</v>
      </c>
      <c r="B51" s="99" t="s">
        <v>49</v>
      </c>
      <c r="C51" s="97">
        <v>226760</v>
      </c>
      <c r="D51" s="97">
        <v>292813</v>
      </c>
      <c r="E51" s="97">
        <v>249448</v>
      </c>
      <c r="F51" s="97"/>
      <c r="G51" s="97"/>
      <c r="H51" s="97"/>
      <c r="I51" s="100">
        <f t="shared" si="6"/>
        <v>1.7426473767899305E-2</v>
      </c>
      <c r="J51" s="100">
        <f t="shared" si="7"/>
        <v>0.10005291938613511</v>
      </c>
      <c r="K51" s="97">
        <f t="shared" si="8"/>
        <v>22688</v>
      </c>
      <c r="L51" s="101">
        <f t="shared" si="4"/>
        <v>0.26646935156149065</v>
      </c>
      <c r="M51" s="98">
        <f t="shared" si="5"/>
        <v>-43365</v>
      </c>
      <c r="N51" s="98">
        <f t="shared" si="9"/>
        <v>0</v>
      </c>
    </row>
    <row r="52" spans="1:14" s="19" customFormat="1">
      <c r="A52" s="102">
        <v>56</v>
      </c>
      <c r="B52" s="99" t="s">
        <v>50</v>
      </c>
      <c r="C52" s="97">
        <v>668387</v>
      </c>
      <c r="D52" s="97">
        <v>709546</v>
      </c>
      <c r="E52" s="97">
        <v>713057</v>
      </c>
      <c r="F52" s="97"/>
      <c r="G52" s="97"/>
      <c r="H52" s="97"/>
      <c r="I52" s="100">
        <f t="shared" si="6"/>
        <v>4.9814266322107108E-2</v>
      </c>
      <c r="J52" s="100">
        <f t="shared" si="7"/>
        <v>6.6832538634054819E-2</v>
      </c>
      <c r="K52" s="97">
        <f t="shared" si="8"/>
        <v>44670</v>
      </c>
      <c r="L52" s="101">
        <f t="shared" si="4"/>
        <v>0.52464677072689481</v>
      </c>
      <c r="M52" s="98">
        <f t="shared" si="5"/>
        <v>3511</v>
      </c>
      <c r="N52" s="98">
        <f t="shared" si="9"/>
        <v>0</v>
      </c>
    </row>
    <row r="53" spans="1:14">
      <c r="A53" s="102">
        <v>58</v>
      </c>
      <c r="B53" s="99" t="s">
        <v>51</v>
      </c>
      <c r="C53" s="97">
        <v>24079</v>
      </c>
      <c r="D53" s="97">
        <v>23993</v>
      </c>
      <c r="E53" s="97">
        <v>23928</v>
      </c>
      <c r="F53" s="97"/>
      <c r="G53" s="97"/>
      <c r="H53" s="97"/>
      <c r="I53" s="100">
        <f t="shared" si="6"/>
        <v>1.6716135800579463E-3</v>
      </c>
      <c r="J53" s="100">
        <f t="shared" si="7"/>
        <v>-6.2710245442086469E-3</v>
      </c>
      <c r="K53" s="97">
        <f t="shared" si="8"/>
        <v>-151</v>
      </c>
      <c r="L53" s="101">
        <f t="shared" si="4"/>
        <v>-1.773486957236649E-3</v>
      </c>
      <c r="M53" s="98">
        <f t="shared" si="5"/>
        <v>-65</v>
      </c>
      <c r="N53" s="98">
        <f t="shared" si="9"/>
        <v>0</v>
      </c>
    </row>
    <row r="54" spans="1:14">
      <c r="A54" s="102">
        <v>59</v>
      </c>
      <c r="B54" s="99" t="s">
        <v>52</v>
      </c>
      <c r="C54" s="97">
        <v>17407</v>
      </c>
      <c r="D54" s="97">
        <v>22816</v>
      </c>
      <c r="E54" s="97">
        <v>23444</v>
      </c>
      <c r="F54" s="97"/>
      <c r="G54" s="97"/>
      <c r="H54" s="97"/>
      <c r="I54" s="100">
        <f t="shared" si="6"/>
        <v>1.6378012692610537E-3</v>
      </c>
      <c r="J54" s="100">
        <f t="shared" si="7"/>
        <v>0.34681449991382779</v>
      </c>
      <c r="K54" s="97">
        <f t="shared" si="8"/>
        <v>6037</v>
      </c>
      <c r="L54" s="101">
        <f t="shared" si="4"/>
        <v>7.0904243449255958E-2</v>
      </c>
      <c r="M54" s="98">
        <f t="shared" si="5"/>
        <v>628</v>
      </c>
      <c r="N54" s="98">
        <f t="shared" si="9"/>
        <v>0</v>
      </c>
    </row>
    <row r="55" spans="1:14">
      <c r="A55" s="102">
        <v>60</v>
      </c>
      <c r="B55" s="99" t="s">
        <v>53</v>
      </c>
      <c r="C55" s="97">
        <v>9778</v>
      </c>
      <c r="D55" s="97">
        <v>9595</v>
      </c>
      <c r="E55" s="97">
        <v>9753</v>
      </c>
      <c r="F55" s="97"/>
      <c r="G55" s="97"/>
      <c r="H55" s="97"/>
      <c r="I55" s="100">
        <f t="shared" si="6"/>
        <v>6.8134600661589554E-4</v>
      </c>
      <c r="J55" s="100">
        <f t="shared" si="7"/>
        <v>-2.5567600736346903E-3</v>
      </c>
      <c r="K55" s="97">
        <f t="shared" si="8"/>
        <v>-25</v>
      </c>
      <c r="L55" s="101">
        <f t="shared" si="4"/>
        <v>-2.9362366841666372E-4</v>
      </c>
      <c r="M55" s="98">
        <f t="shared" si="5"/>
        <v>158</v>
      </c>
      <c r="N55" s="98">
        <f t="shared" si="9"/>
        <v>0</v>
      </c>
    </row>
    <row r="56" spans="1:14">
      <c r="A56" s="102">
        <v>61</v>
      </c>
      <c r="B56" s="99" t="s">
        <v>54</v>
      </c>
      <c r="C56" s="97">
        <v>23945</v>
      </c>
      <c r="D56" s="97">
        <v>26186</v>
      </c>
      <c r="E56" s="97">
        <v>26541</v>
      </c>
      <c r="F56" s="97"/>
      <c r="G56" s="97"/>
      <c r="H56" s="97"/>
      <c r="I56" s="100">
        <f t="shared" si="6"/>
        <v>1.8541581422734015E-3</v>
      </c>
      <c r="J56" s="100">
        <f t="shared" si="7"/>
        <v>0.10841511797870119</v>
      </c>
      <c r="K56" s="97">
        <f t="shared" si="8"/>
        <v>2596</v>
      </c>
      <c r="L56" s="101">
        <f t="shared" si="4"/>
        <v>3.0489881728386362E-2</v>
      </c>
      <c r="M56" s="98">
        <f t="shared" si="5"/>
        <v>355</v>
      </c>
      <c r="N56" s="98">
        <f t="shared" si="9"/>
        <v>0</v>
      </c>
    </row>
    <row r="57" spans="1:14">
      <c r="A57" s="102">
        <v>62</v>
      </c>
      <c r="B57" s="99" t="s">
        <v>55</v>
      </c>
      <c r="C57" s="97">
        <v>84635</v>
      </c>
      <c r="D57" s="97">
        <v>99121</v>
      </c>
      <c r="E57" s="97">
        <v>100718</v>
      </c>
      <c r="F57" s="97"/>
      <c r="G57" s="97"/>
      <c r="H57" s="97"/>
      <c r="I57" s="100">
        <f t="shared" si="6"/>
        <v>7.0361742124822896E-3</v>
      </c>
      <c r="J57" s="100">
        <f t="shared" si="7"/>
        <v>0.19002776629054174</v>
      </c>
      <c r="K57" s="97">
        <f t="shared" si="8"/>
        <v>16083</v>
      </c>
      <c r="L57" s="101">
        <f t="shared" si="4"/>
        <v>0.18889397836580812</v>
      </c>
      <c r="M57" s="98">
        <f t="shared" si="5"/>
        <v>1597</v>
      </c>
      <c r="N57" s="98">
        <f t="shared" si="9"/>
        <v>0</v>
      </c>
    </row>
    <row r="58" spans="1:14">
      <c r="A58" s="102">
        <v>63</v>
      </c>
      <c r="B58" s="99" t="s">
        <v>56</v>
      </c>
      <c r="C58" s="97">
        <v>42855</v>
      </c>
      <c r="D58" s="97">
        <v>43321</v>
      </c>
      <c r="E58" s="97">
        <v>43419</v>
      </c>
      <c r="F58" s="97"/>
      <c r="G58" s="97"/>
      <c r="H58" s="97"/>
      <c r="I58" s="100">
        <f t="shared" si="6"/>
        <v>3.0332576910956188E-3</v>
      </c>
      <c r="J58" s="100">
        <f t="shared" si="7"/>
        <v>1.3160658032901645E-2</v>
      </c>
      <c r="K58" s="97">
        <f t="shared" si="8"/>
        <v>564</v>
      </c>
      <c r="L58" s="101">
        <f t="shared" si="4"/>
        <v>6.6241499594799341E-3</v>
      </c>
      <c r="M58" s="98">
        <f t="shared" si="5"/>
        <v>98</v>
      </c>
      <c r="N58" s="98">
        <f t="shared" si="9"/>
        <v>0</v>
      </c>
    </row>
    <row r="59" spans="1:14">
      <c r="A59" s="102">
        <v>64</v>
      </c>
      <c r="B59" s="99" t="s">
        <v>57</v>
      </c>
      <c r="C59" s="97">
        <v>86574</v>
      </c>
      <c r="D59" s="97">
        <v>85707</v>
      </c>
      <c r="E59" s="97">
        <v>85802</v>
      </c>
      <c r="F59" s="97"/>
      <c r="G59" s="97"/>
      <c r="H59" s="97"/>
      <c r="I59" s="100">
        <f t="shared" si="6"/>
        <v>5.9941402706507815E-3</v>
      </c>
      <c r="J59" s="100">
        <f t="shared" si="7"/>
        <v>-8.917226881049737E-3</v>
      </c>
      <c r="K59" s="97">
        <f t="shared" si="8"/>
        <v>-772</v>
      </c>
      <c r="L59" s="101">
        <f t="shared" si="4"/>
        <v>-9.0670988807065762E-3</v>
      </c>
      <c r="M59" s="98">
        <f t="shared" si="5"/>
        <v>95</v>
      </c>
      <c r="N59" s="98">
        <f t="shared" si="9"/>
        <v>0</v>
      </c>
    </row>
    <row r="60" spans="1:14">
      <c r="A60" s="102">
        <v>65</v>
      </c>
      <c r="B60" s="99" t="s">
        <v>58</v>
      </c>
      <c r="C60" s="97">
        <v>23666</v>
      </c>
      <c r="D60" s="97">
        <v>22554</v>
      </c>
      <c r="E60" s="97">
        <v>22850</v>
      </c>
      <c r="F60" s="97"/>
      <c r="G60" s="97"/>
      <c r="H60" s="97"/>
      <c r="I60" s="100">
        <f t="shared" si="6"/>
        <v>1.5963043423739582E-3</v>
      </c>
      <c r="J60" s="100">
        <f t="shared" si="7"/>
        <v>-3.4479844502662046E-2</v>
      </c>
      <c r="K60" s="97">
        <f t="shared" si="8"/>
        <v>-816</v>
      </c>
      <c r="L60" s="101">
        <f t="shared" si="4"/>
        <v>-9.583876537119904E-3</v>
      </c>
      <c r="M60" s="98">
        <f t="shared" si="5"/>
        <v>296</v>
      </c>
      <c r="N60" s="98">
        <f t="shared" si="9"/>
        <v>0</v>
      </c>
    </row>
    <row r="61" spans="1:14">
      <c r="A61" s="102">
        <v>66</v>
      </c>
      <c r="B61" s="99" t="s">
        <v>59</v>
      </c>
      <c r="C61" s="97">
        <v>50397</v>
      </c>
      <c r="D61" s="97">
        <v>50525</v>
      </c>
      <c r="E61" s="97">
        <v>50822</v>
      </c>
      <c r="F61" s="97"/>
      <c r="G61" s="97"/>
      <c r="H61" s="97"/>
      <c r="I61" s="100">
        <f t="shared" si="6"/>
        <v>3.5504323539662713E-3</v>
      </c>
      <c r="J61" s="100">
        <f t="shared" si="7"/>
        <v>8.4330416493045221E-3</v>
      </c>
      <c r="K61" s="97">
        <f t="shared" si="8"/>
        <v>425</v>
      </c>
      <c r="L61" s="101">
        <f t="shared" si="4"/>
        <v>4.9916023630832834E-3</v>
      </c>
      <c r="M61" s="98">
        <f t="shared" si="5"/>
        <v>297</v>
      </c>
      <c r="N61" s="98">
        <f t="shared" si="9"/>
        <v>0</v>
      </c>
    </row>
    <row r="62" spans="1:14">
      <c r="A62" s="102">
        <v>68</v>
      </c>
      <c r="B62" s="99" t="s">
        <v>60</v>
      </c>
      <c r="C62" s="97">
        <v>130954</v>
      </c>
      <c r="D62" s="97">
        <v>138939</v>
      </c>
      <c r="E62" s="97">
        <v>139198</v>
      </c>
      <c r="F62" s="97"/>
      <c r="G62" s="97"/>
      <c r="H62" s="97"/>
      <c r="I62" s="100">
        <f t="shared" si="6"/>
        <v>9.7243926411278003E-3</v>
      </c>
      <c r="J62" s="100">
        <f t="shared" si="7"/>
        <v>6.2953403485193279E-2</v>
      </c>
      <c r="K62" s="97">
        <f t="shared" si="8"/>
        <v>8244</v>
      </c>
      <c r="L62" s="101">
        <f t="shared" si="4"/>
        <v>9.6825340897079032E-2</v>
      </c>
      <c r="M62" s="98">
        <f t="shared" si="5"/>
        <v>259</v>
      </c>
      <c r="N62" s="98">
        <f t="shared" si="9"/>
        <v>0</v>
      </c>
    </row>
    <row r="63" spans="1:14">
      <c r="A63" s="102">
        <v>69</v>
      </c>
      <c r="B63" s="99" t="s">
        <v>61</v>
      </c>
      <c r="C63" s="97">
        <v>154163</v>
      </c>
      <c r="D63" s="97">
        <v>153665</v>
      </c>
      <c r="E63" s="97">
        <v>155294</v>
      </c>
      <c r="F63" s="97"/>
      <c r="G63" s="97"/>
      <c r="H63" s="97"/>
      <c r="I63" s="100">
        <f t="shared" si="6"/>
        <v>1.0848861555563302E-2</v>
      </c>
      <c r="J63" s="100">
        <f t="shared" si="7"/>
        <v>7.3363907033464583E-3</v>
      </c>
      <c r="K63" s="97">
        <f t="shared" si="8"/>
        <v>1131</v>
      </c>
      <c r="L63" s="101">
        <f t="shared" si="4"/>
        <v>1.3283534759169867E-2</v>
      </c>
      <c r="M63" s="98">
        <f t="shared" si="5"/>
        <v>1629</v>
      </c>
      <c r="N63" s="98">
        <f t="shared" si="9"/>
        <v>0</v>
      </c>
    </row>
    <row r="64" spans="1:14">
      <c r="A64" s="102">
        <v>70</v>
      </c>
      <c r="B64" s="99" t="s">
        <v>62</v>
      </c>
      <c r="C64" s="97">
        <v>210527</v>
      </c>
      <c r="D64" s="97">
        <v>211915</v>
      </c>
      <c r="E64" s="97">
        <v>212504</v>
      </c>
      <c r="F64" s="97"/>
      <c r="G64" s="97"/>
      <c r="H64" s="97"/>
      <c r="I64" s="100">
        <f t="shared" si="6"/>
        <v>1.4845560523931536E-2</v>
      </c>
      <c r="J64" s="100">
        <f t="shared" si="7"/>
        <v>9.3907194801616887E-3</v>
      </c>
      <c r="K64" s="97">
        <f t="shared" si="8"/>
        <v>1977</v>
      </c>
      <c r="L64" s="101">
        <f t="shared" si="4"/>
        <v>2.3219759698389769E-2</v>
      </c>
      <c r="M64" s="98">
        <f t="shared" si="5"/>
        <v>589</v>
      </c>
      <c r="N64" s="98">
        <f t="shared" si="9"/>
        <v>0</v>
      </c>
    </row>
    <row r="65" spans="1:14">
      <c r="A65" s="102">
        <v>71</v>
      </c>
      <c r="B65" s="99" t="s">
        <v>63</v>
      </c>
      <c r="C65" s="97">
        <v>153995</v>
      </c>
      <c r="D65" s="97">
        <v>146913</v>
      </c>
      <c r="E65" s="97">
        <v>146666</v>
      </c>
      <c r="F65" s="97"/>
      <c r="G65" s="97"/>
      <c r="H65" s="97"/>
      <c r="I65" s="100">
        <f t="shared" si="6"/>
        <v>1.02461082135063E-2</v>
      </c>
      <c r="J65" s="100">
        <f t="shared" si="7"/>
        <v>-4.7592454300464299E-2</v>
      </c>
      <c r="K65" s="97">
        <f t="shared" si="8"/>
        <v>-7329</v>
      </c>
      <c r="L65" s="101">
        <f t="shared" si="4"/>
        <v>-8.6078714633029144E-2</v>
      </c>
      <c r="M65" s="98">
        <f t="shared" si="5"/>
        <v>-247</v>
      </c>
      <c r="N65" s="98">
        <f t="shared" si="9"/>
        <v>0</v>
      </c>
    </row>
    <row r="66" spans="1:14">
      <c r="A66" s="102">
        <v>72</v>
      </c>
      <c r="B66" s="99" t="s">
        <v>64</v>
      </c>
      <c r="C66" s="97">
        <v>13120</v>
      </c>
      <c r="D66" s="97">
        <v>13846</v>
      </c>
      <c r="E66" s="97">
        <v>13741</v>
      </c>
      <c r="F66" s="97"/>
      <c r="G66" s="97"/>
      <c r="H66" s="97"/>
      <c r="I66" s="100">
        <f t="shared" si="6"/>
        <v>9.5994826995888659E-4</v>
      </c>
      <c r="J66" s="100">
        <f t="shared" si="7"/>
        <v>4.7332317073170732E-2</v>
      </c>
      <c r="K66" s="97">
        <f t="shared" si="8"/>
        <v>621</v>
      </c>
      <c r="L66" s="101">
        <f t="shared" si="4"/>
        <v>7.2936119234699275E-3</v>
      </c>
      <c r="M66" s="98">
        <f t="shared" si="5"/>
        <v>-105</v>
      </c>
      <c r="N66" s="98">
        <f t="shared" si="9"/>
        <v>0</v>
      </c>
    </row>
    <row r="67" spans="1:14">
      <c r="A67" s="102">
        <v>73</v>
      </c>
      <c r="B67" s="99" t="s">
        <v>65</v>
      </c>
      <c r="C67" s="97">
        <v>59224</v>
      </c>
      <c r="D67" s="97">
        <v>58749</v>
      </c>
      <c r="E67" s="97">
        <v>58571</v>
      </c>
      <c r="F67" s="97"/>
      <c r="G67" s="97"/>
      <c r="H67" s="97"/>
      <c r="I67" s="100">
        <f t="shared" ref="I67:I92" si="10">E67/$E$92</f>
        <v>4.091778627447926E-3</v>
      </c>
      <c r="J67" s="100">
        <f t="shared" ref="J67:J92" si="11">(E67-C67)/C67</f>
        <v>-1.1025935431581792E-2</v>
      </c>
      <c r="K67" s="97">
        <f t="shared" ref="K67:K92" si="12">E67-C67</f>
        <v>-653</v>
      </c>
      <c r="L67" s="101">
        <f t="shared" si="4"/>
        <v>-7.669450219043257E-3</v>
      </c>
      <c r="M67" s="98">
        <f t="shared" si="5"/>
        <v>-178</v>
      </c>
      <c r="N67" s="98">
        <f t="shared" ref="N67:N92" si="13">H67-G67</f>
        <v>0</v>
      </c>
    </row>
    <row r="68" spans="1:14">
      <c r="A68" s="102">
        <v>74</v>
      </c>
      <c r="B68" s="99" t="s">
        <v>66</v>
      </c>
      <c r="C68" s="97">
        <v>48795</v>
      </c>
      <c r="D68" s="97">
        <v>44730</v>
      </c>
      <c r="E68" s="97">
        <v>45514</v>
      </c>
      <c r="F68" s="97"/>
      <c r="G68" s="97"/>
      <c r="H68" s="97"/>
      <c r="I68" s="100">
        <f t="shared" si="10"/>
        <v>3.1796146975408461E-3</v>
      </c>
      <c r="J68" s="100">
        <f t="shared" si="11"/>
        <v>-6.7240495952454141E-2</v>
      </c>
      <c r="K68" s="97">
        <f t="shared" si="12"/>
        <v>-3281</v>
      </c>
      <c r="L68" s="101">
        <f t="shared" ref="L68:L92" si="14">K68/$K$92</f>
        <v>-3.8535170243002945E-2</v>
      </c>
      <c r="M68" s="98">
        <f t="shared" ref="M68:M92" si="15">E68-D68</f>
        <v>784</v>
      </c>
      <c r="N68" s="98">
        <f t="shared" si="13"/>
        <v>0</v>
      </c>
    </row>
    <row r="69" spans="1:14">
      <c r="A69" s="102">
        <v>75</v>
      </c>
      <c r="B69" s="99" t="s">
        <v>67</v>
      </c>
      <c r="C69" s="97">
        <v>8399</v>
      </c>
      <c r="D69" s="97">
        <v>8427</v>
      </c>
      <c r="E69" s="97">
        <v>8524</v>
      </c>
      <c r="F69" s="97"/>
      <c r="G69" s="97"/>
      <c r="H69" s="97"/>
      <c r="I69" s="100">
        <f t="shared" si="10"/>
        <v>5.9548788684444728E-4</v>
      </c>
      <c r="J69" s="100">
        <f t="shared" si="11"/>
        <v>1.4882724133825456E-2</v>
      </c>
      <c r="K69" s="97">
        <f t="shared" si="12"/>
        <v>125</v>
      </c>
      <c r="L69" s="101">
        <f t="shared" si="14"/>
        <v>1.4681183420833187E-3</v>
      </c>
      <c r="M69" s="98">
        <f t="shared" si="15"/>
        <v>97</v>
      </c>
      <c r="N69" s="98">
        <f t="shared" si="13"/>
        <v>0</v>
      </c>
    </row>
    <row r="70" spans="1:14">
      <c r="A70" s="102">
        <v>77</v>
      </c>
      <c r="B70" s="99" t="s">
        <v>68</v>
      </c>
      <c r="C70" s="97">
        <v>27820</v>
      </c>
      <c r="D70" s="97">
        <v>25578</v>
      </c>
      <c r="E70" s="97">
        <v>26115</v>
      </c>
      <c r="F70" s="97"/>
      <c r="G70" s="97"/>
      <c r="H70" s="97"/>
      <c r="I70" s="100">
        <f t="shared" si="10"/>
        <v>1.8243977199604341E-3</v>
      </c>
      <c r="J70" s="100">
        <f t="shared" si="11"/>
        <v>-6.128684399712437E-2</v>
      </c>
      <c r="K70" s="97">
        <f t="shared" si="12"/>
        <v>-1705</v>
      </c>
      <c r="L70" s="101">
        <f t="shared" si="14"/>
        <v>-2.0025134186016466E-2</v>
      </c>
      <c r="M70" s="98">
        <f t="shared" si="15"/>
        <v>537</v>
      </c>
      <c r="N70" s="98">
        <f t="shared" si="13"/>
        <v>0</v>
      </c>
    </row>
    <row r="71" spans="1:14">
      <c r="A71" s="102">
        <v>78</v>
      </c>
      <c r="B71" s="99" t="s">
        <v>69</v>
      </c>
      <c r="C71" s="97">
        <v>61638</v>
      </c>
      <c r="D71" s="97">
        <v>68650</v>
      </c>
      <c r="E71" s="97">
        <v>67346</v>
      </c>
      <c r="F71" s="97"/>
      <c r="G71" s="97"/>
      <c r="H71" s="97"/>
      <c r="I71" s="100">
        <f t="shared" si="10"/>
        <v>4.7048014110072905E-3</v>
      </c>
      <c r="J71" s="100">
        <f t="shared" si="11"/>
        <v>9.2605211071092514E-2</v>
      </c>
      <c r="K71" s="97">
        <f t="shared" si="12"/>
        <v>5708</v>
      </c>
      <c r="L71" s="101">
        <f t="shared" si="14"/>
        <v>6.7040155972892659E-2</v>
      </c>
      <c r="M71" s="98">
        <f t="shared" si="15"/>
        <v>-1304</v>
      </c>
      <c r="N71" s="98">
        <f t="shared" si="13"/>
        <v>0</v>
      </c>
    </row>
    <row r="72" spans="1:14">
      <c r="A72" s="102">
        <v>79</v>
      </c>
      <c r="B72" s="99" t="s">
        <v>70</v>
      </c>
      <c r="C72" s="97">
        <v>47727</v>
      </c>
      <c r="D72" s="97">
        <v>54098</v>
      </c>
      <c r="E72" s="97">
        <v>52797</v>
      </c>
      <c r="F72" s="97"/>
      <c r="G72" s="97"/>
      <c r="H72" s="97"/>
      <c r="I72" s="100">
        <f t="shared" si="10"/>
        <v>3.6884061428585501E-3</v>
      </c>
      <c r="J72" s="100">
        <f t="shared" si="11"/>
        <v>0.10622917845244829</v>
      </c>
      <c r="K72" s="97">
        <f t="shared" si="12"/>
        <v>5070</v>
      </c>
      <c r="L72" s="101">
        <f t="shared" si="14"/>
        <v>5.9546879954899407E-2</v>
      </c>
      <c r="M72" s="98">
        <f t="shared" si="15"/>
        <v>-1301</v>
      </c>
      <c r="N72" s="98">
        <f t="shared" si="13"/>
        <v>0</v>
      </c>
    </row>
    <row r="73" spans="1:14">
      <c r="A73" s="102">
        <v>80</v>
      </c>
      <c r="B73" s="99" t="s">
        <v>71</v>
      </c>
      <c r="C73" s="97">
        <v>312066</v>
      </c>
      <c r="D73" s="97">
        <v>316832</v>
      </c>
      <c r="E73" s="97">
        <v>320081</v>
      </c>
      <c r="F73" s="97"/>
      <c r="G73" s="97"/>
      <c r="H73" s="97"/>
      <c r="I73" s="100">
        <f t="shared" si="10"/>
        <v>2.2360905479711111E-2</v>
      </c>
      <c r="J73" s="100">
        <f t="shared" si="11"/>
        <v>2.5683669480174066E-2</v>
      </c>
      <c r="K73" s="97">
        <f t="shared" si="12"/>
        <v>8015</v>
      </c>
      <c r="L73" s="101">
        <f t="shared" si="14"/>
        <v>9.4135748094382396E-2</v>
      </c>
      <c r="M73" s="98">
        <f t="shared" si="15"/>
        <v>3249</v>
      </c>
      <c r="N73" s="98">
        <f t="shared" si="13"/>
        <v>0</v>
      </c>
    </row>
    <row r="74" spans="1:14" s="19" customFormat="1">
      <c r="A74" s="102">
        <v>81</v>
      </c>
      <c r="B74" s="99" t="s">
        <v>72</v>
      </c>
      <c r="C74" s="97">
        <v>695687</v>
      </c>
      <c r="D74" s="97">
        <v>629295</v>
      </c>
      <c r="E74" s="97">
        <v>618982</v>
      </c>
      <c r="F74" s="97"/>
      <c r="G74" s="97"/>
      <c r="H74" s="97"/>
      <c r="I74" s="100">
        <f t="shared" si="10"/>
        <v>4.32421730613268E-2</v>
      </c>
      <c r="J74" s="100">
        <f t="shared" si="11"/>
        <v>-0.11025791771299449</v>
      </c>
      <c r="K74" s="97">
        <f t="shared" si="12"/>
        <v>-76705</v>
      </c>
      <c r="L74" s="101">
        <f t="shared" si="14"/>
        <v>-0.90089613943600766</v>
      </c>
      <c r="M74" s="98">
        <f t="shared" si="15"/>
        <v>-10313</v>
      </c>
      <c r="N74" s="98">
        <f t="shared" si="13"/>
        <v>0</v>
      </c>
    </row>
    <row r="75" spans="1:14" s="19" customFormat="1">
      <c r="A75" s="102">
        <v>82</v>
      </c>
      <c r="B75" s="99" t="s">
        <v>73</v>
      </c>
      <c r="C75" s="97">
        <v>442944</v>
      </c>
      <c r="D75" s="97">
        <v>442520</v>
      </c>
      <c r="E75" s="97">
        <v>443291</v>
      </c>
      <c r="F75" s="97"/>
      <c r="G75" s="97"/>
      <c r="H75" s="97"/>
      <c r="I75" s="100">
        <f t="shared" si="10"/>
        <v>3.0968374102201063E-2</v>
      </c>
      <c r="J75" s="100">
        <f t="shared" si="11"/>
        <v>7.8339474064441556E-4</v>
      </c>
      <c r="K75" s="97">
        <f t="shared" si="12"/>
        <v>347</v>
      </c>
      <c r="L75" s="101">
        <f t="shared" si="14"/>
        <v>4.0754965176232928E-3</v>
      </c>
      <c r="M75" s="98">
        <f t="shared" si="15"/>
        <v>771</v>
      </c>
      <c r="N75" s="98">
        <f t="shared" si="13"/>
        <v>0</v>
      </c>
    </row>
    <row r="76" spans="1:14">
      <c r="A76" s="102">
        <v>84</v>
      </c>
      <c r="B76" s="99" t="s">
        <v>74</v>
      </c>
      <c r="C76" s="97">
        <v>198895</v>
      </c>
      <c r="D76" s="97">
        <v>218862</v>
      </c>
      <c r="E76" s="97">
        <v>220782</v>
      </c>
      <c r="F76" s="97"/>
      <c r="G76" s="97"/>
      <c r="H76" s="97"/>
      <c r="I76" s="100">
        <f t="shared" si="10"/>
        <v>1.5423862814792438E-2</v>
      </c>
      <c r="J76" s="100">
        <f t="shared" si="11"/>
        <v>0.11004298750597048</v>
      </c>
      <c r="K76" s="97">
        <f t="shared" si="12"/>
        <v>21887</v>
      </c>
      <c r="L76" s="101">
        <f t="shared" si="14"/>
        <v>0.25706164922542074</v>
      </c>
      <c r="M76" s="98">
        <f t="shared" si="15"/>
        <v>1920</v>
      </c>
      <c r="N76" s="98">
        <f t="shared" si="13"/>
        <v>0</v>
      </c>
    </row>
    <row r="77" spans="1:14">
      <c r="A77" s="102">
        <v>85</v>
      </c>
      <c r="B77" s="99" t="s">
        <v>75</v>
      </c>
      <c r="C77" s="97">
        <v>597877</v>
      </c>
      <c r="D77" s="97">
        <v>622434</v>
      </c>
      <c r="E77" s="97">
        <v>632093</v>
      </c>
      <c r="F77" s="97"/>
      <c r="G77" s="97"/>
      <c r="H77" s="97"/>
      <c r="I77" s="100">
        <f t="shared" si="10"/>
        <v>4.4158109439132703E-2</v>
      </c>
      <c r="J77" s="100">
        <f t="shared" si="11"/>
        <v>5.7229162520050107E-2</v>
      </c>
      <c r="K77" s="97">
        <f t="shared" si="12"/>
        <v>34216</v>
      </c>
      <c r="L77" s="101">
        <f t="shared" si="14"/>
        <v>0.40186509754178262</v>
      </c>
      <c r="M77" s="98">
        <f t="shared" si="15"/>
        <v>9659</v>
      </c>
      <c r="N77" s="98">
        <f t="shared" si="13"/>
        <v>0</v>
      </c>
    </row>
    <row r="78" spans="1:14">
      <c r="A78" s="102">
        <v>86</v>
      </c>
      <c r="B78" s="99" t="s">
        <v>76</v>
      </c>
      <c r="C78" s="97">
        <v>491631</v>
      </c>
      <c r="D78" s="97">
        <v>547222</v>
      </c>
      <c r="E78" s="97">
        <v>549861</v>
      </c>
      <c r="F78" s="97"/>
      <c r="G78" s="97"/>
      <c r="H78" s="97"/>
      <c r="I78" s="100">
        <f t="shared" si="10"/>
        <v>3.8413369890682142E-2</v>
      </c>
      <c r="J78" s="100">
        <f t="shared" si="11"/>
        <v>0.11844249040438866</v>
      </c>
      <c r="K78" s="97">
        <f t="shared" si="12"/>
        <v>58230</v>
      </c>
      <c r="L78" s="101">
        <f t="shared" si="14"/>
        <v>0.68390824847609311</v>
      </c>
      <c r="M78" s="98">
        <f t="shared" si="15"/>
        <v>2639</v>
      </c>
      <c r="N78" s="98">
        <f t="shared" si="13"/>
        <v>0</v>
      </c>
    </row>
    <row r="79" spans="1:14">
      <c r="A79" s="102">
        <v>87</v>
      </c>
      <c r="B79" s="99" t="s">
        <v>77</v>
      </c>
      <c r="C79" s="97">
        <v>33206</v>
      </c>
      <c r="D79" s="97">
        <v>34476</v>
      </c>
      <c r="E79" s="97">
        <v>34511</v>
      </c>
      <c r="F79" s="97"/>
      <c r="G79" s="97"/>
      <c r="H79" s="97"/>
      <c r="I79" s="100">
        <f t="shared" si="10"/>
        <v>2.410943508081736E-3</v>
      </c>
      <c r="J79" s="100">
        <f t="shared" si="11"/>
        <v>3.9300126483165693E-2</v>
      </c>
      <c r="K79" s="97">
        <f t="shared" si="12"/>
        <v>1305</v>
      </c>
      <c r="L79" s="101">
        <f t="shared" si="14"/>
        <v>1.5327155491349847E-2</v>
      </c>
      <c r="M79" s="98">
        <f t="shared" si="15"/>
        <v>35</v>
      </c>
      <c r="N79" s="98">
        <f t="shared" si="13"/>
        <v>0</v>
      </c>
    </row>
    <row r="80" spans="1:14">
      <c r="A80" s="102">
        <v>88</v>
      </c>
      <c r="B80" s="99" t="s">
        <v>78</v>
      </c>
      <c r="C80" s="97">
        <v>55478</v>
      </c>
      <c r="D80" s="97">
        <v>59340</v>
      </c>
      <c r="E80" s="97">
        <v>59960</v>
      </c>
      <c r="F80" s="97"/>
      <c r="G80" s="97"/>
      <c r="H80" s="97"/>
      <c r="I80" s="100">
        <f t="shared" si="10"/>
        <v>4.1888143706233054E-3</v>
      </c>
      <c r="J80" s="100">
        <f t="shared" si="11"/>
        <v>8.0788781138469309E-2</v>
      </c>
      <c r="K80" s="97">
        <f t="shared" si="12"/>
        <v>4482</v>
      </c>
      <c r="L80" s="101">
        <f t="shared" si="14"/>
        <v>5.2640851273739471E-2</v>
      </c>
      <c r="M80" s="98">
        <f t="shared" si="15"/>
        <v>620</v>
      </c>
      <c r="N80" s="98">
        <f t="shared" si="13"/>
        <v>0</v>
      </c>
    </row>
    <row r="81" spans="1:14">
      <c r="A81" s="102">
        <v>90</v>
      </c>
      <c r="B81" s="99" t="s">
        <v>79</v>
      </c>
      <c r="C81" s="97">
        <v>12131</v>
      </c>
      <c r="D81" s="97">
        <v>13941</v>
      </c>
      <c r="E81" s="97">
        <v>15035</v>
      </c>
      <c r="F81" s="97"/>
      <c r="G81" s="97"/>
      <c r="H81" s="97"/>
      <c r="I81" s="100">
        <f t="shared" si="10"/>
        <v>1.0503472992381821E-3</v>
      </c>
      <c r="J81" s="100">
        <f t="shared" si="11"/>
        <v>0.2393866952435908</v>
      </c>
      <c r="K81" s="97">
        <f t="shared" si="12"/>
        <v>2904</v>
      </c>
      <c r="L81" s="101">
        <f t="shared" si="14"/>
        <v>3.4107325323279661E-2</v>
      </c>
      <c r="M81" s="98">
        <f t="shared" si="15"/>
        <v>1094</v>
      </c>
      <c r="N81" s="98">
        <f t="shared" si="13"/>
        <v>0</v>
      </c>
    </row>
    <row r="82" spans="1:14">
      <c r="A82" s="102">
        <v>91</v>
      </c>
      <c r="B82" s="99" t="s">
        <v>80</v>
      </c>
      <c r="C82" s="97">
        <v>3587</v>
      </c>
      <c r="D82" s="97">
        <v>3557</v>
      </c>
      <c r="E82" s="97">
        <v>3440</v>
      </c>
      <c r="F82" s="97"/>
      <c r="G82" s="97"/>
      <c r="H82" s="97"/>
      <c r="I82" s="100">
        <f t="shared" si="10"/>
        <v>2.4031890318452587E-4</v>
      </c>
      <c r="J82" s="100">
        <f t="shared" si="11"/>
        <v>-4.0981321438528021E-2</v>
      </c>
      <c r="K82" s="97">
        <f t="shared" si="12"/>
        <v>-147</v>
      </c>
      <c r="L82" s="101">
        <f t="shared" si="14"/>
        <v>-1.7265071702899828E-3</v>
      </c>
      <c r="M82" s="98">
        <f t="shared" si="15"/>
        <v>-117</v>
      </c>
      <c r="N82" s="98">
        <f t="shared" si="13"/>
        <v>0</v>
      </c>
    </row>
    <row r="83" spans="1:14">
      <c r="A83" s="102">
        <v>92</v>
      </c>
      <c r="B83" s="99" t="s">
        <v>81</v>
      </c>
      <c r="C83" s="97">
        <v>6873</v>
      </c>
      <c r="D83" s="97">
        <v>6501</v>
      </c>
      <c r="E83" s="97">
        <v>6464</v>
      </c>
      <c r="F83" s="97"/>
      <c r="G83" s="97"/>
      <c r="H83" s="97"/>
      <c r="I83" s="100">
        <f t="shared" si="10"/>
        <v>4.5157598551883002E-4</v>
      </c>
      <c r="J83" s="100">
        <f t="shared" si="11"/>
        <v>-5.9508220573257678E-2</v>
      </c>
      <c r="K83" s="97">
        <f t="shared" si="12"/>
        <v>-409</v>
      </c>
      <c r="L83" s="101">
        <f t="shared" si="14"/>
        <v>-4.8036832152966186E-3</v>
      </c>
      <c r="M83" s="98">
        <f t="shared" si="15"/>
        <v>-37</v>
      </c>
      <c r="N83" s="98">
        <f t="shared" si="13"/>
        <v>0</v>
      </c>
    </row>
    <row r="84" spans="1:14">
      <c r="A84" s="102">
        <v>93</v>
      </c>
      <c r="B84" s="99" t="s">
        <v>82</v>
      </c>
      <c r="C84" s="97">
        <v>51022</v>
      </c>
      <c r="D84" s="97">
        <v>55426</v>
      </c>
      <c r="E84" s="97">
        <v>54786</v>
      </c>
      <c r="F84" s="97"/>
      <c r="G84" s="97"/>
      <c r="H84" s="97"/>
      <c r="I84" s="100">
        <f t="shared" si="10"/>
        <v>3.8273579737986728E-3</v>
      </c>
      <c r="J84" s="100">
        <f t="shared" si="11"/>
        <v>7.3772098310532705E-2</v>
      </c>
      <c r="K84" s="97">
        <f t="shared" si="12"/>
        <v>3764</v>
      </c>
      <c r="L84" s="101">
        <f t="shared" si="14"/>
        <v>4.4207979516812893E-2</v>
      </c>
      <c r="M84" s="98">
        <f t="shared" si="15"/>
        <v>-640</v>
      </c>
      <c r="N84" s="98">
        <f t="shared" si="13"/>
        <v>0</v>
      </c>
    </row>
    <row r="85" spans="1:14">
      <c r="A85" s="102">
        <v>94</v>
      </c>
      <c r="B85" s="99" t="s">
        <v>83</v>
      </c>
      <c r="C85" s="97">
        <v>58443</v>
      </c>
      <c r="D85" s="97">
        <v>61702</v>
      </c>
      <c r="E85" s="97">
        <v>62224</v>
      </c>
      <c r="F85" s="97"/>
      <c r="G85" s="97"/>
      <c r="H85" s="97"/>
      <c r="I85" s="100">
        <f t="shared" si="10"/>
        <v>4.3469777417889351E-3</v>
      </c>
      <c r="J85" s="100">
        <f t="shared" si="11"/>
        <v>6.469551528840066E-2</v>
      </c>
      <c r="K85" s="97">
        <f t="shared" si="12"/>
        <v>3781</v>
      </c>
      <c r="L85" s="101">
        <f t="shared" si="14"/>
        <v>4.4407643611336221E-2</v>
      </c>
      <c r="M85" s="98">
        <f t="shared" si="15"/>
        <v>522</v>
      </c>
      <c r="N85" s="98">
        <f t="shared" si="13"/>
        <v>0</v>
      </c>
    </row>
    <row r="86" spans="1:14">
      <c r="A86" s="102">
        <v>95</v>
      </c>
      <c r="B86" s="99" t="s">
        <v>84</v>
      </c>
      <c r="C86" s="97">
        <v>58271</v>
      </c>
      <c r="D86" s="97">
        <v>54874</v>
      </c>
      <c r="E86" s="97">
        <v>54686</v>
      </c>
      <c r="F86" s="97"/>
      <c r="G86" s="97"/>
      <c r="H86" s="97"/>
      <c r="I86" s="100">
        <f t="shared" si="10"/>
        <v>3.8203719591712155E-3</v>
      </c>
      <c r="J86" s="100">
        <f t="shared" si="11"/>
        <v>-6.1522884453673356E-2</v>
      </c>
      <c r="K86" s="97">
        <f t="shared" si="12"/>
        <v>-3585</v>
      </c>
      <c r="L86" s="101">
        <f t="shared" si="14"/>
        <v>-4.2105634050949581E-2</v>
      </c>
      <c r="M86" s="98">
        <f t="shared" si="15"/>
        <v>-188</v>
      </c>
      <c r="N86" s="98">
        <f t="shared" si="13"/>
        <v>0</v>
      </c>
    </row>
    <row r="87" spans="1:14">
      <c r="A87" s="102">
        <v>96</v>
      </c>
      <c r="B87" s="99" t="s">
        <v>85</v>
      </c>
      <c r="C87" s="97">
        <v>107189</v>
      </c>
      <c r="D87" s="97">
        <v>115077</v>
      </c>
      <c r="E87" s="97">
        <v>113730</v>
      </c>
      <c r="F87" s="97"/>
      <c r="G87" s="97"/>
      <c r="H87" s="97"/>
      <c r="I87" s="100">
        <f t="shared" si="10"/>
        <v>7.9451944358070129E-3</v>
      </c>
      <c r="J87" s="100">
        <f t="shared" si="11"/>
        <v>6.1023052738620569E-2</v>
      </c>
      <c r="K87" s="97">
        <f t="shared" si="12"/>
        <v>6541</v>
      </c>
      <c r="L87" s="101">
        <f t="shared" si="14"/>
        <v>7.6823696604535904E-2</v>
      </c>
      <c r="M87" s="98">
        <f t="shared" si="15"/>
        <v>-1347</v>
      </c>
      <c r="N87" s="98">
        <f t="shared" si="13"/>
        <v>0</v>
      </c>
    </row>
    <row r="88" spans="1:14">
      <c r="A88" s="102">
        <v>97</v>
      </c>
      <c r="B88" s="99" t="s">
        <v>86</v>
      </c>
      <c r="C88" s="97">
        <v>14416</v>
      </c>
      <c r="D88" s="97">
        <v>12067</v>
      </c>
      <c r="E88" s="97">
        <v>11869</v>
      </c>
      <c r="F88" s="97"/>
      <c r="G88" s="97"/>
      <c r="H88" s="97"/>
      <c r="I88" s="100">
        <f t="shared" si="10"/>
        <v>8.2917007613288879E-4</v>
      </c>
      <c r="J88" s="100">
        <f t="shared" si="11"/>
        <v>-0.17667869034406217</v>
      </c>
      <c r="K88" s="97">
        <f t="shared" si="12"/>
        <v>-2547</v>
      </c>
      <c r="L88" s="101">
        <f t="shared" si="14"/>
        <v>-2.99143793382897E-2</v>
      </c>
      <c r="M88" s="98">
        <f t="shared" si="15"/>
        <v>-198</v>
      </c>
      <c r="N88" s="98">
        <f t="shared" si="13"/>
        <v>0</v>
      </c>
    </row>
    <row r="89" spans="1:14">
      <c r="A89" s="102">
        <v>98</v>
      </c>
      <c r="B89" s="99" t="s">
        <v>87</v>
      </c>
      <c r="C89" s="97">
        <v>1167</v>
      </c>
      <c r="D89" s="97">
        <v>723</v>
      </c>
      <c r="E89" s="97">
        <v>706</v>
      </c>
      <c r="F89" s="97"/>
      <c r="G89" s="97"/>
      <c r="H89" s="97"/>
      <c r="I89" s="100">
        <f t="shared" si="10"/>
        <v>4.9321263269847462E-5</v>
      </c>
      <c r="J89" s="100">
        <f t="shared" si="11"/>
        <v>-0.39502999143101969</v>
      </c>
      <c r="K89" s="97">
        <f t="shared" si="12"/>
        <v>-461</v>
      </c>
      <c r="L89" s="101">
        <f t="shared" si="14"/>
        <v>-5.4144204456032796E-3</v>
      </c>
      <c r="M89" s="98">
        <f t="shared" si="15"/>
        <v>-17</v>
      </c>
      <c r="N89" s="98">
        <f t="shared" si="13"/>
        <v>0</v>
      </c>
    </row>
    <row r="90" spans="1:14">
      <c r="A90" s="102">
        <v>99</v>
      </c>
      <c r="B90" s="99" t="s">
        <v>88</v>
      </c>
      <c r="C90" s="97">
        <v>4330</v>
      </c>
      <c r="D90" s="97">
        <v>4675</v>
      </c>
      <c r="E90" s="97">
        <v>4679</v>
      </c>
      <c r="F90" s="97"/>
      <c r="G90" s="97"/>
      <c r="H90" s="97"/>
      <c r="I90" s="100">
        <f t="shared" si="10"/>
        <v>3.2687562441871993E-4</v>
      </c>
      <c r="J90" s="100">
        <f t="shared" si="11"/>
        <v>8.0600461893764436E-2</v>
      </c>
      <c r="K90" s="97">
        <f t="shared" si="12"/>
        <v>349</v>
      </c>
      <c r="L90" s="101">
        <f t="shared" si="14"/>
        <v>4.0989864110966253E-3</v>
      </c>
      <c r="M90" s="98">
        <f t="shared" si="15"/>
        <v>4</v>
      </c>
      <c r="N90" s="98">
        <f t="shared" si="13"/>
        <v>0</v>
      </c>
    </row>
    <row r="91" spans="1:14">
      <c r="A91" s="102"/>
      <c r="B91" s="99" t="s">
        <v>285</v>
      </c>
      <c r="C91" s="97">
        <v>47894</v>
      </c>
      <c r="D91" s="97">
        <v>49286</v>
      </c>
      <c r="E91" s="97">
        <v>50250</v>
      </c>
      <c r="F91" s="97"/>
      <c r="G91" s="97"/>
      <c r="H91" s="97"/>
      <c r="I91" s="100">
        <f t="shared" si="10"/>
        <v>3.5104723502972163E-3</v>
      </c>
      <c r="J91" s="100">
        <f t="shared" si="11"/>
        <v>4.9191965590679419E-2</v>
      </c>
      <c r="K91" s="97">
        <f t="shared" si="12"/>
        <v>2356</v>
      </c>
      <c r="L91" s="101">
        <f t="shared" si="14"/>
        <v>2.7671094511586392E-2</v>
      </c>
      <c r="M91" s="98">
        <f t="shared" si="15"/>
        <v>964</v>
      </c>
      <c r="N91" s="98">
        <f t="shared" si="13"/>
        <v>0</v>
      </c>
    </row>
    <row r="92" spans="1:14" s="109" customFormat="1">
      <c r="A92" s="188" t="s">
        <v>89</v>
      </c>
      <c r="B92" s="188"/>
      <c r="C92" s="64">
        <v>14229170</v>
      </c>
      <c r="D92" s="64">
        <v>14393707</v>
      </c>
      <c r="E92" s="64">
        <v>14314313</v>
      </c>
      <c r="F92" s="64"/>
      <c r="G92" s="64"/>
      <c r="H92" s="64"/>
      <c r="I92" s="69">
        <f t="shared" si="10"/>
        <v>1</v>
      </c>
      <c r="J92" s="69">
        <f t="shared" si="11"/>
        <v>5.9836940594567359E-3</v>
      </c>
      <c r="K92" s="64">
        <f t="shared" si="12"/>
        <v>85143</v>
      </c>
      <c r="L92" s="70">
        <f t="shared" si="14"/>
        <v>1</v>
      </c>
      <c r="M92" s="63">
        <f t="shared" si="15"/>
        <v>-79394</v>
      </c>
      <c r="N92" s="63">
        <f t="shared" si="13"/>
        <v>0</v>
      </c>
    </row>
    <row r="93" spans="1:14">
      <c r="A93" s="19"/>
      <c r="B93" s="19"/>
      <c r="C93" s="11"/>
      <c r="D93" s="11"/>
      <c r="E93" s="11"/>
      <c r="F93" s="11"/>
      <c r="G93" s="11"/>
      <c r="H93" s="11"/>
      <c r="I93" s="19"/>
      <c r="J93" s="19"/>
      <c r="K93" s="19"/>
      <c r="L93" s="19"/>
    </row>
    <row r="94" spans="1:14">
      <c r="D94" s="126"/>
      <c r="E94" s="126"/>
      <c r="F94" s="140"/>
      <c r="G94" s="158"/>
      <c r="H94" s="158"/>
    </row>
    <row r="95" spans="1:14">
      <c r="E95" s="140"/>
      <c r="F95" s="140"/>
    </row>
    <row r="96" spans="1:14">
      <c r="E96" s="140"/>
      <c r="F96" s="140"/>
      <c r="G96" s="140"/>
      <c r="H96" s="140"/>
      <c r="I96" s="8"/>
      <c r="K96" s="12"/>
    </row>
    <row r="97" spans="3:9">
      <c r="E97" s="140"/>
      <c r="F97" s="140"/>
      <c r="G97" s="140"/>
      <c r="H97" s="140"/>
      <c r="I97" s="23"/>
    </row>
    <row r="98" spans="3:9">
      <c r="I98" s="23"/>
    </row>
    <row r="100" spans="3:9">
      <c r="C100" s="22"/>
      <c r="D100" s="22"/>
      <c r="E100" s="22"/>
      <c r="F100" s="22"/>
      <c r="G100" s="22"/>
      <c r="H100" s="22"/>
      <c r="I100" s="23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79"/>
  <sheetViews>
    <sheetView topLeftCell="M1" zoomScale="90" zoomScaleNormal="90" workbookViewId="0">
      <pane ySplit="2" topLeftCell="A3" activePane="bottomLeft" state="frozen"/>
      <selection pane="bottomLeft" activeCell="Y1" sqref="P1:Y1048576"/>
    </sheetView>
  </sheetViews>
  <sheetFormatPr defaultColWidth="8.85546875" defaultRowHeight="15"/>
  <cols>
    <col min="1" max="1" width="17.28515625" style="6" bestFit="1" customWidth="1"/>
    <col min="2" max="2" width="34.42578125" style="6" bestFit="1" customWidth="1"/>
    <col min="3" max="3" width="15.7109375" style="122" customWidth="1"/>
    <col min="4" max="4" width="13.7109375" customWidth="1"/>
    <col min="5" max="5" width="13.28515625" style="122" customWidth="1"/>
    <col min="6" max="7" width="10.140625" style="156" customWidth="1"/>
    <col min="8" max="8" width="14.28515625" style="156" customWidth="1"/>
    <col min="9" max="9" width="17.85546875" style="6" customWidth="1"/>
    <col min="10" max="10" width="28.42578125" style="6" customWidth="1"/>
    <col min="11" max="11" width="26.7109375" style="6" customWidth="1"/>
    <col min="12" max="12" width="22" style="6" customWidth="1"/>
    <col min="13" max="13" width="22.42578125" style="6" customWidth="1"/>
    <col min="14" max="15" width="22.85546875" style="6" customWidth="1"/>
    <col min="16" max="21" width="8.85546875" style="8"/>
    <col min="22" max="16384" width="8.85546875" style="6"/>
  </cols>
  <sheetData>
    <row r="1" spans="1:18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8" ht="45">
      <c r="A2" s="5" t="s">
        <v>1</v>
      </c>
      <c r="B2" s="5" t="s">
        <v>90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305</v>
      </c>
      <c r="J2" s="92" t="s">
        <v>306</v>
      </c>
      <c r="K2" s="92" t="s">
        <v>307</v>
      </c>
      <c r="L2" s="92" t="s">
        <v>308</v>
      </c>
      <c r="M2" s="96" t="s">
        <v>309</v>
      </c>
      <c r="N2" s="160" t="s">
        <v>310</v>
      </c>
      <c r="O2" s="161"/>
    </row>
    <row r="3" spans="1:18">
      <c r="A3" s="41">
        <v>10</v>
      </c>
      <c r="B3" s="39" t="s">
        <v>9</v>
      </c>
      <c r="C3" s="97">
        <v>444535</v>
      </c>
      <c r="D3" s="97">
        <v>467160</v>
      </c>
      <c r="E3" s="97">
        <v>466144</v>
      </c>
      <c r="F3" s="97"/>
      <c r="G3" s="97"/>
      <c r="H3" s="97"/>
      <c r="I3" s="91">
        <f t="shared" ref="I3:I27" si="0">E3/$E$27</f>
        <v>0.12349834256017227</v>
      </c>
      <c r="J3" s="91">
        <f t="shared" ref="J3:J27" si="1">(E3-C3)/C3</f>
        <v>4.8610345642075427E-2</v>
      </c>
      <c r="K3" s="53">
        <f t="shared" ref="K3:K27" si="2">E3-C3</f>
        <v>21609</v>
      </c>
      <c r="L3" s="40">
        <f>K3/$K$27</f>
        <v>0.15151132706505963</v>
      </c>
      <c r="M3" s="68">
        <f>E3-D3</f>
        <v>-1016</v>
      </c>
      <c r="N3" s="98">
        <f>H3-G3</f>
        <v>0</v>
      </c>
      <c r="O3" s="9"/>
      <c r="P3" s="57"/>
      <c r="Q3" s="58"/>
      <c r="R3" s="57"/>
    </row>
    <row r="4" spans="1:18">
      <c r="A4" s="41">
        <v>11</v>
      </c>
      <c r="B4" s="39" t="s">
        <v>10</v>
      </c>
      <c r="C4" s="97">
        <v>15869</v>
      </c>
      <c r="D4" s="97">
        <v>16188</v>
      </c>
      <c r="E4" s="97">
        <v>15827</v>
      </c>
      <c r="F4" s="97"/>
      <c r="G4" s="97"/>
      <c r="H4" s="97"/>
      <c r="I4" s="91">
        <f t="shared" si="0"/>
        <v>4.1931426076488093E-3</v>
      </c>
      <c r="J4" s="91">
        <f t="shared" si="1"/>
        <v>-2.6466696074106751E-3</v>
      </c>
      <c r="K4" s="53">
        <f t="shared" si="2"/>
        <v>-42</v>
      </c>
      <c r="L4" s="40">
        <f t="shared" ref="L4:L27" si="3">K4/$K$27</f>
        <v>-2.9448265707494582E-4</v>
      </c>
      <c r="M4" s="68">
        <f t="shared" ref="M4:M27" si="4">E4-D4</f>
        <v>-361</v>
      </c>
      <c r="N4" s="98">
        <f t="shared" ref="N4:N27" si="5">H4-G4</f>
        <v>0</v>
      </c>
      <c r="O4" s="9"/>
      <c r="P4" s="57"/>
      <c r="Q4" s="58"/>
      <c r="R4" s="57"/>
    </row>
    <row r="5" spans="1:18" ht="17.25" customHeight="1">
      <c r="A5" s="41">
        <v>12</v>
      </c>
      <c r="B5" s="39" t="s">
        <v>11</v>
      </c>
      <c r="C5" s="97">
        <v>4868</v>
      </c>
      <c r="D5" s="97">
        <v>5017</v>
      </c>
      <c r="E5" s="97">
        <v>4800</v>
      </c>
      <c r="F5" s="97"/>
      <c r="G5" s="97"/>
      <c r="H5" s="97"/>
      <c r="I5" s="91">
        <f t="shared" si="0"/>
        <v>1.2716929624511457E-3</v>
      </c>
      <c r="J5" s="91">
        <f t="shared" si="1"/>
        <v>-1.3968775677896467E-2</v>
      </c>
      <c r="K5" s="53">
        <f t="shared" si="2"/>
        <v>-68</v>
      </c>
      <c r="L5" s="40">
        <f t="shared" si="3"/>
        <v>-4.7678144478800755E-4</v>
      </c>
      <c r="M5" s="68">
        <f t="shared" si="4"/>
        <v>-217</v>
      </c>
      <c r="N5" s="98">
        <f t="shared" si="5"/>
        <v>0</v>
      </c>
      <c r="O5" s="9"/>
      <c r="P5" s="57"/>
      <c r="Q5" s="58"/>
      <c r="R5" s="57"/>
    </row>
    <row r="6" spans="1:18">
      <c r="A6" s="41">
        <v>13</v>
      </c>
      <c r="B6" s="39" t="s">
        <v>12</v>
      </c>
      <c r="C6" s="97">
        <v>413041</v>
      </c>
      <c r="D6" s="97">
        <v>428948</v>
      </c>
      <c r="E6" s="97">
        <v>430571</v>
      </c>
      <c r="F6" s="97"/>
      <c r="G6" s="97"/>
      <c r="H6" s="97"/>
      <c r="I6" s="91">
        <f t="shared" si="0"/>
        <v>0.11407377302824007</v>
      </c>
      <c r="J6" s="91">
        <f t="shared" si="1"/>
        <v>4.2441307279422621E-2</v>
      </c>
      <c r="K6" s="53">
        <f t="shared" si="2"/>
        <v>17530</v>
      </c>
      <c r="L6" s="40">
        <f t="shared" si="3"/>
        <v>0.1229114518696143</v>
      </c>
      <c r="M6" s="68">
        <f t="shared" si="4"/>
        <v>1623</v>
      </c>
      <c r="N6" s="98">
        <f t="shared" si="5"/>
        <v>0</v>
      </c>
      <c r="O6" s="9"/>
      <c r="P6" s="57"/>
      <c r="Q6" s="58"/>
      <c r="R6" s="57"/>
    </row>
    <row r="7" spans="1:18">
      <c r="A7" s="41">
        <v>14</v>
      </c>
      <c r="B7" s="39" t="s">
        <v>13</v>
      </c>
      <c r="C7" s="97">
        <v>525146</v>
      </c>
      <c r="D7" s="97">
        <v>573742</v>
      </c>
      <c r="E7" s="97">
        <v>579474</v>
      </c>
      <c r="F7" s="97"/>
      <c r="G7" s="97"/>
      <c r="H7" s="97"/>
      <c r="I7" s="91">
        <f t="shared" si="0"/>
        <v>0.15352354327571152</v>
      </c>
      <c r="J7" s="91">
        <f t="shared" si="1"/>
        <v>0.10345313493771256</v>
      </c>
      <c r="K7" s="53">
        <f t="shared" si="2"/>
        <v>54328</v>
      </c>
      <c r="L7" s="40">
        <f t="shared" si="3"/>
        <v>0.38092032841827755</v>
      </c>
      <c r="M7" s="68">
        <f t="shared" si="4"/>
        <v>5732</v>
      </c>
      <c r="N7" s="98">
        <f t="shared" si="5"/>
        <v>0</v>
      </c>
      <c r="O7" s="9"/>
      <c r="P7" s="57"/>
      <c r="Q7" s="58"/>
      <c r="R7" s="57"/>
    </row>
    <row r="8" spans="1:18">
      <c r="A8" s="41">
        <v>15</v>
      </c>
      <c r="B8" s="39" t="s">
        <v>14</v>
      </c>
      <c r="C8" s="97">
        <v>59128</v>
      </c>
      <c r="D8" s="97">
        <v>64333</v>
      </c>
      <c r="E8" s="97">
        <v>65257</v>
      </c>
      <c r="F8" s="97"/>
      <c r="G8" s="97"/>
      <c r="H8" s="97"/>
      <c r="I8" s="91">
        <f t="shared" si="0"/>
        <v>1.728893076055717E-2</v>
      </c>
      <c r="J8" s="91">
        <f t="shared" si="1"/>
        <v>0.1036564740901096</v>
      </c>
      <c r="K8" s="53">
        <f t="shared" si="2"/>
        <v>6129</v>
      </c>
      <c r="L8" s="40">
        <f t="shared" si="3"/>
        <v>4.297343345743674E-2</v>
      </c>
      <c r="M8" s="68">
        <f t="shared" si="4"/>
        <v>924</v>
      </c>
      <c r="N8" s="98">
        <f t="shared" si="5"/>
        <v>0</v>
      </c>
      <c r="O8" s="9"/>
      <c r="P8" s="57"/>
      <c r="Q8" s="58"/>
      <c r="R8" s="57"/>
    </row>
    <row r="9" spans="1:18">
      <c r="A9" s="41">
        <v>16</v>
      </c>
      <c r="B9" s="39" t="s">
        <v>15</v>
      </c>
      <c r="C9" s="97">
        <v>61794</v>
      </c>
      <c r="D9" s="97">
        <v>60500</v>
      </c>
      <c r="E9" s="97">
        <v>60456</v>
      </c>
      <c r="F9" s="97"/>
      <c r="G9" s="97"/>
      <c r="H9" s="97"/>
      <c r="I9" s="91">
        <f t="shared" si="0"/>
        <v>1.6016972862072182E-2</v>
      </c>
      <c r="J9" s="91">
        <f t="shared" si="1"/>
        <v>-2.1652587629866979E-2</v>
      </c>
      <c r="K9" s="53">
        <f t="shared" si="2"/>
        <v>-1338</v>
      </c>
      <c r="L9" s="40">
        <f t="shared" si="3"/>
        <v>-9.3813760753875611E-3</v>
      </c>
      <c r="M9" s="68">
        <f t="shared" si="4"/>
        <v>-44</v>
      </c>
      <c r="N9" s="98">
        <f t="shared" si="5"/>
        <v>0</v>
      </c>
      <c r="O9" s="9"/>
      <c r="P9" s="57"/>
      <c r="Q9" s="58"/>
      <c r="R9" s="57"/>
    </row>
    <row r="10" spans="1:18">
      <c r="A10" s="41">
        <v>17</v>
      </c>
      <c r="B10" s="39" t="s">
        <v>16</v>
      </c>
      <c r="C10" s="97">
        <v>56228</v>
      </c>
      <c r="D10" s="97">
        <v>60215</v>
      </c>
      <c r="E10" s="97">
        <v>60349</v>
      </c>
      <c r="F10" s="97"/>
      <c r="G10" s="97"/>
      <c r="H10" s="97"/>
      <c r="I10" s="91">
        <f t="shared" si="0"/>
        <v>1.5988624706450873E-2</v>
      </c>
      <c r="J10" s="91">
        <f t="shared" si="1"/>
        <v>7.3290887102511207E-2</v>
      </c>
      <c r="K10" s="53">
        <f t="shared" si="2"/>
        <v>4121</v>
      </c>
      <c r="L10" s="40">
        <f t="shared" si="3"/>
        <v>2.8894357852520279E-2</v>
      </c>
      <c r="M10" s="68">
        <f t="shared" si="4"/>
        <v>134</v>
      </c>
      <c r="N10" s="98">
        <f t="shared" si="5"/>
        <v>0</v>
      </c>
      <c r="O10" s="9"/>
      <c r="P10" s="57"/>
      <c r="Q10" s="58"/>
      <c r="R10" s="57"/>
    </row>
    <row r="11" spans="1:18">
      <c r="A11" s="41">
        <v>18</v>
      </c>
      <c r="B11" s="39" t="s">
        <v>17</v>
      </c>
      <c r="C11" s="97">
        <v>49287</v>
      </c>
      <c r="D11" s="97">
        <v>47398</v>
      </c>
      <c r="E11" s="97">
        <v>47528</v>
      </c>
      <c r="F11" s="97"/>
      <c r="G11" s="97"/>
      <c r="H11" s="97"/>
      <c r="I11" s="91">
        <f t="shared" si="0"/>
        <v>1.2591879816537095E-2</v>
      </c>
      <c r="J11" s="91">
        <f t="shared" si="1"/>
        <v>-3.5688924057053581E-2</v>
      </c>
      <c r="K11" s="53">
        <f t="shared" si="2"/>
        <v>-1759</v>
      </c>
      <c r="L11" s="40">
        <f t="shared" si="3"/>
        <v>-1.2333214137972136E-2</v>
      </c>
      <c r="M11" s="68">
        <f t="shared" si="4"/>
        <v>130</v>
      </c>
      <c r="N11" s="98">
        <f t="shared" si="5"/>
        <v>0</v>
      </c>
      <c r="O11" s="9"/>
      <c r="P11" s="57"/>
      <c r="Q11" s="58"/>
      <c r="R11" s="57"/>
    </row>
    <row r="12" spans="1:18">
      <c r="A12" s="41">
        <v>19</v>
      </c>
      <c r="B12" s="39" t="s">
        <v>18</v>
      </c>
      <c r="C12" s="97">
        <v>8926</v>
      </c>
      <c r="D12" s="97">
        <v>8921</v>
      </c>
      <c r="E12" s="97">
        <v>9002</v>
      </c>
      <c r="F12" s="97"/>
      <c r="G12" s="97"/>
      <c r="H12" s="97"/>
      <c r="I12" s="91">
        <f t="shared" si="0"/>
        <v>2.3849541766635864E-3</v>
      </c>
      <c r="J12" s="91">
        <f t="shared" si="1"/>
        <v>8.5144521622227201E-3</v>
      </c>
      <c r="K12" s="53">
        <f t="shared" si="2"/>
        <v>76</v>
      </c>
      <c r="L12" s="40">
        <f t="shared" si="3"/>
        <v>5.3287337946894965E-4</v>
      </c>
      <c r="M12" s="68">
        <f t="shared" si="4"/>
        <v>81</v>
      </c>
      <c r="N12" s="98">
        <f t="shared" si="5"/>
        <v>0</v>
      </c>
      <c r="O12" s="9"/>
      <c r="P12" s="57"/>
      <c r="Q12" s="58"/>
      <c r="R12" s="57"/>
    </row>
    <row r="13" spans="1:18">
      <c r="A13" s="41">
        <v>20</v>
      </c>
      <c r="B13" s="39" t="s">
        <v>19</v>
      </c>
      <c r="C13" s="97">
        <v>80857</v>
      </c>
      <c r="D13" s="97">
        <v>87966</v>
      </c>
      <c r="E13" s="97">
        <v>88023</v>
      </c>
      <c r="F13" s="97"/>
      <c r="G13" s="97"/>
      <c r="H13" s="97"/>
      <c r="I13" s="91">
        <f t="shared" si="0"/>
        <v>2.3320464507049419E-2</v>
      </c>
      <c r="J13" s="91">
        <f t="shared" si="1"/>
        <v>8.8625598278442186E-2</v>
      </c>
      <c r="K13" s="53">
        <f t="shared" si="2"/>
        <v>7166</v>
      </c>
      <c r="L13" s="40">
        <f t="shared" si="3"/>
        <v>5.0244350490453851E-2</v>
      </c>
      <c r="M13" s="68">
        <f t="shared" si="4"/>
        <v>57</v>
      </c>
      <c r="N13" s="98">
        <f t="shared" si="5"/>
        <v>0</v>
      </c>
      <c r="O13" s="8"/>
    </row>
    <row r="14" spans="1:18">
      <c r="A14" s="41">
        <v>21</v>
      </c>
      <c r="B14" s="39" t="s">
        <v>20</v>
      </c>
      <c r="C14" s="97">
        <v>25003</v>
      </c>
      <c r="D14" s="97">
        <v>27322</v>
      </c>
      <c r="E14" s="97">
        <v>27650</v>
      </c>
      <c r="F14" s="97"/>
      <c r="G14" s="97"/>
      <c r="H14" s="97"/>
      <c r="I14" s="91">
        <f t="shared" si="0"/>
        <v>7.3254813357862877E-3</v>
      </c>
      <c r="J14" s="91">
        <f t="shared" si="1"/>
        <v>0.10586729592448905</v>
      </c>
      <c r="K14" s="53">
        <f t="shared" si="2"/>
        <v>2647</v>
      </c>
      <c r="L14" s="40">
        <f t="shared" si="3"/>
        <v>1.8559418887556706E-2</v>
      </c>
      <c r="M14" s="68">
        <f t="shared" si="4"/>
        <v>328</v>
      </c>
      <c r="N14" s="98">
        <f t="shared" si="5"/>
        <v>0</v>
      </c>
      <c r="O14" s="8"/>
      <c r="P14" s="57"/>
    </row>
    <row r="15" spans="1:18">
      <c r="A15" s="41">
        <v>22</v>
      </c>
      <c r="B15" s="39" t="s">
        <v>21</v>
      </c>
      <c r="C15" s="97">
        <v>204669</v>
      </c>
      <c r="D15" s="97">
        <v>210888</v>
      </c>
      <c r="E15" s="97">
        <v>209899</v>
      </c>
      <c r="F15" s="97"/>
      <c r="G15" s="97"/>
      <c r="H15" s="97"/>
      <c r="I15" s="91">
        <f t="shared" si="0"/>
        <v>5.5609808567819385E-2</v>
      </c>
      <c r="J15" s="91">
        <f t="shared" si="1"/>
        <v>2.5553454602309095E-2</v>
      </c>
      <c r="K15" s="53">
        <f t="shared" si="2"/>
        <v>5230</v>
      </c>
      <c r="L15" s="40">
        <f t="shared" si="3"/>
        <v>3.6670102297665874E-2</v>
      </c>
      <c r="M15" s="68">
        <f t="shared" si="4"/>
        <v>-989</v>
      </c>
      <c r="N15" s="98">
        <f t="shared" si="5"/>
        <v>0</v>
      </c>
      <c r="O15" s="8"/>
      <c r="P15" s="57"/>
    </row>
    <row r="16" spans="1:18">
      <c r="A16" s="41">
        <v>23</v>
      </c>
      <c r="B16" s="39" t="s">
        <v>22</v>
      </c>
      <c r="C16" s="97">
        <v>209870</v>
      </c>
      <c r="D16" s="97">
        <v>201148</v>
      </c>
      <c r="E16" s="97">
        <v>198439</v>
      </c>
      <c r="F16" s="97"/>
      <c r="G16" s="97"/>
      <c r="H16" s="97"/>
      <c r="I16" s="91">
        <f t="shared" si="0"/>
        <v>5.2573641619967276E-2</v>
      </c>
      <c r="J16" s="91">
        <f t="shared" si="1"/>
        <v>-5.4467051031590982E-2</v>
      </c>
      <c r="K16" s="53">
        <f t="shared" si="2"/>
        <v>-11431</v>
      </c>
      <c r="L16" s="40">
        <f t="shared" si="3"/>
        <v>-8.014836316723109E-2</v>
      </c>
      <c r="M16" s="68">
        <f t="shared" si="4"/>
        <v>-2709</v>
      </c>
      <c r="N16" s="98">
        <f t="shared" si="5"/>
        <v>0</v>
      </c>
      <c r="O16" s="8"/>
      <c r="P16" s="57"/>
    </row>
    <row r="17" spans="1:21">
      <c r="A17" s="41">
        <v>24</v>
      </c>
      <c r="B17" s="39" t="s">
        <v>23</v>
      </c>
      <c r="C17" s="97">
        <v>162481</v>
      </c>
      <c r="D17" s="97">
        <v>162936</v>
      </c>
      <c r="E17" s="97">
        <v>163275</v>
      </c>
      <c r="F17" s="97"/>
      <c r="G17" s="97"/>
      <c r="H17" s="97"/>
      <c r="I17" s="91">
        <f t="shared" si="0"/>
        <v>4.3257430925877256E-2</v>
      </c>
      <c r="J17" s="91">
        <f t="shared" si="1"/>
        <v>4.8867252171023072E-3</v>
      </c>
      <c r="K17" s="53">
        <f t="shared" si="2"/>
        <v>794</v>
      </c>
      <c r="L17" s="40">
        <f t="shared" si="3"/>
        <v>5.5671245170834998E-3</v>
      </c>
      <c r="M17" s="68">
        <f t="shared" si="4"/>
        <v>339</v>
      </c>
      <c r="N17" s="98">
        <f t="shared" si="5"/>
        <v>0</v>
      </c>
      <c r="O17" s="8"/>
      <c r="P17" s="57"/>
    </row>
    <row r="18" spans="1:21">
      <c r="A18" s="41">
        <v>25</v>
      </c>
      <c r="B18" s="39" t="s">
        <v>24</v>
      </c>
      <c r="C18" s="97">
        <v>364546</v>
      </c>
      <c r="D18" s="97">
        <v>367633</v>
      </c>
      <c r="E18" s="97">
        <v>367186</v>
      </c>
      <c r="F18" s="97"/>
      <c r="G18" s="97"/>
      <c r="H18" s="97"/>
      <c r="I18" s="91">
        <f t="shared" si="0"/>
        <v>9.7280802523038834E-2</v>
      </c>
      <c r="J18" s="91">
        <f t="shared" si="1"/>
        <v>7.2418844261080903E-3</v>
      </c>
      <c r="K18" s="53">
        <f t="shared" si="2"/>
        <v>2640</v>
      </c>
      <c r="L18" s="40">
        <f t="shared" si="3"/>
        <v>1.851033844471088E-2</v>
      </c>
      <c r="M18" s="68">
        <f t="shared" si="4"/>
        <v>-447</v>
      </c>
      <c r="N18" s="98">
        <f t="shared" si="5"/>
        <v>0</v>
      </c>
      <c r="O18" s="8"/>
      <c r="P18" s="57"/>
    </row>
    <row r="19" spans="1:21">
      <c r="A19" s="41">
        <v>26</v>
      </c>
      <c r="B19" s="39" t="s">
        <v>25</v>
      </c>
      <c r="C19" s="97">
        <v>34646</v>
      </c>
      <c r="D19" s="97">
        <v>38190</v>
      </c>
      <c r="E19" s="97">
        <v>38329</v>
      </c>
      <c r="F19" s="97"/>
      <c r="G19" s="97"/>
      <c r="H19" s="97"/>
      <c r="I19" s="91">
        <f t="shared" si="0"/>
        <v>1.0154733241206243E-2</v>
      </c>
      <c r="J19" s="91">
        <f t="shared" si="1"/>
        <v>0.10630375800958264</v>
      </c>
      <c r="K19" s="53">
        <f t="shared" si="2"/>
        <v>3683</v>
      </c>
      <c r="L19" s="40">
        <f t="shared" si="3"/>
        <v>2.5823324428738702E-2</v>
      </c>
      <c r="M19" s="68">
        <f t="shared" si="4"/>
        <v>139</v>
      </c>
      <c r="N19" s="98">
        <f t="shared" si="5"/>
        <v>0</v>
      </c>
      <c r="O19" s="8"/>
      <c r="P19" s="57"/>
    </row>
    <row r="20" spans="1:21">
      <c r="A20" s="41">
        <v>27</v>
      </c>
      <c r="B20" s="39" t="s">
        <v>26</v>
      </c>
      <c r="C20" s="97">
        <v>145610</v>
      </c>
      <c r="D20" s="97">
        <v>149571</v>
      </c>
      <c r="E20" s="97">
        <v>149614</v>
      </c>
      <c r="F20" s="97"/>
      <c r="G20" s="97"/>
      <c r="H20" s="97"/>
      <c r="I20" s="91">
        <f t="shared" si="0"/>
        <v>3.9638139767534525E-2</v>
      </c>
      <c r="J20" s="91">
        <f t="shared" si="1"/>
        <v>2.7498111393448252E-2</v>
      </c>
      <c r="K20" s="53">
        <f t="shared" si="2"/>
        <v>4004</v>
      </c>
      <c r="L20" s="40">
        <f t="shared" si="3"/>
        <v>2.8074013307811504E-2</v>
      </c>
      <c r="M20" s="68">
        <f t="shared" si="4"/>
        <v>43</v>
      </c>
      <c r="N20" s="98">
        <f t="shared" si="5"/>
        <v>0</v>
      </c>
      <c r="O20" s="8"/>
      <c r="P20" s="57"/>
    </row>
    <row r="21" spans="1:21">
      <c r="A21" s="41">
        <v>28</v>
      </c>
      <c r="B21" s="39" t="s">
        <v>27</v>
      </c>
      <c r="C21" s="97">
        <v>158330</v>
      </c>
      <c r="D21" s="97">
        <v>161104</v>
      </c>
      <c r="E21" s="97">
        <v>161629</v>
      </c>
      <c r="F21" s="97"/>
      <c r="G21" s="97"/>
      <c r="H21" s="97"/>
      <c r="I21" s="91">
        <f t="shared" si="0"/>
        <v>4.2821346214170053E-2</v>
      </c>
      <c r="J21" s="91">
        <f t="shared" si="1"/>
        <v>2.0836228131118548E-2</v>
      </c>
      <c r="K21" s="53">
        <f t="shared" si="2"/>
        <v>3299</v>
      </c>
      <c r="L21" s="40">
        <f t="shared" si="3"/>
        <v>2.3130911564053485E-2</v>
      </c>
      <c r="M21" s="68">
        <f t="shared" si="4"/>
        <v>525</v>
      </c>
      <c r="N21" s="98">
        <f t="shared" si="5"/>
        <v>0</v>
      </c>
      <c r="O21" s="8"/>
      <c r="P21" s="57"/>
    </row>
    <row r="22" spans="1:21">
      <c r="A22" s="41">
        <v>29</v>
      </c>
      <c r="B22" s="39" t="s">
        <v>28</v>
      </c>
      <c r="C22" s="97">
        <v>199087</v>
      </c>
      <c r="D22" s="97">
        <v>200440</v>
      </c>
      <c r="E22" s="97">
        <v>201164</v>
      </c>
      <c r="F22" s="97"/>
      <c r="G22" s="97"/>
      <c r="H22" s="97"/>
      <c r="I22" s="91">
        <f t="shared" si="0"/>
        <v>5.3295592312192143E-2</v>
      </c>
      <c r="J22" s="91">
        <f t="shared" si="1"/>
        <v>1.0432624932818315E-2</v>
      </c>
      <c r="K22" s="53">
        <f t="shared" si="2"/>
        <v>2077</v>
      </c>
      <c r="L22" s="40">
        <f t="shared" si="3"/>
        <v>1.4562868541539584E-2</v>
      </c>
      <c r="M22" s="68">
        <f t="shared" si="4"/>
        <v>724</v>
      </c>
      <c r="N22" s="98">
        <f t="shared" si="5"/>
        <v>0</v>
      </c>
      <c r="O22" s="8"/>
      <c r="P22" s="57"/>
    </row>
    <row r="23" spans="1:21">
      <c r="A23" s="41">
        <v>30</v>
      </c>
      <c r="B23" s="39" t="s">
        <v>29</v>
      </c>
      <c r="C23" s="97">
        <v>56346</v>
      </c>
      <c r="D23" s="97">
        <v>67888</v>
      </c>
      <c r="E23" s="97">
        <v>68535</v>
      </c>
      <c r="F23" s="97"/>
      <c r="G23" s="97"/>
      <c r="H23" s="97"/>
      <c r="I23" s="91">
        <f t="shared" si="0"/>
        <v>1.8157391079497764E-2</v>
      </c>
      <c r="J23" s="91">
        <f t="shared" si="1"/>
        <v>0.21632414013417101</v>
      </c>
      <c r="K23" s="53">
        <f t="shared" si="2"/>
        <v>12189</v>
      </c>
      <c r="L23" s="40">
        <f t="shared" si="3"/>
        <v>8.5463073978250356E-2</v>
      </c>
      <c r="M23" s="68">
        <f t="shared" si="4"/>
        <v>647</v>
      </c>
      <c r="N23" s="98">
        <f t="shared" si="5"/>
        <v>0</v>
      </c>
      <c r="O23" s="8"/>
      <c r="P23" s="57"/>
    </row>
    <row r="24" spans="1:21">
      <c r="A24" s="41">
        <v>31</v>
      </c>
      <c r="B24" s="39" t="s">
        <v>30</v>
      </c>
      <c r="C24" s="97">
        <v>151907</v>
      </c>
      <c r="D24" s="97">
        <v>152853</v>
      </c>
      <c r="E24" s="97">
        <v>154829</v>
      </c>
      <c r="F24" s="97"/>
      <c r="G24" s="97"/>
      <c r="H24" s="97"/>
      <c r="I24" s="91">
        <f t="shared" si="0"/>
        <v>4.1019781184030928E-2</v>
      </c>
      <c r="J24" s="91">
        <f t="shared" si="1"/>
        <v>1.9235453270751185E-2</v>
      </c>
      <c r="K24" s="53">
        <f t="shared" si="2"/>
        <v>2922</v>
      </c>
      <c r="L24" s="40">
        <f t="shared" si="3"/>
        <v>2.048757914221409E-2</v>
      </c>
      <c r="M24" s="68">
        <f t="shared" si="4"/>
        <v>1976</v>
      </c>
      <c r="N24" s="98">
        <f t="shared" si="5"/>
        <v>0</v>
      </c>
      <c r="O24" s="8"/>
      <c r="P24" s="21"/>
    </row>
    <row r="25" spans="1:21">
      <c r="A25" s="41">
        <v>32</v>
      </c>
      <c r="B25" s="39" t="s">
        <v>31</v>
      </c>
      <c r="C25" s="97">
        <v>60369</v>
      </c>
      <c r="D25" s="97">
        <v>64461</v>
      </c>
      <c r="E25" s="97">
        <v>65023</v>
      </c>
      <c r="F25" s="97"/>
      <c r="G25" s="97"/>
      <c r="H25" s="97"/>
      <c r="I25" s="91">
        <f t="shared" si="0"/>
        <v>1.7226935728637677E-2</v>
      </c>
      <c r="J25" s="91">
        <f t="shared" si="1"/>
        <v>7.7092547499544473E-2</v>
      </c>
      <c r="K25" s="53">
        <f t="shared" si="2"/>
        <v>4654</v>
      </c>
      <c r="L25" s="40">
        <f t="shared" si="3"/>
        <v>3.2631483000638048E-2</v>
      </c>
      <c r="M25" s="68">
        <f t="shared" si="4"/>
        <v>562</v>
      </c>
      <c r="N25" s="98">
        <f t="shared" si="5"/>
        <v>0</v>
      </c>
      <c r="O25" s="8"/>
      <c r="P25" s="9"/>
    </row>
    <row r="26" spans="1:21">
      <c r="A26" s="41">
        <v>33</v>
      </c>
      <c r="B26" s="39" t="s">
        <v>32</v>
      </c>
      <c r="C26" s="97">
        <v>139330</v>
      </c>
      <c r="D26" s="97">
        <v>140542</v>
      </c>
      <c r="E26" s="97">
        <v>141493</v>
      </c>
      <c r="F26" s="97"/>
      <c r="G26" s="97"/>
      <c r="H26" s="97"/>
      <c r="I26" s="91">
        <f t="shared" si="0"/>
        <v>3.7486594236687494E-2</v>
      </c>
      <c r="J26" s="91">
        <f t="shared" si="1"/>
        <v>1.5524294839589463E-2</v>
      </c>
      <c r="K26" s="53">
        <f t="shared" si="2"/>
        <v>2163</v>
      </c>
      <c r="L26" s="40">
        <f t="shared" si="3"/>
        <v>1.516585683935971E-2</v>
      </c>
      <c r="M26" s="68">
        <f t="shared" si="4"/>
        <v>951</v>
      </c>
      <c r="N26" s="98">
        <f t="shared" si="5"/>
        <v>0</v>
      </c>
      <c r="O26" s="8"/>
      <c r="P26" s="9"/>
    </row>
    <row r="27" spans="1:21" s="109" customFormat="1">
      <c r="A27" s="188" t="s">
        <v>254</v>
      </c>
      <c r="B27" s="188"/>
      <c r="C27" s="64">
        <v>3631873</v>
      </c>
      <c r="D27" s="64">
        <v>3765364</v>
      </c>
      <c r="E27" s="64">
        <v>3774496</v>
      </c>
      <c r="F27" s="64"/>
      <c r="G27" s="64"/>
      <c r="H27" s="64"/>
      <c r="I27" s="100">
        <f t="shared" si="0"/>
        <v>1</v>
      </c>
      <c r="J27" s="100">
        <f t="shared" si="1"/>
        <v>3.9269820282812749E-2</v>
      </c>
      <c r="K27" s="97">
        <f t="shared" si="2"/>
        <v>142623</v>
      </c>
      <c r="L27" s="101">
        <f t="shared" si="3"/>
        <v>1</v>
      </c>
      <c r="M27" s="97">
        <f t="shared" si="4"/>
        <v>9132</v>
      </c>
      <c r="N27" s="98">
        <f t="shared" si="5"/>
        <v>0</v>
      </c>
      <c r="O27" s="57"/>
      <c r="P27" s="57"/>
      <c r="Q27" s="110"/>
      <c r="R27" s="110"/>
      <c r="S27" s="110"/>
      <c r="T27" s="110"/>
      <c r="U27" s="110"/>
    </row>
    <row r="28" spans="1:21">
      <c r="I28" s="57"/>
      <c r="K28" s="17"/>
      <c r="L28" s="16"/>
      <c r="N28" s="9"/>
      <c r="O28" s="9"/>
      <c r="P28" s="9"/>
    </row>
    <row r="29" spans="1:21">
      <c r="C29" s="123"/>
      <c r="D29" s="108"/>
      <c r="E29" s="123"/>
      <c r="F29" s="127"/>
      <c r="G29" s="127"/>
      <c r="H29" s="127"/>
      <c r="N29" s="9"/>
      <c r="O29" s="9"/>
      <c r="P29" s="9"/>
    </row>
    <row r="30" spans="1:21">
      <c r="E30" s="158"/>
      <c r="F30" s="158"/>
      <c r="N30" s="9"/>
      <c r="O30" s="9"/>
      <c r="P30" s="9"/>
    </row>
    <row r="31" spans="1:21">
      <c r="B31" s="8"/>
      <c r="N31" s="9"/>
      <c r="O31" s="9"/>
    </row>
    <row r="32" spans="1:21">
      <c r="B32" s="8"/>
      <c r="N32" s="9"/>
      <c r="O32" s="9"/>
    </row>
    <row r="33" spans="2:15">
      <c r="B33" s="8"/>
      <c r="N33" s="9"/>
      <c r="O33" s="9"/>
    </row>
    <row r="34" spans="2:15">
      <c r="B34" s="56"/>
      <c r="N34" s="9"/>
      <c r="O34" s="9"/>
    </row>
    <row r="35" spans="2:15">
      <c r="B35" s="8"/>
      <c r="N35" s="9"/>
      <c r="O35" s="9"/>
    </row>
    <row r="36" spans="2:15">
      <c r="B36" s="8"/>
      <c r="N36" s="9"/>
      <c r="O36" s="9"/>
    </row>
    <row r="37" spans="2:15">
      <c r="B37" s="8"/>
      <c r="N37" s="8"/>
      <c r="O37" s="8"/>
    </row>
    <row r="38" spans="2:15">
      <c r="N38" s="8"/>
      <c r="O38" s="8"/>
    </row>
    <row r="39" spans="2:15">
      <c r="N39" s="8"/>
      <c r="O39" s="8"/>
    </row>
    <row r="40" spans="2:15">
      <c r="N40" s="8"/>
      <c r="O40" s="8"/>
    </row>
    <row r="41" spans="2:15">
      <c r="N41" s="8"/>
      <c r="O41" s="8"/>
    </row>
    <row r="42" spans="2:15">
      <c r="N42" s="8"/>
      <c r="O42" s="8"/>
    </row>
    <row r="43" spans="2:15">
      <c r="N43" s="8"/>
      <c r="O43" s="8"/>
    </row>
    <row r="44" spans="2:15">
      <c r="N44" s="8"/>
      <c r="O44" s="8"/>
    </row>
    <row r="45" spans="2:15">
      <c r="N45" s="8"/>
      <c r="O45" s="8"/>
    </row>
    <row r="46" spans="2:15">
      <c r="N46" s="8"/>
      <c r="O46" s="8"/>
    </row>
    <row r="47" spans="2:15">
      <c r="N47" s="8"/>
      <c r="O47" s="8"/>
    </row>
    <row r="48" spans="2:15">
      <c r="N48" s="8"/>
      <c r="O48" s="8"/>
    </row>
    <row r="49" spans="14:15">
      <c r="N49" s="8"/>
      <c r="O49" s="8"/>
    </row>
    <row r="50" spans="14:15">
      <c r="N50" s="8"/>
      <c r="O50" s="8"/>
    </row>
    <row r="51" spans="14:15">
      <c r="N51" s="8"/>
      <c r="O51" s="8"/>
    </row>
    <row r="52" spans="14:15">
      <c r="N52" s="8"/>
      <c r="O52" s="8"/>
    </row>
    <row r="53" spans="14:15">
      <c r="N53" s="8"/>
      <c r="O53" s="8"/>
    </row>
    <row r="54" spans="14:15">
      <c r="N54" s="8"/>
      <c r="O54" s="8"/>
    </row>
    <row r="55" spans="14:15">
      <c r="N55" s="8"/>
      <c r="O55" s="8"/>
    </row>
    <row r="56" spans="14:15">
      <c r="N56" s="8"/>
      <c r="O56" s="8"/>
    </row>
    <row r="57" spans="14:15">
      <c r="N57" s="8"/>
      <c r="O57" s="8"/>
    </row>
    <row r="58" spans="14:15">
      <c r="N58" s="8"/>
      <c r="O58" s="8"/>
    </row>
    <row r="59" spans="14:15">
      <c r="N59" s="8"/>
      <c r="O59" s="8"/>
    </row>
    <row r="60" spans="14:15">
      <c r="N60" s="8"/>
      <c r="O60" s="8"/>
    </row>
    <row r="61" spans="14:15">
      <c r="N61" s="8"/>
      <c r="O61" s="8"/>
    </row>
    <row r="62" spans="14:15">
      <c r="N62" s="8"/>
      <c r="O62" s="8"/>
    </row>
    <row r="63" spans="14:15">
      <c r="N63" s="8"/>
      <c r="O63" s="8"/>
    </row>
    <row r="64" spans="14:15">
      <c r="N64" s="8"/>
      <c r="O64" s="8"/>
    </row>
    <row r="65" spans="14:15">
      <c r="N65" s="8"/>
      <c r="O65" s="8"/>
    </row>
    <row r="66" spans="14:15">
      <c r="N66" s="8"/>
      <c r="O66" s="8"/>
    </row>
    <row r="67" spans="14:15">
      <c r="N67" s="8"/>
      <c r="O67" s="8"/>
    </row>
    <row r="68" spans="14:15">
      <c r="N68" s="8"/>
      <c r="O68" s="8"/>
    </row>
    <row r="69" spans="14:15">
      <c r="N69" s="8"/>
      <c r="O69" s="8"/>
    </row>
    <row r="70" spans="14:15">
      <c r="N70" s="8"/>
      <c r="O70" s="8"/>
    </row>
    <row r="71" spans="14:15">
      <c r="N71" s="8"/>
      <c r="O71" s="8"/>
    </row>
    <row r="72" spans="14:15">
      <c r="N72" s="8"/>
      <c r="O72" s="8"/>
    </row>
    <row r="73" spans="14:15">
      <c r="N73" s="8"/>
      <c r="O73" s="8"/>
    </row>
    <row r="74" spans="14:15">
      <c r="N74" s="8"/>
      <c r="O74" s="8"/>
    </row>
    <row r="75" spans="14:15">
      <c r="N75" s="8"/>
      <c r="O75" s="8"/>
    </row>
    <row r="76" spans="14:15">
      <c r="N76" s="8"/>
      <c r="O76" s="8"/>
    </row>
    <row r="77" spans="14:15">
      <c r="N77" s="8"/>
      <c r="O77" s="8"/>
    </row>
    <row r="78" spans="14:15">
      <c r="N78" s="8"/>
      <c r="O78" s="8"/>
    </row>
    <row r="79" spans="14:15">
      <c r="N79" s="8"/>
      <c r="O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8"/>
  <sheetViews>
    <sheetView topLeftCell="L1" zoomScale="89" zoomScaleNormal="89" workbookViewId="0">
      <pane ySplit="2" topLeftCell="A3" activePane="bottomLeft" state="frozen"/>
      <selection activeCell="W1" sqref="W1"/>
      <selection pane="bottomLeft" activeCell="O1" sqref="O1:W1048576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3" width="29.7109375" style="6" customWidth="1"/>
    <col min="14" max="14" width="25.42578125" style="6" customWidth="1"/>
    <col min="15" max="15" width="10.85546875" style="6" bestFit="1" customWidth="1"/>
    <col min="16" max="16384" width="9.140625" style="6"/>
  </cols>
  <sheetData>
    <row r="1" spans="1:16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6" ht="45">
      <c r="A2" s="93" t="s">
        <v>91</v>
      </c>
      <c r="B2" s="93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304</v>
      </c>
      <c r="J2" s="92" t="s">
        <v>306</v>
      </c>
      <c r="K2" s="92" t="s">
        <v>307</v>
      </c>
      <c r="L2" s="92" t="s">
        <v>311</v>
      </c>
      <c r="M2" s="121" t="s">
        <v>309</v>
      </c>
      <c r="N2" s="160" t="s">
        <v>310</v>
      </c>
    </row>
    <row r="3" spans="1:16">
      <c r="A3" s="42">
        <v>1</v>
      </c>
      <c r="B3" s="103" t="s">
        <v>92</v>
      </c>
      <c r="C3" s="98">
        <v>306720</v>
      </c>
      <c r="D3" s="98">
        <v>300990</v>
      </c>
      <c r="E3" s="98">
        <v>301270</v>
      </c>
      <c r="F3" s="98"/>
      <c r="G3" s="97"/>
      <c r="H3" s="98"/>
      <c r="I3" s="100">
        <f t="shared" ref="I3:I66" si="0">E3/$E$84</f>
        <v>2.1046766268140147E-2</v>
      </c>
      <c r="J3" s="100">
        <f t="shared" ref="J3:J66" si="1">(E3-C3)/C3</f>
        <v>-1.7768648930620762E-2</v>
      </c>
      <c r="K3" s="97">
        <f t="shared" ref="K3:K66" si="2">E3-C3</f>
        <v>-5450</v>
      </c>
      <c r="L3" s="101">
        <f>K3/$K$84</f>
        <v>-6.4009959714832698E-2</v>
      </c>
      <c r="M3" s="98">
        <f t="shared" ref="M3:M66" si="3">E3-D3</f>
        <v>280</v>
      </c>
      <c r="N3" s="98">
        <f>H3-G3</f>
        <v>0</v>
      </c>
      <c r="O3" s="3"/>
      <c r="P3" s="9"/>
    </row>
    <row r="4" spans="1:16">
      <c r="A4" s="42">
        <v>2</v>
      </c>
      <c r="B4" s="103" t="s">
        <v>93</v>
      </c>
      <c r="C4" s="98">
        <v>54589</v>
      </c>
      <c r="D4" s="98">
        <v>58420</v>
      </c>
      <c r="E4" s="98">
        <v>55702</v>
      </c>
      <c r="F4" s="98"/>
      <c r="G4" s="97"/>
      <c r="H4" s="98"/>
      <c r="I4" s="100">
        <f t="shared" si="0"/>
        <v>3.8913498677861803E-3</v>
      </c>
      <c r="J4" s="100">
        <f t="shared" si="1"/>
        <v>2.0388723002802762E-2</v>
      </c>
      <c r="K4" s="97">
        <f t="shared" si="2"/>
        <v>1113</v>
      </c>
      <c r="L4" s="101">
        <f t="shared" ref="L4:L67" si="4">K4/$K$84</f>
        <v>1.3072125717909869E-2</v>
      </c>
      <c r="M4" s="98">
        <f t="shared" si="3"/>
        <v>-2718</v>
      </c>
      <c r="N4" s="98">
        <f t="shared" ref="N4:N67" si="5">H4-G4</f>
        <v>0</v>
      </c>
      <c r="O4" s="3"/>
      <c r="P4" s="9"/>
    </row>
    <row r="5" spans="1:16">
      <c r="A5" s="42">
        <v>3</v>
      </c>
      <c r="B5" s="103" t="s">
        <v>94</v>
      </c>
      <c r="C5" s="98">
        <v>90467</v>
      </c>
      <c r="D5" s="98">
        <v>91016</v>
      </c>
      <c r="E5" s="98">
        <v>90628</v>
      </c>
      <c r="F5" s="98"/>
      <c r="G5" s="97"/>
      <c r="H5" s="98"/>
      <c r="I5" s="100">
        <f t="shared" si="0"/>
        <v>6.3312853365718631E-3</v>
      </c>
      <c r="J5" s="100">
        <f t="shared" si="1"/>
        <v>1.7796544596372157E-3</v>
      </c>
      <c r="K5" s="97">
        <f t="shared" si="2"/>
        <v>161</v>
      </c>
      <c r="L5" s="101">
        <f t="shared" si="4"/>
        <v>1.8909364246033145E-3</v>
      </c>
      <c r="M5" s="98">
        <f t="shared" si="3"/>
        <v>-388</v>
      </c>
      <c r="N5" s="98">
        <f t="shared" si="5"/>
        <v>0</v>
      </c>
      <c r="O5" s="3"/>
      <c r="P5" s="9"/>
    </row>
    <row r="6" spans="1:16">
      <c r="A6" s="42">
        <v>4</v>
      </c>
      <c r="B6" s="103" t="s">
        <v>95</v>
      </c>
      <c r="C6" s="98">
        <v>29872</v>
      </c>
      <c r="D6" s="98">
        <v>31750</v>
      </c>
      <c r="E6" s="98">
        <v>30558</v>
      </c>
      <c r="F6" s="98"/>
      <c r="G6" s="97"/>
      <c r="H6" s="98"/>
      <c r="I6" s="100">
        <f t="shared" si="0"/>
        <v>2.134786349858355E-3</v>
      </c>
      <c r="J6" s="100">
        <f t="shared" si="1"/>
        <v>2.2964649169791108E-2</v>
      </c>
      <c r="K6" s="97">
        <f t="shared" si="2"/>
        <v>686</v>
      </c>
      <c r="L6" s="101">
        <f t="shared" si="4"/>
        <v>8.0570334613532524E-3</v>
      </c>
      <c r="M6" s="98">
        <f t="shared" si="3"/>
        <v>-1192</v>
      </c>
      <c r="N6" s="98">
        <f t="shared" si="5"/>
        <v>0</v>
      </c>
      <c r="O6" s="3"/>
      <c r="P6" s="9"/>
    </row>
    <row r="7" spans="1:16">
      <c r="A7" s="42">
        <v>5</v>
      </c>
      <c r="B7" s="103" t="s">
        <v>96</v>
      </c>
      <c r="C7" s="98">
        <v>40479</v>
      </c>
      <c r="D7" s="98">
        <v>39794</v>
      </c>
      <c r="E7" s="98">
        <v>39486</v>
      </c>
      <c r="F7" s="98"/>
      <c r="G7" s="97"/>
      <c r="H7" s="98"/>
      <c r="I7" s="100">
        <f t="shared" si="0"/>
        <v>2.7584977357977291E-3</v>
      </c>
      <c r="J7" s="100">
        <f t="shared" si="1"/>
        <v>-2.4531238419921442E-2</v>
      </c>
      <c r="K7" s="97">
        <f t="shared" si="2"/>
        <v>-993</v>
      </c>
      <c r="L7" s="101">
        <f t="shared" si="4"/>
        <v>-1.1662732109509884E-2</v>
      </c>
      <c r="M7" s="98">
        <f t="shared" si="3"/>
        <v>-308</v>
      </c>
      <c r="N7" s="98">
        <f t="shared" si="5"/>
        <v>0</v>
      </c>
      <c r="O7" s="3"/>
      <c r="P7" s="9"/>
    </row>
    <row r="8" spans="1:16">
      <c r="A8" s="42">
        <v>6</v>
      </c>
      <c r="B8" s="103" t="s">
        <v>97</v>
      </c>
      <c r="C8" s="98">
        <v>1124799</v>
      </c>
      <c r="D8" s="98">
        <v>1120551</v>
      </c>
      <c r="E8" s="98">
        <v>1116500</v>
      </c>
      <c r="F8" s="98"/>
      <c r="G8" s="97"/>
      <c r="H8" s="98"/>
      <c r="I8" s="100">
        <f t="shared" si="0"/>
        <v>7.7998853315559044E-2</v>
      </c>
      <c r="J8" s="100">
        <f t="shared" si="1"/>
        <v>-7.3782071285625256E-3</v>
      </c>
      <c r="K8" s="97">
        <f t="shared" si="2"/>
        <v>-8299</v>
      </c>
      <c r="L8" s="101">
        <f t="shared" si="4"/>
        <v>-9.7471312967595689E-2</v>
      </c>
      <c r="M8" s="98">
        <f t="shared" si="3"/>
        <v>-4051</v>
      </c>
      <c r="N8" s="98">
        <f t="shared" si="5"/>
        <v>0</v>
      </c>
      <c r="O8" s="3"/>
      <c r="P8" s="9"/>
    </row>
    <row r="9" spans="1:16">
      <c r="A9" s="42">
        <v>7</v>
      </c>
      <c r="B9" s="103" t="s">
        <v>98</v>
      </c>
      <c r="C9" s="98">
        <v>482716</v>
      </c>
      <c r="D9" s="98">
        <v>545581</v>
      </c>
      <c r="E9" s="98">
        <v>503569</v>
      </c>
      <c r="F9" s="98"/>
      <c r="G9" s="97"/>
      <c r="H9" s="98"/>
      <c r="I9" s="100">
        <f t="shared" si="0"/>
        <v>3.5179403999339678E-2</v>
      </c>
      <c r="J9" s="100">
        <f t="shared" si="1"/>
        <v>4.319931388228275E-2</v>
      </c>
      <c r="K9" s="97">
        <f t="shared" si="2"/>
        <v>20853</v>
      </c>
      <c r="L9" s="101">
        <f t="shared" si="4"/>
        <v>0.24491737429970756</v>
      </c>
      <c r="M9" s="98">
        <f t="shared" si="3"/>
        <v>-42012</v>
      </c>
      <c r="N9" s="98">
        <f t="shared" si="5"/>
        <v>0</v>
      </c>
      <c r="O9" s="3"/>
      <c r="P9" s="9"/>
    </row>
    <row r="10" spans="1:16">
      <c r="A10" s="42">
        <v>8</v>
      </c>
      <c r="B10" s="103" t="s">
        <v>99</v>
      </c>
      <c r="C10" s="98">
        <v>25162</v>
      </c>
      <c r="D10" s="98">
        <v>26143</v>
      </c>
      <c r="E10" s="98">
        <v>25817</v>
      </c>
      <c r="F10" s="98"/>
      <c r="G10" s="97"/>
      <c r="H10" s="98"/>
      <c r="I10" s="100">
        <f t="shared" si="0"/>
        <v>1.8035793963706117E-3</v>
      </c>
      <c r="J10" s="100">
        <f t="shared" si="1"/>
        <v>2.6031317065416105E-2</v>
      </c>
      <c r="K10" s="97">
        <f t="shared" si="2"/>
        <v>655</v>
      </c>
      <c r="L10" s="101">
        <f t="shared" si="4"/>
        <v>7.6929401125165895E-3</v>
      </c>
      <c r="M10" s="98">
        <f t="shared" si="3"/>
        <v>-326</v>
      </c>
      <c r="N10" s="98">
        <f t="shared" si="5"/>
        <v>0</v>
      </c>
      <c r="O10" s="3"/>
      <c r="P10" s="9"/>
    </row>
    <row r="11" spans="1:16">
      <c r="A11" s="42">
        <v>9</v>
      </c>
      <c r="B11" s="103" t="s">
        <v>100</v>
      </c>
      <c r="C11" s="98">
        <v>151643</v>
      </c>
      <c r="D11" s="98">
        <v>151203</v>
      </c>
      <c r="E11" s="98">
        <v>149941</v>
      </c>
      <c r="F11" s="98"/>
      <c r="G11" s="97"/>
      <c r="H11" s="98"/>
      <c r="I11" s="100">
        <f t="shared" si="0"/>
        <v>1.0474900192555521E-2</v>
      </c>
      <c r="J11" s="100">
        <f t="shared" si="1"/>
        <v>-1.1223729417117837E-2</v>
      </c>
      <c r="K11" s="97">
        <f t="shared" si="2"/>
        <v>-1702</v>
      </c>
      <c r="L11" s="101">
        <f t="shared" si="4"/>
        <v>-1.9989899345806465E-2</v>
      </c>
      <c r="M11" s="98">
        <f t="shared" si="3"/>
        <v>-1262</v>
      </c>
      <c r="N11" s="98">
        <f t="shared" si="5"/>
        <v>0</v>
      </c>
      <c r="O11" s="3"/>
      <c r="P11" s="9"/>
    </row>
    <row r="12" spans="1:16">
      <c r="A12" s="42">
        <v>10</v>
      </c>
      <c r="B12" s="103" t="s">
        <v>101</v>
      </c>
      <c r="C12" s="98">
        <v>176754</v>
      </c>
      <c r="D12" s="98">
        <v>173547</v>
      </c>
      <c r="E12" s="98">
        <v>172904</v>
      </c>
      <c r="F12" s="98"/>
      <c r="G12" s="97"/>
      <c r="H12" s="98"/>
      <c r="I12" s="100">
        <f t="shared" si="0"/>
        <v>1.2079098731458507E-2</v>
      </c>
      <c r="J12" s="100">
        <f t="shared" si="1"/>
        <v>-2.1781685280106815E-2</v>
      </c>
      <c r="K12" s="97">
        <f t="shared" si="2"/>
        <v>-3850</v>
      </c>
      <c r="L12" s="101">
        <f t="shared" si="4"/>
        <v>-4.5218044936166213E-2</v>
      </c>
      <c r="M12" s="98">
        <f t="shared" si="3"/>
        <v>-643</v>
      </c>
      <c r="N12" s="98">
        <f t="shared" si="5"/>
        <v>0</v>
      </c>
      <c r="O12" s="3"/>
      <c r="P12" s="9"/>
    </row>
    <row r="13" spans="1:16">
      <c r="A13" s="42">
        <v>11</v>
      </c>
      <c r="B13" s="103" t="s">
        <v>102</v>
      </c>
      <c r="C13" s="98">
        <v>45271</v>
      </c>
      <c r="D13" s="98">
        <v>45101</v>
      </c>
      <c r="E13" s="98">
        <v>44777</v>
      </c>
      <c r="F13" s="98"/>
      <c r="G13" s="97"/>
      <c r="H13" s="98"/>
      <c r="I13" s="100">
        <f t="shared" si="0"/>
        <v>3.1281277697364869E-3</v>
      </c>
      <c r="J13" s="100">
        <f t="shared" si="1"/>
        <v>-1.0912062910030704E-2</v>
      </c>
      <c r="K13" s="97">
        <f t="shared" si="2"/>
        <v>-494</v>
      </c>
      <c r="L13" s="101">
        <f t="shared" si="4"/>
        <v>-5.802003687913275E-3</v>
      </c>
      <c r="M13" s="98">
        <f t="shared" si="3"/>
        <v>-324</v>
      </c>
      <c r="N13" s="98">
        <f t="shared" si="5"/>
        <v>0</v>
      </c>
      <c r="O13" s="3"/>
      <c r="P13" s="9"/>
    </row>
    <row r="14" spans="1:16">
      <c r="A14" s="42">
        <v>12</v>
      </c>
      <c r="B14" s="103" t="s">
        <v>103</v>
      </c>
      <c r="C14" s="98">
        <v>27843</v>
      </c>
      <c r="D14" s="98">
        <v>28159</v>
      </c>
      <c r="E14" s="98">
        <v>26139</v>
      </c>
      <c r="F14" s="98"/>
      <c r="G14" s="97"/>
      <c r="H14" s="98"/>
      <c r="I14" s="100">
        <f t="shared" si="0"/>
        <v>1.8260743634710237E-3</v>
      </c>
      <c r="J14" s="100">
        <f t="shared" si="1"/>
        <v>-6.1200301691628059E-2</v>
      </c>
      <c r="K14" s="97">
        <f t="shared" si="2"/>
        <v>-1704</v>
      </c>
      <c r="L14" s="101">
        <f t="shared" si="4"/>
        <v>-2.00133892392798E-2</v>
      </c>
      <c r="M14" s="98">
        <f t="shared" si="3"/>
        <v>-2020</v>
      </c>
      <c r="N14" s="98">
        <f t="shared" si="5"/>
        <v>0</v>
      </c>
      <c r="O14" s="3"/>
      <c r="P14" s="9"/>
    </row>
    <row r="15" spans="1:16">
      <c r="A15" s="42">
        <v>13</v>
      </c>
      <c r="B15" s="103" t="s">
        <v>104</v>
      </c>
      <c r="C15" s="98">
        <v>28998</v>
      </c>
      <c r="D15" s="98">
        <v>30309</v>
      </c>
      <c r="E15" s="98">
        <v>27960</v>
      </c>
      <c r="F15" s="98"/>
      <c r="G15" s="97"/>
      <c r="H15" s="98"/>
      <c r="I15" s="100">
        <f t="shared" si="0"/>
        <v>1.9532896898370182E-3</v>
      </c>
      <c r="J15" s="100">
        <f t="shared" si="1"/>
        <v>-3.579557210842127E-2</v>
      </c>
      <c r="K15" s="97">
        <f t="shared" si="2"/>
        <v>-1038</v>
      </c>
      <c r="L15" s="101">
        <f t="shared" si="4"/>
        <v>-1.2191254712659878E-2</v>
      </c>
      <c r="M15" s="98">
        <f t="shared" si="3"/>
        <v>-2349</v>
      </c>
      <c r="N15" s="98">
        <f t="shared" si="5"/>
        <v>0</v>
      </c>
      <c r="O15" s="3"/>
      <c r="P15" s="9"/>
    </row>
    <row r="16" spans="1:16">
      <c r="A16" s="42">
        <v>14</v>
      </c>
      <c r="B16" s="103" t="s">
        <v>105</v>
      </c>
      <c r="C16" s="98">
        <v>58555</v>
      </c>
      <c r="D16" s="98">
        <v>58760</v>
      </c>
      <c r="E16" s="98">
        <v>58527</v>
      </c>
      <c r="F16" s="98"/>
      <c r="G16" s="97"/>
      <c r="H16" s="98"/>
      <c r="I16" s="100">
        <f t="shared" si="0"/>
        <v>4.0887047810118449E-3</v>
      </c>
      <c r="J16" s="100">
        <f t="shared" si="1"/>
        <v>-4.7818290496114764E-4</v>
      </c>
      <c r="K16" s="97">
        <f t="shared" si="2"/>
        <v>-28</v>
      </c>
      <c r="L16" s="101">
        <f t="shared" si="4"/>
        <v>-3.2885850862666337E-4</v>
      </c>
      <c r="M16" s="98">
        <f t="shared" si="3"/>
        <v>-233</v>
      </c>
      <c r="N16" s="98">
        <f t="shared" si="5"/>
        <v>0</v>
      </c>
      <c r="O16" s="3"/>
      <c r="P16" s="9"/>
    </row>
    <row r="17" spans="1:16">
      <c r="A17" s="42">
        <v>15</v>
      </c>
      <c r="B17" s="103" t="s">
        <v>106</v>
      </c>
      <c r="C17" s="98">
        <v>34796</v>
      </c>
      <c r="D17" s="98">
        <v>34166</v>
      </c>
      <c r="E17" s="98">
        <v>33274</v>
      </c>
      <c r="F17" s="98"/>
      <c r="G17" s="97"/>
      <c r="H17" s="98"/>
      <c r="I17" s="100">
        <f t="shared" si="0"/>
        <v>2.3245265071400911E-3</v>
      </c>
      <c r="J17" s="100">
        <f t="shared" si="1"/>
        <v>-4.3740659845959304E-2</v>
      </c>
      <c r="K17" s="97">
        <f t="shared" si="2"/>
        <v>-1522</v>
      </c>
      <c r="L17" s="101">
        <f t="shared" si="4"/>
        <v>-1.7875808933206488E-2</v>
      </c>
      <c r="M17" s="98">
        <f t="shared" si="3"/>
        <v>-892</v>
      </c>
      <c r="N17" s="98">
        <f t="shared" si="5"/>
        <v>0</v>
      </c>
      <c r="O17" s="3"/>
      <c r="P17" s="9"/>
    </row>
    <row r="18" spans="1:16">
      <c r="A18" s="42">
        <v>16</v>
      </c>
      <c r="B18" s="103" t="s">
        <v>107</v>
      </c>
      <c r="C18" s="98">
        <v>685781</v>
      </c>
      <c r="D18" s="98">
        <v>680319</v>
      </c>
      <c r="E18" s="98">
        <v>682103</v>
      </c>
      <c r="F18" s="98"/>
      <c r="G18" s="97"/>
      <c r="H18" s="98"/>
      <c r="I18" s="100">
        <f t="shared" si="0"/>
        <v>4.7651815354324029E-2</v>
      </c>
      <c r="J18" s="100">
        <f t="shared" si="1"/>
        <v>-5.3632282025894568E-3</v>
      </c>
      <c r="K18" s="97">
        <f t="shared" si="2"/>
        <v>-3678</v>
      </c>
      <c r="L18" s="101">
        <f t="shared" si="4"/>
        <v>-4.3197914097459565E-2</v>
      </c>
      <c r="M18" s="98">
        <f t="shared" si="3"/>
        <v>1784</v>
      </c>
      <c r="N18" s="98">
        <f t="shared" si="5"/>
        <v>0</v>
      </c>
    </row>
    <row r="19" spans="1:16">
      <c r="A19" s="42">
        <v>17</v>
      </c>
      <c r="B19" s="103" t="s">
        <v>108</v>
      </c>
      <c r="C19" s="98">
        <v>83504</v>
      </c>
      <c r="D19" s="98">
        <v>86276</v>
      </c>
      <c r="E19" s="98">
        <v>85437</v>
      </c>
      <c r="F19" s="98"/>
      <c r="G19" s="97"/>
      <c r="H19" s="98"/>
      <c r="I19" s="100">
        <f t="shared" si="0"/>
        <v>5.9686413172605627E-3</v>
      </c>
      <c r="J19" s="100">
        <f t="shared" si="1"/>
        <v>2.3148591684230696E-2</v>
      </c>
      <c r="K19" s="97">
        <f t="shared" si="2"/>
        <v>1933</v>
      </c>
      <c r="L19" s="101">
        <f t="shared" si="4"/>
        <v>2.270298204197644E-2</v>
      </c>
      <c r="M19" s="98">
        <f t="shared" si="3"/>
        <v>-839</v>
      </c>
      <c r="N19" s="98">
        <f t="shared" si="5"/>
        <v>0</v>
      </c>
    </row>
    <row r="20" spans="1:16">
      <c r="A20" s="42">
        <v>18</v>
      </c>
      <c r="B20" s="103" t="s">
        <v>109</v>
      </c>
      <c r="C20" s="98">
        <v>26582</v>
      </c>
      <c r="D20" s="98">
        <v>25747</v>
      </c>
      <c r="E20" s="98">
        <v>25362</v>
      </c>
      <c r="F20" s="98"/>
      <c r="G20" s="97"/>
      <c r="H20" s="98"/>
      <c r="I20" s="100">
        <f t="shared" si="0"/>
        <v>1.7717930298156816E-3</v>
      </c>
      <c r="J20" s="100">
        <f t="shared" si="1"/>
        <v>-4.5895718907531413E-2</v>
      </c>
      <c r="K20" s="97">
        <f t="shared" si="2"/>
        <v>-1220</v>
      </c>
      <c r="L20" s="101">
        <f t="shared" si="4"/>
        <v>-1.432883501873319E-2</v>
      </c>
      <c r="M20" s="98">
        <f t="shared" si="3"/>
        <v>-385</v>
      </c>
      <c r="N20" s="98">
        <f t="shared" si="5"/>
        <v>0</v>
      </c>
    </row>
    <row r="21" spans="1:16">
      <c r="A21" s="42">
        <v>19</v>
      </c>
      <c r="B21" s="103" t="s">
        <v>110</v>
      </c>
      <c r="C21" s="98">
        <v>57803</v>
      </c>
      <c r="D21" s="98">
        <v>56791</v>
      </c>
      <c r="E21" s="98">
        <v>55756</v>
      </c>
      <c r="F21" s="98"/>
      <c r="G21" s="97"/>
      <c r="H21" s="98"/>
      <c r="I21" s="100">
        <f t="shared" si="0"/>
        <v>3.8951223156850072E-3</v>
      </c>
      <c r="J21" s="100">
        <f t="shared" si="1"/>
        <v>-3.5413386848433474E-2</v>
      </c>
      <c r="K21" s="97">
        <f t="shared" si="2"/>
        <v>-2047</v>
      </c>
      <c r="L21" s="101">
        <f t="shared" si="4"/>
        <v>-2.4041905969956427E-2</v>
      </c>
      <c r="M21" s="98">
        <f t="shared" si="3"/>
        <v>-1035</v>
      </c>
      <c r="N21" s="98">
        <f t="shared" si="5"/>
        <v>0</v>
      </c>
    </row>
    <row r="22" spans="1:16">
      <c r="A22" s="42">
        <v>20</v>
      </c>
      <c r="B22" s="103" t="s">
        <v>111</v>
      </c>
      <c r="C22" s="98">
        <v>188845</v>
      </c>
      <c r="D22" s="98">
        <v>186549</v>
      </c>
      <c r="E22" s="98">
        <v>186613</v>
      </c>
      <c r="F22" s="98"/>
      <c r="G22" s="97"/>
      <c r="H22" s="98"/>
      <c r="I22" s="100">
        <f t="shared" si="0"/>
        <v>1.3036811476736606E-2</v>
      </c>
      <c r="J22" s="100">
        <f t="shared" si="1"/>
        <v>-1.1819216818025365E-2</v>
      </c>
      <c r="K22" s="97">
        <f t="shared" si="2"/>
        <v>-2232</v>
      </c>
      <c r="L22" s="101">
        <f t="shared" si="4"/>
        <v>-2.6214721116239736E-2</v>
      </c>
      <c r="M22" s="98">
        <f t="shared" si="3"/>
        <v>64</v>
      </c>
      <c r="N22" s="98">
        <f t="shared" si="5"/>
        <v>0</v>
      </c>
    </row>
    <row r="23" spans="1:16">
      <c r="A23" s="42">
        <v>21</v>
      </c>
      <c r="B23" s="103" t="s">
        <v>112</v>
      </c>
      <c r="C23" s="98">
        <v>154886</v>
      </c>
      <c r="D23" s="98">
        <v>152450</v>
      </c>
      <c r="E23" s="98">
        <v>151506</v>
      </c>
      <c r="F23" s="98"/>
      <c r="G23" s="97"/>
      <c r="H23" s="98"/>
      <c r="I23" s="100">
        <f t="shared" si="0"/>
        <v>1.0584231321475226E-2</v>
      </c>
      <c r="J23" s="100">
        <f t="shared" si="1"/>
        <v>-2.1822501710935784E-2</v>
      </c>
      <c r="K23" s="97">
        <f t="shared" si="2"/>
        <v>-3380</v>
      </c>
      <c r="L23" s="101">
        <f t="shared" si="4"/>
        <v>-3.9697919969932938E-2</v>
      </c>
      <c r="M23" s="98">
        <f t="shared" si="3"/>
        <v>-944</v>
      </c>
      <c r="N23" s="98">
        <f t="shared" si="5"/>
        <v>0</v>
      </c>
    </row>
    <row r="24" spans="1:16">
      <c r="A24" s="42">
        <v>22</v>
      </c>
      <c r="B24" s="103" t="s">
        <v>113</v>
      </c>
      <c r="C24" s="98">
        <v>61348</v>
      </c>
      <c r="D24" s="98">
        <v>60716</v>
      </c>
      <c r="E24" s="98">
        <v>60544</v>
      </c>
      <c r="F24" s="98"/>
      <c r="G24" s="97"/>
      <c r="H24" s="98"/>
      <c r="I24" s="100">
        <f t="shared" si="0"/>
        <v>4.2296126960476551E-3</v>
      </c>
      <c r="J24" s="100">
        <f t="shared" si="1"/>
        <v>-1.3105561713503293E-2</v>
      </c>
      <c r="K24" s="97">
        <f t="shared" si="2"/>
        <v>-804</v>
      </c>
      <c r="L24" s="101">
        <f t="shared" si="4"/>
        <v>-9.4429371762799058E-3</v>
      </c>
      <c r="M24" s="98">
        <f t="shared" si="3"/>
        <v>-172</v>
      </c>
      <c r="N24" s="98">
        <f t="shared" si="5"/>
        <v>0</v>
      </c>
    </row>
    <row r="25" spans="1:16">
      <c r="A25" s="42">
        <v>23</v>
      </c>
      <c r="B25" s="103" t="s">
        <v>114</v>
      </c>
      <c r="C25" s="98">
        <v>67979</v>
      </c>
      <c r="D25" s="98">
        <v>68124</v>
      </c>
      <c r="E25" s="98">
        <v>66764</v>
      </c>
      <c r="F25" s="98"/>
      <c r="G25" s="97"/>
      <c r="H25" s="98"/>
      <c r="I25" s="100">
        <f t="shared" si="0"/>
        <v>4.6641428058754901E-3</v>
      </c>
      <c r="J25" s="100">
        <f t="shared" si="1"/>
        <v>-1.7873166713249681E-2</v>
      </c>
      <c r="K25" s="97">
        <f t="shared" si="2"/>
        <v>-1215</v>
      </c>
      <c r="L25" s="101">
        <f t="shared" si="4"/>
        <v>-1.4270110285049858E-2</v>
      </c>
      <c r="M25" s="98">
        <f t="shared" si="3"/>
        <v>-1360</v>
      </c>
      <c r="N25" s="98">
        <f t="shared" si="5"/>
        <v>0</v>
      </c>
    </row>
    <row r="26" spans="1:16">
      <c r="A26" s="42">
        <v>24</v>
      </c>
      <c r="B26" s="103" t="s">
        <v>115</v>
      </c>
      <c r="C26" s="98">
        <v>29523</v>
      </c>
      <c r="D26" s="98">
        <v>30062</v>
      </c>
      <c r="E26" s="98">
        <v>28226</v>
      </c>
      <c r="F26" s="98"/>
      <c r="G26" s="97"/>
      <c r="H26" s="98"/>
      <c r="I26" s="100">
        <f t="shared" si="0"/>
        <v>1.9718724887460544E-3</v>
      </c>
      <c r="J26" s="100">
        <f t="shared" si="1"/>
        <v>-4.3931849744267185E-2</v>
      </c>
      <c r="K26" s="97">
        <f t="shared" si="2"/>
        <v>-1297</v>
      </c>
      <c r="L26" s="101">
        <f t="shared" si="4"/>
        <v>-1.5233195917456515E-2</v>
      </c>
      <c r="M26" s="98">
        <f t="shared" si="3"/>
        <v>-1836</v>
      </c>
      <c r="N26" s="98">
        <f t="shared" si="5"/>
        <v>0</v>
      </c>
    </row>
    <row r="27" spans="1:16">
      <c r="A27" s="42">
        <v>25</v>
      </c>
      <c r="B27" s="103" t="s">
        <v>116</v>
      </c>
      <c r="C27" s="98">
        <v>83395</v>
      </c>
      <c r="D27" s="98">
        <v>84239</v>
      </c>
      <c r="E27" s="98">
        <v>80071</v>
      </c>
      <c r="F27" s="98"/>
      <c r="G27" s="97"/>
      <c r="H27" s="98"/>
      <c r="I27" s="100">
        <f t="shared" si="0"/>
        <v>5.5937717723512125E-3</v>
      </c>
      <c r="J27" s="100">
        <f t="shared" si="1"/>
        <v>-3.9858504706517174E-2</v>
      </c>
      <c r="K27" s="97">
        <f t="shared" si="2"/>
        <v>-3324</v>
      </c>
      <c r="L27" s="101">
        <f t="shared" si="4"/>
        <v>-3.9040202952679612E-2</v>
      </c>
      <c r="M27" s="98">
        <f t="shared" si="3"/>
        <v>-4168</v>
      </c>
      <c r="N27" s="98">
        <f t="shared" si="5"/>
        <v>0</v>
      </c>
    </row>
    <row r="28" spans="1:16">
      <c r="A28" s="42">
        <v>26</v>
      </c>
      <c r="B28" s="103" t="s">
        <v>117</v>
      </c>
      <c r="C28" s="98">
        <v>168691</v>
      </c>
      <c r="D28" s="98">
        <v>171025</v>
      </c>
      <c r="E28" s="98">
        <v>170464</v>
      </c>
      <c r="F28" s="98"/>
      <c r="G28" s="97"/>
      <c r="H28" s="98"/>
      <c r="I28" s="100">
        <f t="shared" si="0"/>
        <v>1.1908639974548552E-2</v>
      </c>
      <c r="J28" s="100">
        <f t="shared" si="1"/>
        <v>1.0510341393435334E-2</v>
      </c>
      <c r="K28" s="97">
        <f t="shared" si="2"/>
        <v>1773</v>
      </c>
      <c r="L28" s="101">
        <f t="shared" si="4"/>
        <v>2.0823790564109792E-2</v>
      </c>
      <c r="M28" s="98">
        <f t="shared" si="3"/>
        <v>-561</v>
      </c>
      <c r="N28" s="98">
        <f t="shared" si="5"/>
        <v>0</v>
      </c>
    </row>
    <row r="29" spans="1:16">
      <c r="A29" s="42">
        <v>27</v>
      </c>
      <c r="B29" s="103" t="s">
        <v>118</v>
      </c>
      <c r="C29" s="98">
        <v>292283</v>
      </c>
      <c r="D29" s="98">
        <v>297317</v>
      </c>
      <c r="E29" s="98">
        <v>299808</v>
      </c>
      <c r="F29" s="98"/>
      <c r="G29" s="97"/>
      <c r="H29" s="98"/>
      <c r="I29" s="100">
        <f t="shared" si="0"/>
        <v>2.0944630734286724E-2</v>
      </c>
      <c r="J29" s="100">
        <f t="shared" si="1"/>
        <v>2.5745595877967587E-2</v>
      </c>
      <c r="K29" s="97">
        <f t="shared" si="2"/>
        <v>7525</v>
      </c>
      <c r="L29" s="101">
        <f t="shared" si="4"/>
        <v>8.8380724193415777E-2</v>
      </c>
      <c r="M29" s="98">
        <f t="shared" si="3"/>
        <v>2491</v>
      </c>
      <c r="N29" s="98">
        <f t="shared" si="5"/>
        <v>0</v>
      </c>
    </row>
    <row r="30" spans="1:16">
      <c r="A30" s="42">
        <v>28</v>
      </c>
      <c r="B30" s="103" t="s">
        <v>119</v>
      </c>
      <c r="C30" s="98">
        <v>52862</v>
      </c>
      <c r="D30" s="98">
        <v>53491</v>
      </c>
      <c r="E30" s="98">
        <v>53310</v>
      </c>
      <c r="F30" s="98"/>
      <c r="G30" s="97"/>
      <c r="H30" s="98"/>
      <c r="I30" s="100">
        <f t="shared" si="0"/>
        <v>3.7242443978974054E-3</v>
      </c>
      <c r="J30" s="100">
        <f t="shared" si="1"/>
        <v>8.4748969013658196E-3</v>
      </c>
      <c r="K30" s="97">
        <f t="shared" si="2"/>
        <v>448</v>
      </c>
      <c r="L30" s="101">
        <f t="shared" si="4"/>
        <v>5.2617361380266139E-3</v>
      </c>
      <c r="M30" s="98">
        <f t="shared" si="3"/>
        <v>-181</v>
      </c>
      <c r="N30" s="98">
        <f t="shared" si="5"/>
        <v>0</v>
      </c>
    </row>
    <row r="31" spans="1:16">
      <c r="A31" s="42">
        <v>29</v>
      </c>
      <c r="B31" s="103" t="s">
        <v>120</v>
      </c>
      <c r="C31" s="98">
        <v>15124</v>
      </c>
      <c r="D31" s="98">
        <v>15134</v>
      </c>
      <c r="E31" s="98">
        <v>14454</v>
      </c>
      <c r="F31" s="98"/>
      <c r="G31" s="97"/>
      <c r="H31" s="98"/>
      <c r="I31" s="100">
        <f t="shared" si="0"/>
        <v>1.0097585542526561E-3</v>
      </c>
      <c r="J31" s="100">
        <f t="shared" si="1"/>
        <v>-4.4300449616503569E-2</v>
      </c>
      <c r="K31" s="97">
        <f t="shared" si="2"/>
        <v>-670</v>
      </c>
      <c r="L31" s="101">
        <f t="shared" si="4"/>
        <v>-7.8691143135665876E-3</v>
      </c>
      <c r="M31" s="98">
        <f t="shared" si="3"/>
        <v>-680</v>
      </c>
      <c r="N31" s="98">
        <f t="shared" si="5"/>
        <v>0</v>
      </c>
    </row>
    <row r="32" spans="1:16">
      <c r="A32" s="42">
        <v>30</v>
      </c>
      <c r="B32" s="103" t="s">
        <v>121</v>
      </c>
      <c r="C32" s="98">
        <v>26634</v>
      </c>
      <c r="D32" s="98">
        <v>26747</v>
      </c>
      <c r="E32" s="98">
        <v>24814</v>
      </c>
      <c r="F32" s="98"/>
      <c r="G32" s="97"/>
      <c r="H32" s="98"/>
      <c r="I32" s="100">
        <f t="shared" si="0"/>
        <v>1.7335096696572164E-3</v>
      </c>
      <c r="J32" s="100">
        <f t="shared" si="1"/>
        <v>-6.8333708793271761E-2</v>
      </c>
      <c r="K32" s="97">
        <f t="shared" si="2"/>
        <v>-1820</v>
      </c>
      <c r="L32" s="101">
        <f t="shared" si="4"/>
        <v>-2.1375803060733119E-2</v>
      </c>
      <c r="M32" s="98">
        <f t="shared" si="3"/>
        <v>-1933</v>
      </c>
      <c r="N32" s="98">
        <f t="shared" si="5"/>
        <v>0</v>
      </c>
    </row>
    <row r="33" spans="1:14">
      <c r="A33" s="42">
        <v>31</v>
      </c>
      <c r="B33" s="103" t="s">
        <v>122</v>
      </c>
      <c r="C33" s="98">
        <v>169097</v>
      </c>
      <c r="D33" s="98">
        <v>168413</v>
      </c>
      <c r="E33" s="98">
        <v>168446</v>
      </c>
      <c r="F33" s="98"/>
      <c r="G33" s="97"/>
      <c r="H33" s="98"/>
      <c r="I33" s="100">
        <f t="shared" si="0"/>
        <v>1.1767662199366466E-2</v>
      </c>
      <c r="J33" s="100">
        <f t="shared" si="1"/>
        <v>-3.849861322199684E-3</v>
      </c>
      <c r="K33" s="97">
        <f t="shared" si="2"/>
        <v>-651</v>
      </c>
      <c r="L33" s="101">
        <f t="shared" si="4"/>
        <v>-7.6459603255699237E-3</v>
      </c>
      <c r="M33" s="98">
        <f t="shared" si="3"/>
        <v>33</v>
      </c>
      <c r="N33" s="98">
        <f t="shared" si="5"/>
        <v>0</v>
      </c>
    </row>
    <row r="34" spans="1:14">
      <c r="A34" s="42">
        <v>32</v>
      </c>
      <c r="B34" s="103" t="s">
        <v>123</v>
      </c>
      <c r="C34" s="98">
        <v>59556</v>
      </c>
      <c r="D34" s="98">
        <v>58832</v>
      </c>
      <c r="E34" s="98">
        <v>58508</v>
      </c>
      <c r="F34" s="98"/>
      <c r="G34" s="97"/>
      <c r="H34" s="98"/>
      <c r="I34" s="100">
        <f t="shared" si="0"/>
        <v>4.0873774382326278E-3</v>
      </c>
      <c r="J34" s="100">
        <f t="shared" si="1"/>
        <v>-1.7596883605346229E-2</v>
      </c>
      <c r="K34" s="97">
        <f t="shared" si="2"/>
        <v>-1048</v>
      </c>
      <c r="L34" s="101">
        <f t="shared" si="4"/>
        <v>-1.2308704180026544E-2</v>
      </c>
      <c r="M34" s="98">
        <f t="shared" si="3"/>
        <v>-324</v>
      </c>
      <c r="N34" s="98">
        <f t="shared" si="5"/>
        <v>0</v>
      </c>
    </row>
    <row r="35" spans="1:14">
      <c r="A35" s="42">
        <v>33</v>
      </c>
      <c r="B35" s="103" t="s">
        <v>124</v>
      </c>
      <c r="C35" s="98">
        <v>242065</v>
      </c>
      <c r="D35" s="98">
        <v>246325</v>
      </c>
      <c r="E35" s="98">
        <v>248307</v>
      </c>
      <c r="F35" s="98"/>
      <c r="G35" s="97"/>
      <c r="H35" s="98"/>
      <c r="I35" s="100">
        <f t="shared" si="0"/>
        <v>1.7346763341000018E-2</v>
      </c>
      <c r="J35" s="100">
        <f t="shared" si="1"/>
        <v>2.5786462313841324E-2</v>
      </c>
      <c r="K35" s="97">
        <f t="shared" si="2"/>
        <v>6242</v>
      </c>
      <c r="L35" s="101">
        <f t="shared" si="4"/>
        <v>7.3311957530272601E-2</v>
      </c>
      <c r="M35" s="98">
        <f t="shared" si="3"/>
        <v>1982</v>
      </c>
      <c r="N35" s="98">
        <f t="shared" si="5"/>
        <v>0</v>
      </c>
    </row>
    <row r="36" spans="1:14">
      <c r="A36" s="42">
        <v>34</v>
      </c>
      <c r="B36" s="103" t="s">
        <v>125</v>
      </c>
      <c r="C36" s="98">
        <v>4041665</v>
      </c>
      <c r="D36" s="98">
        <v>4106190</v>
      </c>
      <c r="E36" s="98">
        <v>4130578</v>
      </c>
      <c r="F36" s="98"/>
      <c r="G36" s="97"/>
      <c r="H36" s="98"/>
      <c r="I36" s="100">
        <f t="shared" si="0"/>
        <v>0.28856278327852686</v>
      </c>
      <c r="J36" s="100">
        <f t="shared" si="1"/>
        <v>2.1999101855299734E-2</v>
      </c>
      <c r="K36" s="97">
        <f t="shared" si="2"/>
        <v>88913</v>
      </c>
      <c r="L36" s="101">
        <f t="shared" si="4"/>
        <v>1.0442784491972328</v>
      </c>
      <c r="M36" s="98">
        <f t="shared" si="3"/>
        <v>24388</v>
      </c>
      <c r="N36" s="98">
        <f t="shared" si="5"/>
        <v>0</v>
      </c>
    </row>
    <row r="37" spans="1:14">
      <c r="A37" s="42">
        <v>35</v>
      </c>
      <c r="B37" s="103" t="s">
        <v>126</v>
      </c>
      <c r="C37" s="98">
        <v>897785</v>
      </c>
      <c r="D37" s="98">
        <v>890406</v>
      </c>
      <c r="E37" s="98">
        <v>889856</v>
      </c>
      <c r="F37" s="98"/>
      <c r="G37" s="97"/>
      <c r="H37" s="98"/>
      <c r="I37" s="100">
        <f t="shared" si="0"/>
        <v>6.2165470323305071E-2</v>
      </c>
      <c r="J37" s="100">
        <f t="shared" si="1"/>
        <v>-8.8317358833128207E-3</v>
      </c>
      <c r="K37" s="97">
        <f t="shared" si="2"/>
        <v>-7929</v>
      </c>
      <c r="L37" s="101">
        <f t="shared" si="4"/>
        <v>-9.3125682675029076E-2</v>
      </c>
      <c r="M37" s="98">
        <f t="shared" si="3"/>
        <v>-550</v>
      </c>
      <c r="N37" s="98">
        <f t="shared" si="5"/>
        <v>0</v>
      </c>
    </row>
    <row r="38" spans="1:14">
      <c r="A38" s="42">
        <v>36</v>
      </c>
      <c r="B38" s="103" t="s">
        <v>127</v>
      </c>
      <c r="C38" s="98">
        <v>24499</v>
      </c>
      <c r="D38" s="98">
        <v>25089</v>
      </c>
      <c r="E38" s="98">
        <v>23519</v>
      </c>
      <c r="F38" s="98"/>
      <c r="G38" s="97"/>
      <c r="H38" s="98"/>
      <c r="I38" s="100">
        <f t="shared" si="0"/>
        <v>1.6430407802316466E-3</v>
      </c>
      <c r="J38" s="100">
        <f t="shared" si="1"/>
        <v>-4.0001632719702848E-2</v>
      </c>
      <c r="K38" s="97">
        <f t="shared" si="2"/>
        <v>-980</v>
      </c>
      <c r="L38" s="101">
        <f t="shared" si="4"/>
        <v>-1.1510047801933218E-2</v>
      </c>
      <c r="M38" s="98">
        <f t="shared" si="3"/>
        <v>-1570</v>
      </c>
      <c r="N38" s="98">
        <f t="shared" si="5"/>
        <v>0</v>
      </c>
    </row>
    <row r="39" spans="1:14">
      <c r="A39" s="42">
        <v>37</v>
      </c>
      <c r="B39" s="103" t="s">
        <v>128</v>
      </c>
      <c r="C39" s="98">
        <v>49229</v>
      </c>
      <c r="D39" s="98">
        <v>49069</v>
      </c>
      <c r="E39" s="98">
        <v>47840</v>
      </c>
      <c r="F39" s="98"/>
      <c r="G39" s="97"/>
      <c r="H39" s="98"/>
      <c r="I39" s="100">
        <f t="shared" si="0"/>
        <v>3.3421093977754994E-3</v>
      </c>
      <c r="J39" s="100">
        <f t="shared" si="1"/>
        <v>-2.8215076479310975E-2</v>
      </c>
      <c r="K39" s="97">
        <f t="shared" si="2"/>
        <v>-1389</v>
      </c>
      <c r="L39" s="101">
        <f t="shared" si="4"/>
        <v>-1.6313731017229837E-2</v>
      </c>
      <c r="M39" s="98">
        <f t="shared" si="3"/>
        <v>-1229</v>
      </c>
      <c r="N39" s="98">
        <f t="shared" si="5"/>
        <v>0</v>
      </c>
    </row>
    <row r="40" spans="1:14">
      <c r="A40" s="42">
        <v>38</v>
      </c>
      <c r="B40" s="103" t="s">
        <v>129</v>
      </c>
      <c r="C40" s="98">
        <v>216424</v>
      </c>
      <c r="D40" s="98">
        <v>221696</v>
      </c>
      <c r="E40" s="98">
        <v>220267</v>
      </c>
      <c r="F40" s="98"/>
      <c r="G40" s="97"/>
      <c r="H40" s="98"/>
      <c r="I40" s="100">
        <f t="shared" si="0"/>
        <v>1.5387884839461035E-2</v>
      </c>
      <c r="J40" s="100">
        <f t="shared" si="1"/>
        <v>1.7756810704912578E-2</v>
      </c>
      <c r="K40" s="97">
        <f t="shared" si="2"/>
        <v>3843</v>
      </c>
      <c r="L40" s="101">
        <f t="shared" si="4"/>
        <v>4.5135830309009549E-2</v>
      </c>
      <c r="M40" s="98">
        <f t="shared" si="3"/>
        <v>-1429</v>
      </c>
      <c r="N40" s="98">
        <f t="shared" si="5"/>
        <v>0</v>
      </c>
    </row>
    <row r="41" spans="1:14">
      <c r="A41" s="42">
        <v>39</v>
      </c>
      <c r="B41" s="103" t="s">
        <v>130</v>
      </c>
      <c r="C41" s="98">
        <v>67105</v>
      </c>
      <c r="D41" s="98">
        <v>68643</v>
      </c>
      <c r="E41" s="98">
        <v>68120</v>
      </c>
      <c r="F41" s="98"/>
      <c r="G41" s="97"/>
      <c r="H41" s="98"/>
      <c r="I41" s="100">
        <f t="shared" si="0"/>
        <v>4.7588731642238084E-3</v>
      </c>
      <c r="J41" s="100">
        <f t="shared" si="1"/>
        <v>1.512554951195887E-2</v>
      </c>
      <c r="K41" s="97">
        <f t="shared" si="2"/>
        <v>1015</v>
      </c>
      <c r="L41" s="101">
        <f t="shared" si="4"/>
        <v>1.1921120937716547E-2</v>
      </c>
      <c r="M41" s="98">
        <f t="shared" si="3"/>
        <v>-523</v>
      </c>
      <c r="N41" s="98">
        <f t="shared" si="5"/>
        <v>0</v>
      </c>
    </row>
    <row r="42" spans="1:14">
      <c r="A42" s="42">
        <v>40</v>
      </c>
      <c r="B42" s="103" t="s">
        <v>131</v>
      </c>
      <c r="C42" s="98">
        <v>25856</v>
      </c>
      <c r="D42" s="98">
        <v>24659</v>
      </c>
      <c r="E42" s="98">
        <v>23957</v>
      </c>
      <c r="F42" s="98"/>
      <c r="G42" s="97"/>
      <c r="H42" s="98"/>
      <c r="I42" s="100">
        <f t="shared" si="0"/>
        <v>1.6736395242999088E-3</v>
      </c>
      <c r="J42" s="100">
        <f t="shared" si="1"/>
        <v>-7.3445235148514851E-2</v>
      </c>
      <c r="K42" s="97">
        <f t="shared" si="2"/>
        <v>-1899</v>
      </c>
      <c r="L42" s="101">
        <f t="shared" si="4"/>
        <v>-2.2303653852929779E-2</v>
      </c>
      <c r="M42" s="98">
        <f t="shared" si="3"/>
        <v>-702</v>
      </c>
      <c r="N42" s="98">
        <f t="shared" si="5"/>
        <v>0</v>
      </c>
    </row>
    <row r="43" spans="1:14">
      <c r="A43" s="42">
        <v>41</v>
      </c>
      <c r="B43" s="103" t="s">
        <v>132</v>
      </c>
      <c r="C43" s="98">
        <v>500632</v>
      </c>
      <c r="D43" s="98">
        <v>501151</v>
      </c>
      <c r="E43" s="98">
        <v>500326</v>
      </c>
      <c r="F43" s="98"/>
      <c r="G43" s="97"/>
      <c r="H43" s="98"/>
      <c r="I43" s="100">
        <f t="shared" si="0"/>
        <v>3.4952847544971244E-2</v>
      </c>
      <c r="J43" s="100">
        <f t="shared" si="1"/>
        <v>-6.1122740855558573E-4</v>
      </c>
      <c r="K43" s="97">
        <f t="shared" si="2"/>
        <v>-306</v>
      </c>
      <c r="L43" s="101">
        <f t="shared" si="4"/>
        <v>-3.5939537014199642E-3</v>
      </c>
      <c r="M43" s="98">
        <f t="shared" si="3"/>
        <v>-825</v>
      </c>
      <c r="N43" s="98">
        <f t="shared" si="5"/>
        <v>0</v>
      </c>
    </row>
    <row r="44" spans="1:14">
      <c r="A44" s="42">
        <v>42</v>
      </c>
      <c r="B44" s="103" t="s">
        <v>133</v>
      </c>
      <c r="C44" s="98">
        <v>300881</v>
      </c>
      <c r="D44" s="98">
        <v>309788</v>
      </c>
      <c r="E44" s="98">
        <v>306968</v>
      </c>
      <c r="F44" s="98"/>
      <c r="G44" s="97"/>
      <c r="H44" s="98"/>
      <c r="I44" s="100">
        <f t="shared" si="0"/>
        <v>2.1444829381612657E-2</v>
      </c>
      <c r="J44" s="100">
        <f t="shared" si="1"/>
        <v>2.0230589502161986E-2</v>
      </c>
      <c r="K44" s="97">
        <f t="shared" si="2"/>
        <v>6087</v>
      </c>
      <c r="L44" s="101">
        <f t="shared" si="4"/>
        <v>7.1491490786089282E-2</v>
      </c>
      <c r="M44" s="98">
        <f t="shared" si="3"/>
        <v>-2820</v>
      </c>
      <c r="N44" s="98">
        <f t="shared" si="5"/>
        <v>0</v>
      </c>
    </row>
    <row r="45" spans="1:14">
      <c r="A45" s="42">
        <v>43</v>
      </c>
      <c r="B45" s="103" t="s">
        <v>134</v>
      </c>
      <c r="C45" s="98">
        <v>83376</v>
      </c>
      <c r="D45" s="98">
        <v>83280</v>
      </c>
      <c r="E45" s="98">
        <v>82804</v>
      </c>
      <c r="F45" s="98"/>
      <c r="G45" s="97"/>
      <c r="H45" s="98"/>
      <c r="I45" s="100">
        <f t="shared" si="0"/>
        <v>5.7846995521196164E-3</v>
      </c>
      <c r="J45" s="100">
        <f t="shared" si="1"/>
        <v>-6.860487430435617E-3</v>
      </c>
      <c r="K45" s="97">
        <f t="shared" si="2"/>
        <v>-572</v>
      </c>
      <c r="L45" s="101">
        <f t="shared" si="4"/>
        <v>-6.7181095333732664E-3</v>
      </c>
      <c r="M45" s="98">
        <f t="shared" si="3"/>
        <v>-476</v>
      </c>
      <c r="N45" s="98">
        <f t="shared" si="5"/>
        <v>0</v>
      </c>
    </row>
    <row r="46" spans="1:14">
      <c r="A46" s="42">
        <v>44</v>
      </c>
      <c r="B46" s="103" t="s">
        <v>135</v>
      </c>
      <c r="C46" s="98">
        <v>100461</v>
      </c>
      <c r="D46" s="98">
        <v>100283</v>
      </c>
      <c r="E46" s="98">
        <v>99419</v>
      </c>
      <c r="F46" s="98"/>
      <c r="G46" s="97"/>
      <c r="H46" s="98"/>
      <c r="I46" s="100">
        <f t="shared" si="0"/>
        <v>6.9454258824716208E-3</v>
      </c>
      <c r="J46" s="100">
        <f t="shared" si="1"/>
        <v>-1.0372184230696489E-2</v>
      </c>
      <c r="K46" s="97">
        <f t="shared" si="2"/>
        <v>-1042</v>
      </c>
      <c r="L46" s="101">
        <f t="shared" si="4"/>
        <v>-1.2238234499606544E-2</v>
      </c>
      <c r="M46" s="98">
        <f t="shared" si="3"/>
        <v>-864</v>
      </c>
      <c r="N46" s="98">
        <f t="shared" si="5"/>
        <v>0</v>
      </c>
    </row>
    <row r="47" spans="1:14">
      <c r="A47" s="42">
        <v>45</v>
      </c>
      <c r="B47" s="103" t="s">
        <v>136</v>
      </c>
      <c r="C47" s="98">
        <v>241530</v>
      </c>
      <c r="D47" s="98">
        <v>240104</v>
      </c>
      <c r="E47" s="98">
        <v>238198</v>
      </c>
      <c r="F47" s="98"/>
      <c r="G47" s="97"/>
      <c r="H47" s="98"/>
      <c r="I47" s="100">
        <f t="shared" si="0"/>
        <v>1.6640547122310376E-2</v>
      </c>
      <c r="J47" s="100">
        <f t="shared" si="1"/>
        <v>-1.3795387736513063E-2</v>
      </c>
      <c r="K47" s="97">
        <f t="shared" si="2"/>
        <v>-3332</v>
      </c>
      <c r="L47" s="101">
        <f t="shared" si="4"/>
        <v>-3.9134162526572945E-2</v>
      </c>
      <c r="M47" s="98">
        <f t="shared" si="3"/>
        <v>-1906</v>
      </c>
      <c r="N47" s="98">
        <f t="shared" si="5"/>
        <v>0</v>
      </c>
    </row>
    <row r="48" spans="1:14">
      <c r="A48" s="42">
        <v>46</v>
      </c>
      <c r="B48" s="103" t="s">
        <v>137</v>
      </c>
      <c r="C48" s="98">
        <v>143106</v>
      </c>
      <c r="D48" s="98">
        <v>145742</v>
      </c>
      <c r="E48" s="98">
        <v>144710</v>
      </c>
      <c r="F48" s="98"/>
      <c r="G48" s="97"/>
      <c r="H48" s="98"/>
      <c r="I48" s="100">
        <f t="shared" si="0"/>
        <v>1.0109461767393238E-2</v>
      </c>
      <c r="J48" s="100">
        <f t="shared" si="1"/>
        <v>1.1208474836834235E-2</v>
      </c>
      <c r="K48" s="97">
        <f t="shared" si="2"/>
        <v>1604</v>
      </c>
      <c r="L48" s="101">
        <f t="shared" si="4"/>
        <v>1.8838894565613145E-2</v>
      </c>
      <c r="M48" s="98">
        <f t="shared" si="3"/>
        <v>-1032</v>
      </c>
      <c r="N48" s="98">
        <f t="shared" si="5"/>
        <v>0</v>
      </c>
    </row>
    <row r="49" spans="1:14">
      <c r="A49" s="42">
        <v>47</v>
      </c>
      <c r="B49" s="103" t="s">
        <v>138</v>
      </c>
      <c r="C49" s="98">
        <v>78660</v>
      </c>
      <c r="D49" s="98">
        <v>83225</v>
      </c>
      <c r="E49" s="98">
        <v>83818</v>
      </c>
      <c r="F49" s="98"/>
      <c r="G49" s="97"/>
      <c r="H49" s="98"/>
      <c r="I49" s="100">
        <f t="shared" si="0"/>
        <v>5.8555377404420315E-3</v>
      </c>
      <c r="J49" s="100">
        <f t="shared" si="1"/>
        <v>6.5573353674040172E-2</v>
      </c>
      <c r="K49" s="97">
        <f t="shared" si="2"/>
        <v>5158</v>
      </c>
      <c r="L49" s="101">
        <f t="shared" si="4"/>
        <v>6.0580435267726059E-2</v>
      </c>
      <c r="M49" s="98">
        <f t="shared" si="3"/>
        <v>593</v>
      </c>
      <c r="N49" s="98">
        <f t="shared" si="5"/>
        <v>0</v>
      </c>
    </row>
    <row r="50" spans="1:14">
      <c r="A50" s="42">
        <v>48</v>
      </c>
      <c r="B50" s="103" t="s">
        <v>139</v>
      </c>
      <c r="C50" s="98">
        <v>181087</v>
      </c>
      <c r="D50" s="98">
        <v>191686</v>
      </c>
      <c r="E50" s="98">
        <v>182747</v>
      </c>
      <c r="F50" s="98"/>
      <c r="G50" s="97"/>
      <c r="H50" s="98"/>
      <c r="I50" s="100">
        <f t="shared" si="0"/>
        <v>1.2766732151239113E-2</v>
      </c>
      <c r="J50" s="100">
        <f t="shared" si="1"/>
        <v>9.1668645457708177E-3</v>
      </c>
      <c r="K50" s="97">
        <f t="shared" si="2"/>
        <v>1660</v>
      </c>
      <c r="L50" s="101">
        <f t="shared" si="4"/>
        <v>1.9496611582866471E-2</v>
      </c>
      <c r="M50" s="98">
        <f t="shared" si="3"/>
        <v>-8939</v>
      </c>
      <c r="N50" s="98">
        <f t="shared" si="5"/>
        <v>0</v>
      </c>
    </row>
    <row r="51" spans="1:14">
      <c r="A51" s="42">
        <v>49</v>
      </c>
      <c r="B51" s="103" t="s">
        <v>140</v>
      </c>
      <c r="C51" s="98">
        <v>27449</v>
      </c>
      <c r="D51" s="98">
        <v>31360</v>
      </c>
      <c r="E51" s="98">
        <v>29333</v>
      </c>
      <c r="F51" s="98"/>
      <c r="G51" s="97"/>
      <c r="H51" s="98"/>
      <c r="I51" s="100">
        <f t="shared" si="0"/>
        <v>2.0492076706720048E-3</v>
      </c>
      <c r="J51" s="100">
        <f t="shared" si="1"/>
        <v>6.8636380195999852E-2</v>
      </c>
      <c r="K51" s="97">
        <f t="shared" si="2"/>
        <v>1884</v>
      </c>
      <c r="L51" s="101">
        <f t="shared" si="4"/>
        <v>2.2127479651879778E-2</v>
      </c>
      <c r="M51" s="98">
        <f t="shared" si="3"/>
        <v>-2027</v>
      </c>
      <c r="N51" s="98">
        <f t="shared" si="5"/>
        <v>0</v>
      </c>
    </row>
    <row r="52" spans="1:14">
      <c r="A52" s="42">
        <v>50</v>
      </c>
      <c r="B52" s="103" t="s">
        <v>141</v>
      </c>
      <c r="C52" s="98">
        <v>40117</v>
      </c>
      <c r="D52" s="98">
        <v>42763</v>
      </c>
      <c r="E52" s="98">
        <v>42476</v>
      </c>
      <c r="F52" s="98"/>
      <c r="G52" s="97"/>
      <c r="H52" s="98"/>
      <c r="I52" s="100">
        <f t="shared" si="0"/>
        <v>2.967379573158698E-3</v>
      </c>
      <c r="J52" s="100">
        <f t="shared" si="1"/>
        <v>5.8803001221427328E-2</v>
      </c>
      <c r="K52" s="97">
        <f t="shared" si="2"/>
        <v>2359</v>
      </c>
      <c r="L52" s="101">
        <f t="shared" si="4"/>
        <v>2.7706329351796389E-2</v>
      </c>
      <c r="M52" s="98">
        <f t="shared" si="3"/>
        <v>-287</v>
      </c>
      <c r="N52" s="98">
        <f t="shared" si="5"/>
        <v>0</v>
      </c>
    </row>
    <row r="53" spans="1:14">
      <c r="A53" s="42">
        <v>51</v>
      </c>
      <c r="B53" s="103" t="s">
        <v>142</v>
      </c>
      <c r="C53" s="98">
        <v>37351</v>
      </c>
      <c r="D53" s="98">
        <v>36619</v>
      </c>
      <c r="E53" s="98">
        <v>36324</v>
      </c>
      <c r="F53" s="98"/>
      <c r="G53" s="97"/>
      <c r="H53" s="98"/>
      <c r="I53" s="100">
        <f t="shared" si="0"/>
        <v>2.5375999532775344E-3</v>
      </c>
      <c r="J53" s="100">
        <f t="shared" si="1"/>
        <v>-2.7495917110652995E-2</v>
      </c>
      <c r="K53" s="97">
        <f t="shared" si="2"/>
        <v>-1027</v>
      </c>
      <c r="L53" s="101">
        <f t="shared" si="4"/>
        <v>-1.2062060298556545E-2</v>
      </c>
      <c r="M53" s="98">
        <f t="shared" si="3"/>
        <v>-295</v>
      </c>
      <c r="N53" s="98">
        <f t="shared" si="5"/>
        <v>0</v>
      </c>
    </row>
    <row r="54" spans="1:14">
      <c r="A54" s="42">
        <v>52</v>
      </c>
      <c r="B54" s="103" t="s">
        <v>143</v>
      </c>
      <c r="C54" s="98">
        <v>84792</v>
      </c>
      <c r="D54" s="98">
        <v>84003</v>
      </c>
      <c r="E54" s="98">
        <v>83907</v>
      </c>
      <c r="F54" s="98"/>
      <c r="G54" s="97"/>
      <c r="H54" s="98"/>
      <c r="I54" s="100">
        <f t="shared" si="0"/>
        <v>5.8617552934604683E-3</v>
      </c>
      <c r="J54" s="100">
        <f t="shared" si="1"/>
        <v>-1.0437305406170393E-2</v>
      </c>
      <c r="K54" s="97">
        <f t="shared" si="2"/>
        <v>-885</v>
      </c>
      <c r="L54" s="101">
        <f t="shared" si="4"/>
        <v>-1.0394277861949896E-2</v>
      </c>
      <c r="M54" s="98">
        <f t="shared" si="3"/>
        <v>-96</v>
      </c>
      <c r="N54" s="98">
        <f t="shared" si="5"/>
        <v>0</v>
      </c>
    </row>
    <row r="55" spans="1:14">
      <c r="A55" s="42">
        <v>53</v>
      </c>
      <c r="B55" s="103" t="s">
        <v>144</v>
      </c>
      <c r="C55" s="98">
        <v>46546</v>
      </c>
      <c r="D55" s="98">
        <v>45796</v>
      </c>
      <c r="E55" s="98">
        <v>45608</v>
      </c>
      <c r="F55" s="98"/>
      <c r="G55" s="97"/>
      <c r="H55" s="98"/>
      <c r="I55" s="100">
        <f t="shared" si="0"/>
        <v>3.1861815512906557E-3</v>
      </c>
      <c r="J55" s="100">
        <f t="shared" si="1"/>
        <v>-2.015210759248915E-2</v>
      </c>
      <c r="K55" s="97">
        <f t="shared" si="2"/>
        <v>-938</v>
      </c>
      <c r="L55" s="101">
        <f t="shared" si="4"/>
        <v>-1.1016760038993224E-2</v>
      </c>
      <c r="M55" s="98">
        <f t="shared" si="3"/>
        <v>-188</v>
      </c>
      <c r="N55" s="98">
        <f t="shared" si="5"/>
        <v>0</v>
      </c>
    </row>
    <row r="56" spans="1:14">
      <c r="A56" s="42">
        <v>54</v>
      </c>
      <c r="B56" s="103" t="s">
        <v>145</v>
      </c>
      <c r="C56" s="98">
        <v>176996</v>
      </c>
      <c r="D56" s="98">
        <v>179475</v>
      </c>
      <c r="E56" s="98">
        <v>179564</v>
      </c>
      <c r="F56" s="98"/>
      <c r="G56" s="97"/>
      <c r="H56" s="98"/>
      <c r="I56" s="100">
        <f t="shared" si="0"/>
        <v>1.2544367305647152E-2</v>
      </c>
      <c r="J56" s="100">
        <f t="shared" si="1"/>
        <v>1.4508802458812628E-2</v>
      </c>
      <c r="K56" s="97">
        <f t="shared" si="2"/>
        <v>2568</v>
      </c>
      <c r="L56" s="101">
        <f t="shared" si="4"/>
        <v>3.0161023219759699E-2</v>
      </c>
      <c r="M56" s="98">
        <f t="shared" si="3"/>
        <v>89</v>
      </c>
      <c r="N56" s="98">
        <f t="shared" si="5"/>
        <v>0</v>
      </c>
    </row>
    <row r="57" spans="1:14">
      <c r="A57" s="42">
        <v>55</v>
      </c>
      <c r="B57" s="103" t="s">
        <v>146</v>
      </c>
      <c r="C57" s="98">
        <v>169565</v>
      </c>
      <c r="D57" s="98">
        <v>164855</v>
      </c>
      <c r="E57" s="98">
        <v>166688</v>
      </c>
      <c r="F57" s="98"/>
      <c r="G57" s="97"/>
      <c r="H57" s="98"/>
      <c r="I57" s="100">
        <f t="shared" si="0"/>
        <v>1.164484806221577E-2</v>
      </c>
      <c r="J57" s="100">
        <f t="shared" si="1"/>
        <v>-1.6966944829416446E-2</v>
      </c>
      <c r="K57" s="97">
        <f t="shared" si="2"/>
        <v>-2877</v>
      </c>
      <c r="L57" s="101">
        <f t="shared" si="4"/>
        <v>-3.379021176138966E-2</v>
      </c>
      <c r="M57" s="98">
        <f t="shared" si="3"/>
        <v>1833</v>
      </c>
      <c r="N57" s="98">
        <f t="shared" si="5"/>
        <v>0</v>
      </c>
    </row>
    <row r="58" spans="1:14">
      <c r="A58" s="42">
        <v>56</v>
      </c>
      <c r="B58" s="103" t="s">
        <v>147</v>
      </c>
      <c r="C58" s="98">
        <v>32865</v>
      </c>
      <c r="D58" s="98">
        <v>32573</v>
      </c>
      <c r="E58" s="98">
        <v>30671</v>
      </c>
      <c r="F58" s="98"/>
      <c r="G58" s="97"/>
      <c r="H58" s="98"/>
      <c r="I58" s="100">
        <f t="shared" si="0"/>
        <v>2.1426805463873816E-3</v>
      </c>
      <c r="J58" s="100">
        <f t="shared" si="1"/>
        <v>-6.6757949186064203E-2</v>
      </c>
      <c r="K58" s="97">
        <f t="shared" si="2"/>
        <v>-2194</v>
      </c>
      <c r="L58" s="101">
        <f t="shared" si="4"/>
        <v>-2.5768413140246409E-2</v>
      </c>
      <c r="M58" s="98">
        <f t="shared" si="3"/>
        <v>-1902</v>
      </c>
      <c r="N58" s="98">
        <f t="shared" si="5"/>
        <v>0</v>
      </c>
    </row>
    <row r="59" spans="1:14">
      <c r="A59" s="42">
        <v>57</v>
      </c>
      <c r="B59" s="103" t="s">
        <v>148</v>
      </c>
      <c r="C59" s="98">
        <v>25367</v>
      </c>
      <c r="D59" s="98">
        <v>24191</v>
      </c>
      <c r="E59" s="98">
        <v>23919</v>
      </c>
      <c r="F59" s="98"/>
      <c r="G59" s="97"/>
      <c r="H59" s="98"/>
      <c r="I59" s="100">
        <f t="shared" si="0"/>
        <v>1.6709848387414751E-3</v>
      </c>
      <c r="J59" s="100">
        <f t="shared" si="1"/>
        <v>-5.7082035715693619E-2</v>
      </c>
      <c r="K59" s="97">
        <f t="shared" si="2"/>
        <v>-1448</v>
      </c>
      <c r="L59" s="101">
        <f t="shared" si="4"/>
        <v>-1.7006682874693164E-2</v>
      </c>
      <c r="M59" s="98">
        <f t="shared" si="3"/>
        <v>-272</v>
      </c>
      <c r="N59" s="98">
        <f t="shared" si="5"/>
        <v>0</v>
      </c>
    </row>
    <row r="60" spans="1:14">
      <c r="A60" s="42">
        <v>58</v>
      </c>
      <c r="B60" s="103" t="s">
        <v>149</v>
      </c>
      <c r="C60" s="98">
        <v>75818</v>
      </c>
      <c r="D60" s="98">
        <v>74997</v>
      </c>
      <c r="E60" s="98">
        <v>72591</v>
      </c>
      <c r="F60" s="98"/>
      <c r="G60" s="97"/>
      <c r="H60" s="98"/>
      <c r="I60" s="100">
        <f t="shared" si="0"/>
        <v>5.0712178782174175E-3</v>
      </c>
      <c r="J60" s="100">
        <f t="shared" si="1"/>
        <v>-4.2562452188134745E-2</v>
      </c>
      <c r="K60" s="97">
        <f t="shared" si="2"/>
        <v>-3227</v>
      </c>
      <c r="L60" s="101">
        <f t="shared" si="4"/>
        <v>-3.7900943119222957E-2</v>
      </c>
      <c r="M60" s="98">
        <f t="shared" si="3"/>
        <v>-2406</v>
      </c>
      <c r="N60" s="98">
        <f t="shared" si="5"/>
        <v>0</v>
      </c>
    </row>
    <row r="61" spans="1:14">
      <c r="A61" s="42">
        <v>59</v>
      </c>
      <c r="B61" s="103" t="s">
        <v>150</v>
      </c>
      <c r="C61" s="98">
        <v>264248</v>
      </c>
      <c r="D61" s="98">
        <v>269061</v>
      </c>
      <c r="E61" s="98">
        <v>268967</v>
      </c>
      <c r="F61" s="98"/>
      <c r="G61" s="97"/>
      <c r="H61" s="98"/>
      <c r="I61" s="100">
        <f t="shared" si="0"/>
        <v>1.8790073963032665E-2</v>
      </c>
      <c r="J61" s="100">
        <f t="shared" si="1"/>
        <v>1.7858224092519148E-2</v>
      </c>
      <c r="K61" s="97">
        <f t="shared" si="2"/>
        <v>4719</v>
      </c>
      <c r="L61" s="101">
        <f t="shared" si="4"/>
        <v>5.5424403650329447E-2</v>
      </c>
      <c r="M61" s="98">
        <f t="shared" si="3"/>
        <v>-94</v>
      </c>
      <c r="N61" s="98">
        <f t="shared" si="5"/>
        <v>0</v>
      </c>
    </row>
    <row r="62" spans="1:14">
      <c r="A62" s="42">
        <v>60</v>
      </c>
      <c r="B62" s="103" t="s">
        <v>151</v>
      </c>
      <c r="C62" s="98">
        <v>60837</v>
      </c>
      <c r="D62" s="98">
        <v>58786</v>
      </c>
      <c r="E62" s="98">
        <v>58316</v>
      </c>
      <c r="F62" s="98"/>
      <c r="G62" s="97"/>
      <c r="H62" s="98"/>
      <c r="I62" s="100">
        <f t="shared" si="0"/>
        <v>4.0739642901479103E-3</v>
      </c>
      <c r="J62" s="100">
        <f t="shared" si="1"/>
        <v>-4.1438598221477059E-2</v>
      </c>
      <c r="K62" s="97">
        <f t="shared" si="2"/>
        <v>-2521</v>
      </c>
      <c r="L62" s="101">
        <f t="shared" si="4"/>
        <v>-2.9609010723136372E-2</v>
      </c>
      <c r="M62" s="98">
        <f t="shared" si="3"/>
        <v>-470</v>
      </c>
      <c r="N62" s="98">
        <f t="shared" si="5"/>
        <v>0</v>
      </c>
    </row>
    <row r="63" spans="1:14">
      <c r="A63" s="42">
        <v>61</v>
      </c>
      <c r="B63" s="103" t="s">
        <v>152</v>
      </c>
      <c r="C63" s="98">
        <v>119135</v>
      </c>
      <c r="D63" s="98">
        <v>116686</v>
      </c>
      <c r="E63" s="98">
        <v>116044</v>
      </c>
      <c r="F63" s="98"/>
      <c r="G63" s="97"/>
      <c r="H63" s="98"/>
      <c r="I63" s="100">
        <f t="shared" si="0"/>
        <v>8.1068508142863715E-3</v>
      </c>
      <c r="J63" s="100">
        <f t="shared" si="1"/>
        <v>-2.5945356108616275E-2</v>
      </c>
      <c r="K63" s="97">
        <f t="shared" si="2"/>
        <v>-3091</v>
      </c>
      <c r="L63" s="101">
        <f t="shared" si="4"/>
        <v>-3.6303630363036306E-2</v>
      </c>
      <c r="M63" s="98">
        <f t="shared" si="3"/>
        <v>-642</v>
      </c>
      <c r="N63" s="98">
        <f t="shared" si="5"/>
        <v>0</v>
      </c>
    </row>
    <row r="64" spans="1:14">
      <c r="A64" s="42">
        <v>62</v>
      </c>
      <c r="B64" s="103" t="s">
        <v>153</v>
      </c>
      <c r="C64" s="98">
        <v>8949</v>
      </c>
      <c r="D64" s="98">
        <v>9686</v>
      </c>
      <c r="E64" s="98">
        <v>8681</v>
      </c>
      <c r="F64" s="98"/>
      <c r="G64" s="97"/>
      <c r="H64" s="98"/>
      <c r="I64" s="100">
        <f t="shared" si="0"/>
        <v>6.0645592980955497E-4</v>
      </c>
      <c r="J64" s="100">
        <f t="shared" si="1"/>
        <v>-2.9947480165381606E-2</v>
      </c>
      <c r="K64" s="97">
        <f t="shared" si="2"/>
        <v>-268</v>
      </c>
      <c r="L64" s="101">
        <f t="shared" si="4"/>
        <v>-3.1476457254266351E-3</v>
      </c>
      <c r="M64" s="98">
        <f t="shared" si="3"/>
        <v>-1005</v>
      </c>
      <c r="N64" s="98">
        <f t="shared" si="5"/>
        <v>0</v>
      </c>
    </row>
    <row r="65" spans="1:14">
      <c r="A65" s="42">
        <v>63</v>
      </c>
      <c r="B65" s="103" t="s">
        <v>154</v>
      </c>
      <c r="C65" s="98">
        <v>145245</v>
      </c>
      <c r="D65" s="98">
        <v>146931</v>
      </c>
      <c r="E65" s="98">
        <v>147417</v>
      </c>
      <c r="F65" s="98"/>
      <c r="G65" s="97"/>
      <c r="H65" s="98"/>
      <c r="I65" s="100">
        <f t="shared" si="0"/>
        <v>1.0298573183358502E-2</v>
      </c>
      <c r="J65" s="100">
        <f t="shared" si="1"/>
        <v>1.4954043168439533E-2</v>
      </c>
      <c r="K65" s="97">
        <f t="shared" si="2"/>
        <v>2172</v>
      </c>
      <c r="L65" s="101">
        <f t="shared" si="4"/>
        <v>2.5510024312039744E-2</v>
      </c>
      <c r="M65" s="98">
        <f t="shared" si="3"/>
        <v>486</v>
      </c>
      <c r="N65" s="98">
        <f t="shared" si="5"/>
        <v>0</v>
      </c>
    </row>
    <row r="66" spans="1:14">
      <c r="A66" s="42">
        <v>64</v>
      </c>
      <c r="B66" s="103" t="s">
        <v>155</v>
      </c>
      <c r="C66" s="98">
        <v>61686</v>
      </c>
      <c r="D66" s="98">
        <v>63661</v>
      </c>
      <c r="E66" s="98">
        <v>63307</v>
      </c>
      <c r="F66" s="98"/>
      <c r="G66" s="97"/>
      <c r="H66" s="98"/>
      <c r="I66" s="100">
        <f t="shared" si="0"/>
        <v>4.4226362802042962E-3</v>
      </c>
      <c r="J66" s="100">
        <f t="shared" si="1"/>
        <v>2.6278247900658171E-2</v>
      </c>
      <c r="K66" s="97">
        <f t="shared" si="2"/>
        <v>1621</v>
      </c>
      <c r="L66" s="101">
        <f t="shared" si="4"/>
        <v>1.9038558660136477E-2</v>
      </c>
      <c r="M66" s="98">
        <f t="shared" si="3"/>
        <v>-354</v>
      </c>
      <c r="N66" s="98">
        <f t="shared" si="5"/>
        <v>0</v>
      </c>
    </row>
    <row r="67" spans="1:14">
      <c r="A67" s="42">
        <v>65</v>
      </c>
      <c r="B67" s="103" t="s">
        <v>156</v>
      </c>
      <c r="C67" s="98">
        <v>89877</v>
      </c>
      <c r="D67" s="98">
        <v>96899</v>
      </c>
      <c r="E67" s="98">
        <v>94043</v>
      </c>
      <c r="F67" s="98"/>
      <c r="G67" s="97"/>
      <c r="H67" s="98"/>
      <c r="I67" s="100">
        <f t="shared" ref="I67:I84" si="6">E67/$E$84</f>
        <v>6.5698577360995252E-3</v>
      </c>
      <c r="J67" s="100">
        <f t="shared" ref="J67:J84" si="7">(E67-C67)/C67</f>
        <v>4.6352236946048488E-2</v>
      </c>
      <c r="K67" s="97">
        <f t="shared" ref="K67:K84" si="8">E67-C67</f>
        <v>4166</v>
      </c>
      <c r="L67" s="101">
        <f t="shared" si="4"/>
        <v>4.8929448104952845E-2</v>
      </c>
      <c r="M67" s="98">
        <f t="shared" ref="M67:M84" si="9">E67-D67</f>
        <v>-2856</v>
      </c>
      <c r="N67" s="98">
        <f t="shared" si="5"/>
        <v>0</v>
      </c>
    </row>
    <row r="68" spans="1:14">
      <c r="A68" s="42">
        <v>66</v>
      </c>
      <c r="B68" s="103" t="s">
        <v>157</v>
      </c>
      <c r="C68" s="98">
        <v>40222</v>
      </c>
      <c r="D68" s="98">
        <v>41238</v>
      </c>
      <c r="E68" s="98">
        <v>40207</v>
      </c>
      <c r="F68" s="98"/>
      <c r="G68" s="97"/>
      <c r="H68" s="98"/>
      <c r="I68" s="100">
        <f t="shared" si="6"/>
        <v>2.8088669012616952E-3</v>
      </c>
      <c r="J68" s="100">
        <f t="shared" si="7"/>
        <v>-3.7293023718363086E-4</v>
      </c>
      <c r="K68" s="97">
        <f t="shared" si="8"/>
        <v>-15</v>
      </c>
      <c r="L68" s="101">
        <f t="shared" ref="L68:L84" si="10">K68/$K$84</f>
        <v>-1.7617420104999823E-4</v>
      </c>
      <c r="M68" s="98">
        <f t="shared" si="9"/>
        <v>-1031</v>
      </c>
      <c r="N68" s="98">
        <f t="shared" ref="N68:N84" si="11">H68-G68</f>
        <v>0</v>
      </c>
    </row>
    <row r="69" spans="1:14">
      <c r="A69" s="42">
        <v>67</v>
      </c>
      <c r="B69" s="103" t="s">
        <v>158</v>
      </c>
      <c r="C69" s="98">
        <v>88120</v>
      </c>
      <c r="D69" s="98">
        <v>86870</v>
      </c>
      <c r="E69" s="98">
        <v>86844</v>
      </c>
      <c r="F69" s="98"/>
      <c r="G69" s="97"/>
      <c r="H69" s="98"/>
      <c r="I69" s="100">
        <f t="shared" si="6"/>
        <v>6.0669345430688854E-3</v>
      </c>
      <c r="J69" s="100">
        <f t="shared" si="7"/>
        <v>-1.4480254198819792E-2</v>
      </c>
      <c r="K69" s="97">
        <f t="shared" si="8"/>
        <v>-1276</v>
      </c>
      <c r="L69" s="101">
        <f t="shared" si="10"/>
        <v>-1.4986552035986516E-2</v>
      </c>
      <c r="M69" s="98">
        <f t="shared" si="9"/>
        <v>-26</v>
      </c>
      <c r="N69" s="98">
        <f t="shared" si="11"/>
        <v>0</v>
      </c>
    </row>
    <row r="70" spans="1:14">
      <c r="A70" s="42">
        <v>68</v>
      </c>
      <c r="B70" s="103" t="s">
        <v>159</v>
      </c>
      <c r="C70" s="98">
        <v>51300</v>
      </c>
      <c r="D70" s="98">
        <v>51387</v>
      </c>
      <c r="E70" s="98">
        <v>50341</v>
      </c>
      <c r="F70" s="98"/>
      <c r="G70" s="97"/>
      <c r="H70" s="98"/>
      <c r="I70" s="100">
        <f t="shared" si="6"/>
        <v>3.5168296236082024E-3</v>
      </c>
      <c r="J70" s="100">
        <f t="shared" si="7"/>
        <v>-1.8693957115009745E-2</v>
      </c>
      <c r="K70" s="97">
        <f t="shared" si="8"/>
        <v>-959</v>
      </c>
      <c r="L70" s="101">
        <f t="shared" si="10"/>
        <v>-1.1263403920463221E-2</v>
      </c>
      <c r="M70" s="98">
        <f t="shared" si="9"/>
        <v>-1046</v>
      </c>
      <c r="N70" s="98">
        <f t="shared" si="11"/>
        <v>0</v>
      </c>
    </row>
    <row r="71" spans="1:14">
      <c r="A71" s="42">
        <v>69</v>
      </c>
      <c r="B71" s="103" t="s">
        <v>160</v>
      </c>
      <c r="C71" s="98">
        <v>8319</v>
      </c>
      <c r="D71" s="98">
        <v>8902</v>
      </c>
      <c r="E71" s="98">
        <v>8106</v>
      </c>
      <c r="F71" s="98"/>
      <c r="G71" s="97"/>
      <c r="H71" s="98"/>
      <c r="I71" s="100">
        <f t="shared" si="6"/>
        <v>5.6628634570167632E-4</v>
      </c>
      <c r="J71" s="100">
        <f t="shared" si="7"/>
        <v>-2.560403894698882E-2</v>
      </c>
      <c r="K71" s="97">
        <f t="shared" si="8"/>
        <v>-213</v>
      </c>
      <c r="L71" s="101">
        <f t="shared" si="10"/>
        <v>-2.501673654909975E-3</v>
      </c>
      <c r="M71" s="98">
        <f t="shared" si="9"/>
        <v>-796</v>
      </c>
      <c r="N71" s="98">
        <f t="shared" si="11"/>
        <v>0</v>
      </c>
    </row>
    <row r="72" spans="1:14">
      <c r="A72" s="42">
        <v>70</v>
      </c>
      <c r="B72" s="103" t="s">
        <v>161</v>
      </c>
      <c r="C72" s="98">
        <v>39291</v>
      </c>
      <c r="D72" s="98">
        <v>39998</v>
      </c>
      <c r="E72" s="98">
        <v>39319</v>
      </c>
      <c r="F72" s="98"/>
      <c r="G72" s="97"/>
      <c r="H72" s="98"/>
      <c r="I72" s="100">
        <f t="shared" si="6"/>
        <v>2.7468310913698756E-3</v>
      </c>
      <c r="J72" s="100">
        <f t="shared" si="7"/>
        <v>7.1263139141279175E-4</v>
      </c>
      <c r="K72" s="97">
        <f t="shared" si="8"/>
        <v>28</v>
      </c>
      <c r="L72" s="101">
        <f t="shared" si="10"/>
        <v>3.2885850862666337E-4</v>
      </c>
      <c r="M72" s="98">
        <f t="shared" si="9"/>
        <v>-679</v>
      </c>
      <c r="N72" s="98">
        <f t="shared" si="11"/>
        <v>0</v>
      </c>
    </row>
    <row r="73" spans="1:14">
      <c r="A73" s="42">
        <v>71</v>
      </c>
      <c r="B73" s="103" t="s">
        <v>162</v>
      </c>
      <c r="C73" s="98">
        <v>34139</v>
      </c>
      <c r="D73" s="98">
        <v>33965</v>
      </c>
      <c r="E73" s="98">
        <v>33565</v>
      </c>
      <c r="F73" s="98"/>
      <c r="G73" s="97"/>
      <c r="H73" s="98"/>
      <c r="I73" s="100">
        <f t="shared" si="6"/>
        <v>2.3448558097059913E-3</v>
      </c>
      <c r="J73" s="100">
        <f t="shared" si="7"/>
        <v>-1.6813614927209349E-2</v>
      </c>
      <c r="K73" s="97">
        <f t="shared" si="8"/>
        <v>-574</v>
      </c>
      <c r="L73" s="101">
        <f t="shared" si="10"/>
        <v>-6.7415994268465989E-3</v>
      </c>
      <c r="M73" s="98">
        <f t="shared" si="9"/>
        <v>-400</v>
      </c>
      <c r="N73" s="98">
        <f t="shared" si="11"/>
        <v>0</v>
      </c>
    </row>
    <row r="74" spans="1:14">
      <c r="A74" s="42">
        <v>72</v>
      </c>
      <c r="B74" s="103" t="s">
        <v>163</v>
      </c>
      <c r="C74" s="98">
        <v>64816</v>
      </c>
      <c r="D74" s="98">
        <v>69132</v>
      </c>
      <c r="E74" s="98">
        <v>69620</v>
      </c>
      <c r="F74" s="98"/>
      <c r="G74" s="97"/>
      <c r="H74" s="98"/>
      <c r="I74" s="100">
        <f t="shared" si="6"/>
        <v>4.8636633836356656E-3</v>
      </c>
      <c r="J74" s="100">
        <f t="shared" si="7"/>
        <v>7.4117501851394721E-2</v>
      </c>
      <c r="K74" s="97">
        <f t="shared" si="8"/>
        <v>4804</v>
      </c>
      <c r="L74" s="101">
        <f t="shared" si="10"/>
        <v>5.6422724122946105E-2</v>
      </c>
      <c r="M74" s="98">
        <f t="shared" si="9"/>
        <v>488</v>
      </c>
      <c r="N74" s="98">
        <f t="shared" si="11"/>
        <v>0</v>
      </c>
    </row>
    <row r="75" spans="1:14">
      <c r="A75" s="42">
        <v>73</v>
      </c>
      <c r="B75" s="103" t="s">
        <v>164</v>
      </c>
      <c r="C75" s="98">
        <v>47894</v>
      </c>
      <c r="D75" s="98">
        <v>49421</v>
      </c>
      <c r="E75" s="98">
        <v>49645</v>
      </c>
      <c r="F75" s="98"/>
      <c r="G75" s="97"/>
      <c r="H75" s="98"/>
      <c r="I75" s="100">
        <f t="shared" si="6"/>
        <v>3.4682069618011007E-3</v>
      </c>
      <c r="J75" s="100">
        <f t="shared" si="7"/>
        <v>3.655990311938865E-2</v>
      </c>
      <c r="K75" s="97">
        <f t="shared" si="8"/>
        <v>1751</v>
      </c>
      <c r="L75" s="101">
        <f t="shared" si="10"/>
        <v>2.0565401735903127E-2</v>
      </c>
      <c r="M75" s="98">
        <f t="shared" si="9"/>
        <v>224</v>
      </c>
      <c r="N75" s="98">
        <f t="shared" si="11"/>
        <v>0</v>
      </c>
    </row>
    <row r="76" spans="1:14">
      <c r="A76" s="42">
        <v>74</v>
      </c>
      <c r="B76" s="103" t="s">
        <v>165</v>
      </c>
      <c r="C76" s="98">
        <v>27536</v>
      </c>
      <c r="D76" s="98">
        <v>27294</v>
      </c>
      <c r="E76" s="98">
        <v>27170</v>
      </c>
      <c r="F76" s="98"/>
      <c r="G76" s="97"/>
      <c r="H76" s="98"/>
      <c r="I76" s="100">
        <f t="shared" si="6"/>
        <v>1.8981001742801068E-3</v>
      </c>
      <c r="J76" s="100">
        <f t="shared" si="7"/>
        <v>-1.3291690877396862E-2</v>
      </c>
      <c r="K76" s="97">
        <f t="shared" si="8"/>
        <v>-366</v>
      </c>
      <c r="L76" s="101">
        <f t="shared" si="10"/>
        <v>-4.2986505056199567E-3</v>
      </c>
      <c r="M76" s="98">
        <f t="shared" si="9"/>
        <v>-124</v>
      </c>
      <c r="N76" s="98">
        <f t="shared" si="11"/>
        <v>0</v>
      </c>
    </row>
    <row r="77" spans="1:14">
      <c r="A77" s="42">
        <v>75</v>
      </c>
      <c r="B77" s="103" t="s">
        <v>166</v>
      </c>
      <c r="C77" s="98">
        <v>12675</v>
      </c>
      <c r="D77" s="98">
        <v>9481</v>
      </c>
      <c r="E77" s="98">
        <v>8891</v>
      </c>
      <c r="F77" s="98"/>
      <c r="G77" s="97"/>
      <c r="H77" s="98"/>
      <c r="I77" s="100">
        <f t="shared" si="6"/>
        <v>6.2112656052721498E-4</v>
      </c>
      <c r="J77" s="100">
        <f t="shared" si="7"/>
        <v>-0.29854043392504931</v>
      </c>
      <c r="K77" s="97">
        <f t="shared" si="8"/>
        <v>-3784</v>
      </c>
      <c r="L77" s="101">
        <f t="shared" si="10"/>
        <v>-4.4442878451546222E-2</v>
      </c>
      <c r="M77" s="98">
        <f t="shared" si="9"/>
        <v>-590</v>
      </c>
      <c r="N77" s="98">
        <f t="shared" si="11"/>
        <v>0</v>
      </c>
    </row>
    <row r="78" spans="1:14">
      <c r="A78" s="42">
        <v>76</v>
      </c>
      <c r="B78" s="103" t="s">
        <v>167</v>
      </c>
      <c r="C78" s="98">
        <v>17096</v>
      </c>
      <c r="D78" s="98">
        <v>16556</v>
      </c>
      <c r="E78" s="98">
        <v>16254</v>
      </c>
      <c r="F78" s="98"/>
      <c r="G78" s="97"/>
      <c r="H78" s="98"/>
      <c r="I78" s="100">
        <f t="shared" si="6"/>
        <v>1.1355068175468847E-3</v>
      </c>
      <c r="J78" s="100">
        <f t="shared" si="7"/>
        <v>-4.9251286850725315E-2</v>
      </c>
      <c r="K78" s="97">
        <f t="shared" si="8"/>
        <v>-842</v>
      </c>
      <c r="L78" s="101">
        <f t="shared" si="10"/>
        <v>-9.8892451522732336E-3</v>
      </c>
      <c r="M78" s="98">
        <f t="shared" si="9"/>
        <v>-302</v>
      </c>
      <c r="N78" s="98">
        <f t="shared" si="11"/>
        <v>0</v>
      </c>
    </row>
    <row r="79" spans="1:14">
      <c r="A79" s="42">
        <v>77</v>
      </c>
      <c r="B79" s="103" t="s">
        <v>168</v>
      </c>
      <c r="C79" s="98">
        <v>55806</v>
      </c>
      <c r="D79" s="98">
        <v>61646</v>
      </c>
      <c r="E79" s="98">
        <v>61229</v>
      </c>
      <c r="F79" s="98"/>
      <c r="G79" s="97"/>
      <c r="H79" s="98"/>
      <c r="I79" s="100">
        <f t="shared" si="6"/>
        <v>4.2774668962457371E-3</v>
      </c>
      <c r="J79" s="100">
        <f t="shared" si="7"/>
        <v>9.7175930903487084E-2</v>
      </c>
      <c r="K79" s="97">
        <f t="shared" si="8"/>
        <v>5423</v>
      </c>
      <c r="L79" s="101">
        <f t="shared" si="10"/>
        <v>6.3692846152942698E-2</v>
      </c>
      <c r="M79" s="98">
        <f t="shared" si="9"/>
        <v>-417</v>
      </c>
      <c r="N79" s="98">
        <f t="shared" si="11"/>
        <v>0</v>
      </c>
    </row>
    <row r="80" spans="1:14">
      <c r="A80" s="42">
        <v>78</v>
      </c>
      <c r="B80" s="103" t="s">
        <v>169</v>
      </c>
      <c r="C80" s="98">
        <v>37251</v>
      </c>
      <c r="D80" s="98">
        <v>36640</v>
      </c>
      <c r="E80" s="98">
        <v>36459</v>
      </c>
      <c r="F80" s="98"/>
      <c r="G80" s="97"/>
      <c r="H80" s="98"/>
      <c r="I80" s="100">
        <f t="shared" si="6"/>
        <v>2.5470310730246015E-3</v>
      </c>
      <c r="J80" s="100">
        <f t="shared" si="7"/>
        <v>-2.1261174196665861E-2</v>
      </c>
      <c r="K80" s="97">
        <f t="shared" si="8"/>
        <v>-792</v>
      </c>
      <c r="L80" s="101">
        <f t="shared" si="10"/>
        <v>-9.3019978154399077E-3</v>
      </c>
      <c r="M80" s="98">
        <f t="shared" si="9"/>
        <v>-181</v>
      </c>
      <c r="N80" s="98">
        <f t="shared" si="11"/>
        <v>0</v>
      </c>
    </row>
    <row r="81" spans="1:14">
      <c r="A81" s="42">
        <v>79</v>
      </c>
      <c r="B81" s="103" t="s">
        <v>170</v>
      </c>
      <c r="C81" s="98">
        <v>16589</v>
      </c>
      <c r="D81" s="98">
        <v>16166</v>
      </c>
      <c r="E81" s="98">
        <v>16458</v>
      </c>
      <c r="F81" s="98"/>
      <c r="G81" s="97"/>
      <c r="H81" s="98"/>
      <c r="I81" s="100">
        <f t="shared" si="6"/>
        <v>1.1497582873868973E-3</v>
      </c>
      <c r="J81" s="100">
        <f t="shared" si="7"/>
        <v>-7.896799083730182E-3</v>
      </c>
      <c r="K81" s="97">
        <f t="shared" si="8"/>
        <v>-131</v>
      </c>
      <c r="L81" s="101">
        <f t="shared" si="10"/>
        <v>-1.538588022503318E-3</v>
      </c>
      <c r="M81" s="98">
        <f t="shared" si="9"/>
        <v>292</v>
      </c>
      <c r="N81" s="98">
        <f t="shared" si="11"/>
        <v>0</v>
      </c>
    </row>
    <row r="82" spans="1:14">
      <c r="A82" s="42">
        <v>80</v>
      </c>
      <c r="B82" s="103" t="s">
        <v>171</v>
      </c>
      <c r="C82" s="98">
        <v>54004</v>
      </c>
      <c r="D82" s="98">
        <v>50880</v>
      </c>
      <c r="E82" s="98">
        <v>50950</v>
      </c>
      <c r="F82" s="98"/>
      <c r="G82" s="97"/>
      <c r="H82" s="98"/>
      <c r="I82" s="100">
        <f t="shared" si="6"/>
        <v>3.5593744526894165E-3</v>
      </c>
      <c r="J82" s="100">
        <f t="shared" si="7"/>
        <v>-5.6551366565439597E-2</v>
      </c>
      <c r="K82" s="97">
        <f t="shared" si="8"/>
        <v>-3054</v>
      </c>
      <c r="L82" s="101">
        <f t="shared" si="10"/>
        <v>-3.586906733377964E-2</v>
      </c>
      <c r="M82" s="98">
        <f t="shared" si="9"/>
        <v>70</v>
      </c>
      <c r="N82" s="98">
        <f t="shared" si="11"/>
        <v>0</v>
      </c>
    </row>
    <row r="83" spans="1:14">
      <c r="A83" s="42">
        <v>81</v>
      </c>
      <c r="B83" s="103" t="s">
        <v>172</v>
      </c>
      <c r="C83" s="98">
        <v>70351</v>
      </c>
      <c r="D83" s="98">
        <v>70731</v>
      </c>
      <c r="E83" s="98">
        <v>70727</v>
      </c>
      <c r="F83" s="98"/>
      <c r="G83" s="97"/>
      <c r="H83" s="98"/>
      <c r="I83" s="100">
        <f t="shared" si="6"/>
        <v>4.9409985655616169E-3</v>
      </c>
      <c r="J83" s="100">
        <f t="shared" si="7"/>
        <v>5.3446290742135858E-3</v>
      </c>
      <c r="K83" s="97">
        <f t="shared" si="8"/>
        <v>376</v>
      </c>
      <c r="L83" s="101">
        <f t="shared" si="10"/>
        <v>4.4160999729866224E-3</v>
      </c>
      <c r="M83" s="98">
        <f t="shared" si="9"/>
        <v>-4</v>
      </c>
      <c r="N83" s="98">
        <f t="shared" si="11"/>
        <v>0</v>
      </c>
    </row>
    <row r="84" spans="1:14" s="109" customFormat="1">
      <c r="A84" s="192" t="s">
        <v>173</v>
      </c>
      <c r="B84" s="192"/>
      <c r="C84" s="63">
        <v>14229170</v>
      </c>
      <c r="D84" s="63">
        <v>14393707</v>
      </c>
      <c r="E84" s="63">
        <v>14314313</v>
      </c>
      <c r="F84" s="63"/>
      <c r="G84" s="64"/>
      <c r="H84" s="63"/>
      <c r="I84" s="69">
        <f t="shared" si="6"/>
        <v>1</v>
      </c>
      <c r="J84" s="69">
        <f t="shared" si="7"/>
        <v>5.9836940594567359E-3</v>
      </c>
      <c r="K84" s="64">
        <f t="shared" si="8"/>
        <v>85143</v>
      </c>
      <c r="L84" s="70">
        <f t="shared" si="10"/>
        <v>1</v>
      </c>
      <c r="M84" s="64">
        <f t="shared" si="9"/>
        <v>-79394</v>
      </c>
      <c r="N84" s="98">
        <f t="shared" si="11"/>
        <v>0</v>
      </c>
    </row>
    <row r="85" spans="1:14">
      <c r="C85" s="130"/>
      <c r="D85" s="128"/>
      <c r="E85" s="129"/>
      <c r="F85" s="140"/>
      <c r="G85" s="140"/>
      <c r="H85" s="140"/>
      <c r="L85" s="13"/>
    </row>
    <row r="86" spans="1:14">
      <c r="C86" s="126"/>
      <c r="D86" s="126"/>
      <c r="E86" s="126"/>
      <c r="F86" s="126"/>
      <c r="G86" s="126"/>
      <c r="H86" s="126"/>
    </row>
    <row r="88" spans="1:14">
      <c r="D88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4"/>
  <sheetViews>
    <sheetView topLeftCell="L1" zoomScale="88" zoomScaleNormal="88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3.5703125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3.140625" style="6" customWidth="1"/>
    <col min="15" max="16384" width="9.140625" style="6"/>
  </cols>
  <sheetData>
    <row r="1" spans="1:16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6" ht="45">
      <c r="A2" s="18" t="s">
        <v>91</v>
      </c>
      <c r="B2" s="18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59" t="s">
        <v>304</v>
      </c>
      <c r="J2" s="14" t="s">
        <v>312</v>
      </c>
      <c r="K2" s="92" t="s">
        <v>313</v>
      </c>
      <c r="L2" s="92" t="s">
        <v>311</v>
      </c>
      <c r="M2" s="96" t="s">
        <v>314</v>
      </c>
      <c r="N2" s="160" t="s">
        <v>315</v>
      </c>
    </row>
    <row r="3" spans="1:16">
      <c r="A3" s="42">
        <v>1</v>
      </c>
      <c r="B3" s="103" t="s">
        <v>92</v>
      </c>
      <c r="C3" s="54">
        <v>51517</v>
      </c>
      <c r="D3" s="54">
        <v>51918</v>
      </c>
      <c r="E3" s="54">
        <v>51940</v>
      </c>
      <c r="F3" s="54"/>
      <c r="G3" s="54"/>
      <c r="H3" s="54"/>
      <c r="I3" s="100">
        <f t="shared" ref="I3:I66" si="0">E3/$E$84</f>
        <v>2.4076614996662464E-2</v>
      </c>
      <c r="J3" s="100">
        <f t="shared" ref="J3:J66" si="1">(E3-C3)/C3</f>
        <v>8.2108818448279209E-3</v>
      </c>
      <c r="K3" s="97">
        <f t="shared" ref="K3:K66" si="2">E3-C3</f>
        <v>423</v>
      </c>
      <c r="L3" s="101">
        <f>K3/$K$84</f>
        <v>2.0986306806906132E-2</v>
      </c>
      <c r="M3" s="98">
        <f t="shared" ref="M3:M66" si="3">E3-D3</f>
        <v>22</v>
      </c>
      <c r="N3" s="98">
        <f>H3-G3</f>
        <v>0</v>
      </c>
      <c r="O3" s="24"/>
      <c r="P3" s="9"/>
    </row>
    <row r="4" spans="1:16">
      <c r="A4" s="42">
        <v>2</v>
      </c>
      <c r="B4" s="103" t="s">
        <v>93</v>
      </c>
      <c r="C4" s="54">
        <v>12018</v>
      </c>
      <c r="D4" s="54">
        <v>12060</v>
      </c>
      <c r="E4" s="54">
        <v>12264</v>
      </c>
      <c r="F4" s="54"/>
      <c r="G4" s="54"/>
      <c r="H4" s="54"/>
      <c r="I4" s="100">
        <f t="shared" si="0"/>
        <v>5.6849365868130242E-3</v>
      </c>
      <c r="J4" s="100">
        <f t="shared" si="1"/>
        <v>2.0469296055916127E-2</v>
      </c>
      <c r="K4" s="97">
        <f t="shared" si="2"/>
        <v>246</v>
      </c>
      <c r="L4" s="101">
        <f t="shared" ref="L4:L67" si="4">K4/$K$84</f>
        <v>1.2204802540186546E-2</v>
      </c>
      <c r="M4" s="98">
        <f t="shared" si="3"/>
        <v>204</v>
      </c>
      <c r="N4" s="98">
        <f t="shared" ref="N4:N67" si="5">H4-G4</f>
        <v>0</v>
      </c>
      <c r="O4" s="24"/>
      <c r="P4" s="9"/>
    </row>
    <row r="5" spans="1:16">
      <c r="A5" s="42">
        <v>3</v>
      </c>
      <c r="B5" s="103" t="s">
        <v>94</v>
      </c>
      <c r="C5" s="54">
        <v>18600</v>
      </c>
      <c r="D5" s="54">
        <v>18714</v>
      </c>
      <c r="E5" s="54">
        <v>18882</v>
      </c>
      <c r="F5" s="54"/>
      <c r="G5" s="54"/>
      <c r="H5" s="54"/>
      <c r="I5" s="100">
        <f t="shared" si="0"/>
        <v>8.7526885707928503E-3</v>
      </c>
      <c r="J5" s="100">
        <f t="shared" si="1"/>
        <v>1.5161290322580645E-2</v>
      </c>
      <c r="K5" s="97">
        <f t="shared" si="2"/>
        <v>282</v>
      </c>
      <c r="L5" s="101">
        <f t="shared" si="4"/>
        <v>1.3990871204604087E-2</v>
      </c>
      <c r="M5" s="98">
        <f t="shared" si="3"/>
        <v>168</v>
      </c>
      <c r="N5" s="98">
        <f t="shared" si="5"/>
        <v>0</v>
      </c>
      <c r="O5" s="24"/>
      <c r="P5" s="9"/>
    </row>
    <row r="6" spans="1:16">
      <c r="A6" s="42">
        <v>4</v>
      </c>
      <c r="B6" s="103" t="s">
        <v>95</v>
      </c>
      <c r="C6" s="54">
        <v>7377</v>
      </c>
      <c r="D6" s="54">
        <v>7738</v>
      </c>
      <c r="E6" s="54">
        <v>7763</v>
      </c>
      <c r="F6" s="54"/>
      <c r="G6" s="54"/>
      <c r="H6" s="54"/>
      <c r="I6" s="100">
        <f t="shared" si="0"/>
        <v>3.5985129422235408E-3</v>
      </c>
      <c r="J6" s="100">
        <f t="shared" si="1"/>
        <v>5.232479327639962E-2</v>
      </c>
      <c r="K6" s="97">
        <f t="shared" si="2"/>
        <v>386</v>
      </c>
      <c r="L6" s="101">
        <f t="shared" si="4"/>
        <v>1.9150625124032546E-2</v>
      </c>
      <c r="M6" s="98">
        <f t="shared" si="3"/>
        <v>25</v>
      </c>
      <c r="N6" s="98">
        <f t="shared" si="5"/>
        <v>0</v>
      </c>
      <c r="O6" s="24"/>
      <c r="P6" s="9"/>
    </row>
    <row r="7" spans="1:16">
      <c r="A7" s="42">
        <v>5</v>
      </c>
      <c r="B7" s="103" t="s">
        <v>96</v>
      </c>
      <c r="C7" s="54">
        <v>7946</v>
      </c>
      <c r="D7" s="54">
        <v>8015</v>
      </c>
      <c r="E7" s="54">
        <v>8022</v>
      </c>
      <c r="F7" s="54"/>
      <c r="G7" s="54"/>
      <c r="H7" s="54"/>
      <c r="I7" s="100">
        <f t="shared" si="0"/>
        <v>3.7185715345249572E-3</v>
      </c>
      <c r="J7" s="100">
        <f t="shared" si="1"/>
        <v>9.5645607853007807E-3</v>
      </c>
      <c r="K7" s="97">
        <f t="shared" si="2"/>
        <v>76</v>
      </c>
      <c r="L7" s="101">
        <f t="shared" si="4"/>
        <v>3.7705894026592579E-3</v>
      </c>
      <c r="M7" s="98">
        <f t="shared" si="3"/>
        <v>7</v>
      </c>
      <c r="N7" s="98">
        <f t="shared" si="5"/>
        <v>0</v>
      </c>
      <c r="O7" s="24"/>
      <c r="P7" s="9"/>
    </row>
    <row r="8" spans="1:16">
      <c r="A8" s="42">
        <v>6</v>
      </c>
      <c r="B8" s="103" t="s">
        <v>97</v>
      </c>
      <c r="C8" s="54">
        <v>135736</v>
      </c>
      <c r="D8" s="54">
        <v>135522</v>
      </c>
      <c r="E8" s="54">
        <v>136489</v>
      </c>
      <c r="F8" s="54"/>
      <c r="G8" s="54"/>
      <c r="H8" s="54"/>
      <c r="I8" s="100">
        <f t="shared" si="0"/>
        <v>6.3269023956092851E-2</v>
      </c>
      <c r="J8" s="100">
        <f t="shared" si="1"/>
        <v>5.5475334472800146E-3</v>
      </c>
      <c r="K8" s="97">
        <f t="shared" si="2"/>
        <v>753</v>
      </c>
      <c r="L8" s="101">
        <f t="shared" si="4"/>
        <v>3.7358602897400277E-2</v>
      </c>
      <c r="M8" s="98">
        <f t="shared" si="3"/>
        <v>967</v>
      </c>
      <c r="N8" s="98">
        <f t="shared" si="5"/>
        <v>0</v>
      </c>
      <c r="O8" s="24"/>
      <c r="P8" s="9"/>
    </row>
    <row r="9" spans="1:16">
      <c r="A9" s="42">
        <v>7</v>
      </c>
      <c r="B9" s="103" t="s">
        <v>98</v>
      </c>
      <c r="C9" s="54">
        <v>92518</v>
      </c>
      <c r="D9" s="54">
        <v>94278</v>
      </c>
      <c r="E9" s="54">
        <v>94701</v>
      </c>
      <c r="F9" s="54"/>
      <c r="G9" s="54"/>
      <c r="H9" s="54"/>
      <c r="I9" s="100">
        <f t="shared" si="0"/>
        <v>4.3898334940295186E-2</v>
      </c>
      <c r="J9" s="100">
        <f t="shared" si="1"/>
        <v>2.3595408461056226E-2</v>
      </c>
      <c r="K9" s="97">
        <f t="shared" si="2"/>
        <v>2183</v>
      </c>
      <c r="L9" s="101">
        <f t="shared" si="4"/>
        <v>0.10830521928954158</v>
      </c>
      <c r="M9" s="98">
        <f t="shared" si="3"/>
        <v>423</v>
      </c>
      <c r="N9" s="98">
        <f t="shared" si="5"/>
        <v>0</v>
      </c>
      <c r="O9" s="24"/>
      <c r="P9" s="9"/>
    </row>
    <row r="10" spans="1:16">
      <c r="A10" s="42">
        <v>8</v>
      </c>
      <c r="B10" s="103" t="s">
        <v>99</v>
      </c>
      <c r="C10" s="54">
        <v>4437</v>
      </c>
      <c r="D10" s="54">
        <v>4370</v>
      </c>
      <c r="E10" s="54">
        <v>4455</v>
      </c>
      <c r="F10" s="54"/>
      <c r="G10" s="54"/>
      <c r="H10" s="54"/>
      <c r="I10" s="100">
        <f t="shared" si="0"/>
        <v>2.0651004969220498E-3</v>
      </c>
      <c r="J10" s="100">
        <f t="shared" si="1"/>
        <v>4.0567951318458417E-3</v>
      </c>
      <c r="K10" s="97">
        <f t="shared" si="2"/>
        <v>18</v>
      </c>
      <c r="L10" s="101">
        <f t="shared" si="4"/>
        <v>8.9303433220877157E-4</v>
      </c>
      <c r="M10" s="98">
        <f t="shared" si="3"/>
        <v>85</v>
      </c>
      <c r="N10" s="98">
        <f t="shared" si="5"/>
        <v>0</v>
      </c>
      <c r="O10" s="24"/>
      <c r="P10" s="9"/>
    </row>
    <row r="11" spans="1:16">
      <c r="A11" s="42">
        <v>9</v>
      </c>
      <c r="B11" s="103" t="s">
        <v>100</v>
      </c>
      <c r="C11" s="54">
        <v>36592</v>
      </c>
      <c r="D11" s="54">
        <v>36763</v>
      </c>
      <c r="E11" s="54">
        <v>37035</v>
      </c>
      <c r="F11" s="54"/>
      <c r="G11" s="54"/>
      <c r="H11" s="54"/>
      <c r="I11" s="100">
        <f t="shared" si="0"/>
        <v>1.716745160572573E-2</v>
      </c>
      <c r="J11" s="100">
        <f t="shared" si="1"/>
        <v>1.2106471359860078E-2</v>
      </c>
      <c r="K11" s="97">
        <f t="shared" si="2"/>
        <v>443</v>
      </c>
      <c r="L11" s="101">
        <f t="shared" si="4"/>
        <v>2.1978567176026989E-2</v>
      </c>
      <c r="M11" s="98">
        <f t="shared" si="3"/>
        <v>272</v>
      </c>
      <c r="N11" s="98">
        <f t="shared" si="5"/>
        <v>0</v>
      </c>
      <c r="O11" s="24"/>
      <c r="P11" s="9"/>
    </row>
    <row r="12" spans="1:16">
      <c r="A12" s="42">
        <v>10</v>
      </c>
      <c r="B12" s="103" t="s">
        <v>101</v>
      </c>
      <c r="C12" s="54">
        <v>35936</v>
      </c>
      <c r="D12" s="54">
        <v>35728</v>
      </c>
      <c r="E12" s="54">
        <v>35904</v>
      </c>
      <c r="F12" s="54"/>
      <c r="G12" s="54"/>
      <c r="H12" s="54"/>
      <c r="I12" s="100">
        <f t="shared" si="0"/>
        <v>1.6643180301119928E-2</v>
      </c>
      <c r="J12" s="100">
        <f t="shared" si="1"/>
        <v>-8.9047195013357077E-4</v>
      </c>
      <c r="K12" s="97">
        <f t="shared" si="2"/>
        <v>-32</v>
      </c>
      <c r="L12" s="101">
        <f t="shared" si="4"/>
        <v>-1.5876165905933718E-3</v>
      </c>
      <c r="M12" s="98">
        <f t="shared" si="3"/>
        <v>176</v>
      </c>
      <c r="N12" s="98">
        <f t="shared" si="5"/>
        <v>0</v>
      </c>
      <c r="O12" s="24"/>
      <c r="P12" s="9"/>
    </row>
    <row r="13" spans="1:16">
      <c r="A13" s="42">
        <v>11</v>
      </c>
      <c r="B13" s="103" t="s">
        <v>102</v>
      </c>
      <c r="C13" s="54">
        <v>4224</v>
      </c>
      <c r="D13" s="54">
        <v>4273</v>
      </c>
      <c r="E13" s="54">
        <v>4307</v>
      </c>
      <c r="F13" s="54"/>
      <c r="G13" s="54"/>
      <c r="H13" s="54"/>
      <c r="I13" s="100">
        <f t="shared" si="0"/>
        <v>1.9964955870355261E-3</v>
      </c>
      <c r="J13" s="100">
        <f t="shared" si="1"/>
        <v>1.9649621212121212E-2</v>
      </c>
      <c r="K13" s="97">
        <f t="shared" si="2"/>
        <v>83</v>
      </c>
      <c r="L13" s="101">
        <f t="shared" si="4"/>
        <v>4.1178805318515576E-3</v>
      </c>
      <c r="M13" s="98">
        <f t="shared" si="3"/>
        <v>34</v>
      </c>
      <c r="N13" s="98">
        <f t="shared" si="5"/>
        <v>0</v>
      </c>
      <c r="O13" s="24"/>
      <c r="P13" s="9"/>
    </row>
    <row r="14" spans="1:16">
      <c r="A14" s="42">
        <v>12</v>
      </c>
      <c r="B14" s="103" t="s">
        <v>103</v>
      </c>
      <c r="C14" s="54">
        <v>3926</v>
      </c>
      <c r="D14" s="54">
        <v>3974</v>
      </c>
      <c r="E14" s="54">
        <v>3985</v>
      </c>
      <c r="F14" s="54"/>
      <c r="G14" s="54"/>
      <c r="H14" s="54"/>
      <c r="I14" s="100">
        <f t="shared" si="0"/>
        <v>1.8472335533634948E-3</v>
      </c>
      <c r="J14" s="100">
        <f t="shared" si="1"/>
        <v>1.5028018339276618E-2</v>
      </c>
      <c r="K14" s="97">
        <f t="shared" si="2"/>
        <v>59</v>
      </c>
      <c r="L14" s="101">
        <f t="shared" si="4"/>
        <v>2.9271680889065292E-3</v>
      </c>
      <c r="M14" s="98">
        <f t="shared" si="3"/>
        <v>11</v>
      </c>
      <c r="N14" s="98">
        <f t="shared" si="5"/>
        <v>0</v>
      </c>
      <c r="O14" s="24"/>
      <c r="P14" s="9"/>
    </row>
    <row r="15" spans="1:16">
      <c r="A15" s="42">
        <v>13</v>
      </c>
      <c r="B15" s="103" t="s">
        <v>104</v>
      </c>
      <c r="C15" s="54">
        <v>5260</v>
      </c>
      <c r="D15" s="54">
        <v>5296</v>
      </c>
      <c r="E15" s="54">
        <v>5320</v>
      </c>
      <c r="F15" s="54"/>
      <c r="G15" s="54"/>
      <c r="H15" s="54"/>
      <c r="I15" s="100">
        <f t="shared" si="0"/>
        <v>2.466068382407476E-3</v>
      </c>
      <c r="J15" s="100">
        <f t="shared" si="1"/>
        <v>1.1406844106463879E-2</v>
      </c>
      <c r="K15" s="97">
        <f t="shared" si="2"/>
        <v>60</v>
      </c>
      <c r="L15" s="101">
        <f t="shared" si="4"/>
        <v>2.9767811073625719E-3</v>
      </c>
      <c r="M15" s="98">
        <f t="shared" si="3"/>
        <v>24</v>
      </c>
      <c r="N15" s="98">
        <f t="shared" si="5"/>
        <v>0</v>
      </c>
      <c r="O15" s="24"/>
      <c r="P15" s="9"/>
    </row>
    <row r="16" spans="1:16">
      <c r="A16" s="42">
        <v>14</v>
      </c>
      <c r="B16" s="103" t="s">
        <v>105</v>
      </c>
      <c r="C16" s="54">
        <v>6988</v>
      </c>
      <c r="D16" s="54">
        <v>6929</v>
      </c>
      <c r="E16" s="54">
        <v>6965</v>
      </c>
      <c r="F16" s="54"/>
      <c r="G16" s="54"/>
      <c r="H16" s="54"/>
      <c r="I16" s="100">
        <f t="shared" si="0"/>
        <v>3.2286026848624195E-3</v>
      </c>
      <c r="J16" s="100">
        <f t="shared" si="1"/>
        <v>-3.291356611333715E-3</v>
      </c>
      <c r="K16" s="97">
        <f t="shared" si="2"/>
        <v>-23</v>
      </c>
      <c r="L16" s="101">
        <f t="shared" si="4"/>
        <v>-1.1410994244889859E-3</v>
      </c>
      <c r="M16" s="98">
        <f t="shared" si="3"/>
        <v>36</v>
      </c>
      <c r="N16" s="98">
        <f t="shared" si="5"/>
        <v>0</v>
      </c>
      <c r="O16" s="24"/>
      <c r="P16" s="9"/>
    </row>
    <row r="17" spans="1:16">
      <c r="A17" s="42">
        <v>15</v>
      </c>
      <c r="B17" s="103" t="s">
        <v>106</v>
      </c>
      <c r="C17" s="54">
        <v>8905</v>
      </c>
      <c r="D17" s="54">
        <v>8961</v>
      </c>
      <c r="E17" s="54">
        <v>9021</v>
      </c>
      <c r="F17" s="54"/>
      <c r="G17" s="54"/>
      <c r="H17" s="54"/>
      <c r="I17" s="100">
        <f t="shared" si="0"/>
        <v>4.1816546762589932E-3</v>
      </c>
      <c r="J17" s="100">
        <f t="shared" si="1"/>
        <v>1.3026389668725435E-2</v>
      </c>
      <c r="K17" s="97">
        <f t="shared" si="2"/>
        <v>116</v>
      </c>
      <c r="L17" s="101">
        <f t="shared" si="4"/>
        <v>5.7551101409009722E-3</v>
      </c>
      <c r="M17" s="98">
        <f t="shared" si="3"/>
        <v>60</v>
      </c>
      <c r="N17" s="98">
        <f t="shared" si="5"/>
        <v>0</v>
      </c>
      <c r="O17" s="24"/>
      <c r="P17" s="9"/>
    </row>
    <row r="18" spans="1:16">
      <c r="A18" s="42">
        <v>16</v>
      </c>
      <c r="B18" s="103" t="s">
        <v>107</v>
      </c>
      <c r="C18" s="54">
        <v>84042</v>
      </c>
      <c r="D18" s="54">
        <v>85259</v>
      </c>
      <c r="E18" s="54">
        <v>86305</v>
      </c>
      <c r="F18" s="54"/>
      <c r="G18" s="54"/>
      <c r="H18" s="54"/>
      <c r="I18" s="100">
        <f t="shared" si="0"/>
        <v>4.0006396944300228E-2</v>
      </c>
      <c r="J18" s="100">
        <f t="shared" si="1"/>
        <v>2.6927012684134125E-2</v>
      </c>
      <c r="K18" s="97">
        <f t="shared" si="2"/>
        <v>2263</v>
      </c>
      <c r="L18" s="101">
        <f t="shared" si="4"/>
        <v>0.11227426076602501</v>
      </c>
      <c r="M18" s="98">
        <f t="shared" si="3"/>
        <v>1046</v>
      </c>
      <c r="N18" s="98">
        <f t="shared" si="5"/>
        <v>0</v>
      </c>
    </row>
    <row r="19" spans="1:16">
      <c r="A19" s="42">
        <v>17</v>
      </c>
      <c r="B19" s="103" t="s">
        <v>108</v>
      </c>
      <c r="C19" s="54">
        <v>16546</v>
      </c>
      <c r="D19" s="54">
        <v>16638</v>
      </c>
      <c r="E19" s="54">
        <v>16720</v>
      </c>
      <c r="F19" s="54"/>
      <c r="G19" s="54"/>
      <c r="H19" s="54"/>
      <c r="I19" s="100">
        <f t="shared" si="0"/>
        <v>7.750500630423496E-3</v>
      </c>
      <c r="J19" s="100">
        <f t="shared" si="1"/>
        <v>1.0516136830653935E-2</v>
      </c>
      <c r="K19" s="97">
        <f t="shared" si="2"/>
        <v>174</v>
      </c>
      <c r="L19" s="101">
        <f t="shared" si="4"/>
        <v>8.6326652113514583E-3</v>
      </c>
      <c r="M19" s="98">
        <f t="shared" si="3"/>
        <v>82</v>
      </c>
      <c r="N19" s="98">
        <f t="shared" si="5"/>
        <v>0</v>
      </c>
    </row>
    <row r="20" spans="1:16">
      <c r="A20" s="42">
        <v>18</v>
      </c>
      <c r="B20" s="103" t="s">
        <v>109</v>
      </c>
      <c r="C20" s="54">
        <v>3069</v>
      </c>
      <c r="D20" s="54">
        <v>3083</v>
      </c>
      <c r="E20" s="54">
        <v>3111</v>
      </c>
      <c r="F20" s="54"/>
      <c r="G20" s="54"/>
      <c r="H20" s="54"/>
      <c r="I20" s="100">
        <f t="shared" si="0"/>
        <v>1.4420937476822666E-3</v>
      </c>
      <c r="J20" s="100">
        <f t="shared" si="1"/>
        <v>1.3685239491691105E-2</v>
      </c>
      <c r="K20" s="97">
        <f t="shared" si="2"/>
        <v>42</v>
      </c>
      <c r="L20" s="101">
        <f t="shared" si="4"/>
        <v>2.0837467751538006E-3</v>
      </c>
      <c r="M20" s="98">
        <f t="shared" si="3"/>
        <v>28</v>
      </c>
      <c r="N20" s="98">
        <f t="shared" si="5"/>
        <v>0</v>
      </c>
    </row>
    <row r="21" spans="1:16">
      <c r="A21" s="42">
        <v>19</v>
      </c>
      <c r="B21" s="103" t="s">
        <v>110</v>
      </c>
      <c r="C21" s="54">
        <v>12344</v>
      </c>
      <c r="D21" s="54">
        <v>12396</v>
      </c>
      <c r="E21" s="54">
        <v>12542</v>
      </c>
      <c r="F21" s="54"/>
      <c r="G21" s="54"/>
      <c r="H21" s="54"/>
      <c r="I21" s="100">
        <f t="shared" si="0"/>
        <v>5.813802566194467E-3</v>
      </c>
      <c r="J21" s="100">
        <f t="shared" si="1"/>
        <v>1.6040181464679195E-2</v>
      </c>
      <c r="K21" s="97">
        <f t="shared" si="2"/>
        <v>198</v>
      </c>
      <c r="L21" s="101">
        <f t="shared" si="4"/>
        <v>9.823377654296488E-3</v>
      </c>
      <c r="M21" s="98">
        <f t="shared" si="3"/>
        <v>146</v>
      </c>
      <c r="N21" s="98">
        <f t="shared" si="5"/>
        <v>0</v>
      </c>
    </row>
    <row r="22" spans="1:16">
      <c r="A22" s="42">
        <v>20</v>
      </c>
      <c r="B22" s="103" t="s">
        <v>111</v>
      </c>
      <c r="C22" s="54">
        <v>35749</v>
      </c>
      <c r="D22" s="54">
        <v>35896</v>
      </c>
      <c r="E22" s="54">
        <v>35978</v>
      </c>
      <c r="F22" s="54"/>
      <c r="G22" s="54"/>
      <c r="H22" s="54"/>
      <c r="I22" s="100">
        <f t="shared" si="0"/>
        <v>1.6677482756063192E-2</v>
      </c>
      <c r="J22" s="100">
        <f t="shared" si="1"/>
        <v>6.4057735880723938E-3</v>
      </c>
      <c r="K22" s="97">
        <f t="shared" si="2"/>
        <v>229</v>
      </c>
      <c r="L22" s="101">
        <f t="shared" si="4"/>
        <v>1.1361381226433816E-2</v>
      </c>
      <c r="M22" s="98">
        <f t="shared" si="3"/>
        <v>82</v>
      </c>
      <c r="N22" s="98">
        <f t="shared" si="5"/>
        <v>0</v>
      </c>
    </row>
    <row r="23" spans="1:16">
      <c r="A23" s="42">
        <v>21</v>
      </c>
      <c r="B23" s="103" t="s">
        <v>112</v>
      </c>
      <c r="C23" s="54">
        <v>21858</v>
      </c>
      <c r="D23" s="54">
        <v>21477</v>
      </c>
      <c r="E23" s="54">
        <v>21730</v>
      </c>
      <c r="F23" s="54"/>
      <c r="G23" s="54"/>
      <c r="H23" s="54"/>
      <c r="I23" s="100">
        <f t="shared" si="0"/>
        <v>1.007286953942001E-2</v>
      </c>
      <c r="J23" s="100">
        <f t="shared" si="1"/>
        <v>-5.8559795040717356E-3</v>
      </c>
      <c r="K23" s="97">
        <f t="shared" si="2"/>
        <v>-128</v>
      </c>
      <c r="L23" s="101">
        <f t="shared" si="4"/>
        <v>-6.350466362373487E-3</v>
      </c>
      <c r="M23" s="98">
        <f t="shared" si="3"/>
        <v>253</v>
      </c>
      <c r="N23" s="98">
        <f t="shared" si="5"/>
        <v>0</v>
      </c>
    </row>
    <row r="24" spans="1:16">
      <c r="A24" s="42">
        <v>22</v>
      </c>
      <c r="B24" s="103" t="s">
        <v>113</v>
      </c>
      <c r="C24" s="54">
        <v>11617</v>
      </c>
      <c r="D24" s="54">
        <v>11637</v>
      </c>
      <c r="E24" s="54">
        <v>11798</v>
      </c>
      <c r="F24" s="54"/>
      <c r="G24" s="54"/>
      <c r="H24" s="54"/>
      <c r="I24" s="100">
        <f t="shared" si="0"/>
        <v>5.4689238300081582E-3</v>
      </c>
      <c r="J24" s="100">
        <f t="shared" si="1"/>
        <v>1.5580614616510287E-2</v>
      </c>
      <c r="K24" s="97">
        <f t="shared" si="2"/>
        <v>181</v>
      </c>
      <c r="L24" s="101">
        <f t="shared" si="4"/>
        <v>8.9799563405437589E-3</v>
      </c>
      <c r="M24" s="98">
        <f t="shared" si="3"/>
        <v>161</v>
      </c>
      <c r="N24" s="98">
        <f t="shared" si="5"/>
        <v>0</v>
      </c>
    </row>
    <row r="25" spans="1:16">
      <c r="A25" s="42">
        <v>23</v>
      </c>
      <c r="B25" s="103" t="s">
        <v>114</v>
      </c>
      <c r="C25" s="54">
        <v>10600</v>
      </c>
      <c r="D25" s="54">
        <v>10301</v>
      </c>
      <c r="E25" s="54">
        <v>10309</v>
      </c>
      <c r="F25" s="54"/>
      <c r="G25" s="54"/>
      <c r="H25" s="54"/>
      <c r="I25" s="100">
        <f t="shared" si="0"/>
        <v>4.7787028109471186E-3</v>
      </c>
      <c r="J25" s="100">
        <f t="shared" si="1"/>
        <v>-2.7452830188679247E-2</v>
      </c>
      <c r="K25" s="97">
        <f t="shared" si="2"/>
        <v>-291</v>
      </c>
      <c r="L25" s="101">
        <f t="shared" si="4"/>
        <v>-1.4437388370708473E-2</v>
      </c>
      <c r="M25" s="98">
        <f t="shared" si="3"/>
        <v>8</v>
      </c>
      <c r="N25" s="98">
        <f t="shared" si="5"/>
        <v>0</v>
      </c>
    </row>
    <row r="26" spans="1:16">
      <c r="A26" s="42">
        <v>24</v>
      </c>
      <c r="B26" s="103" t="s">
        <v>115</v>
      </c>
      <c r="C26" s="54">
        <v>4862</v>
      </c>
      <c r="D26" s="54">
        <v>4836</v>
      </c>
      <c r="E26" s="54">
        <v>4840</v>
      </c>
      <c r="F26" s="54"/>
      <c r="G26" s="54"/>
      <c r="H26" s="54"/>
      <c r="I26" s="100">
        <f t="shared" si="0"/>
        <v>2.2435659719646961E-3</v>
      </c>
      <c r="J26" s="100">
        <f t="shared" si="1"/>
        <v>-4.5248868778280547E-3</v>
      </c>
      <c r="K26" s="97">
        <f t="shared" si="2"/>
        <v>-22</v>
      </c>
      <c r="L26" s="101">
        <f t="shared" si="4"/>
        <v>-1.091486406032943E-3</v>
      </c>
      <c r="M26" s="98">
        <f t="shared" si="3"/>
        <v>4</v>
      </c>
      <c r="N26" s="98">
        <f t="shared" si="5"/>
        <v>0</v>
      </c>
    </row>
    <row r="27" spans="1:16">
      <c r="A27" s="42">
        <v>25</v>
      </c>
      <c r="B27" s="103" t="s">
        <v>116</v>
      </c>
      <c r="C27" s="54">
        <v>13205</v>
      </c>
      <c r="D27" s="54">
        <v>13128</v>
      </c>
      <c r="E27" s="54">
        <v>13310</v>
      </c>
      <c r="F27" s="54"/>
      <c r="G27" s="54"/>
      <c r="H27" s="54"/>
      <c r="I27" s="100">
        <f t="shared" si="0"/>
        <v>6.1698064229029148E-3</v>
      </c>
      <c r="J27" s="100">
        <f t="shared" si="1"/>
        <v>7.9515335100340777E-3</v>
      </c>
      <c r="K27" s="97">
        <f t="shared" si="2"/>
        <v>105</v>
      </c>
      <c r="L27" s="101">
        <f t="shared" si="4"/>
        <v>5.209366937884501E-3</v>
      </c>
      <c r="M27" s="98">
        <f t="shared" si="3"/>
        <v>182</v>
      </c>
      <c r="N27" s="98">
        <f t="shared" si="5"/>
        <v>0</v>
      </c>
    </row>
    <row r="28" spans="1:16">
      <c r="A28" s="42">
        <v>26</v>
      </c>
      <c r="B28" s="103" t="s">
        <v>117</v>
      </c>
      <c r="C28" s="54">
        <v>18459</v>
      </c>
      <c r="D28" s="54">
        <v>18632</v>
      </c>
      <c r="E28" s="54">
        <v>18778</v>
      </c>
      <c r="F28" s="54"/>
      <c r="G28" s="54"/>
      <c r="H28" s="54"/>
      <c r="I28" s="100">
        <f t="shared" si="0"/>
        <v>8.7044797151969149E-3</v>
      </c>
      <c r="J28" s="100">
        <f t="shared" si="1"/>
        <v>1.7281542878812502E-2</v>
      </c>
      <c r="K28" s="97">
        <f t="shared" si="2"/>
        <v>319</v>
      </c>
      <c r="L28" s="101">
        <f t="shared" si="4"/>
        <v>1.5826552887477675E-2</v>
      </c>
      <c r="M28" s="98">
        <f t="shared" si="3"/>
        <v>146</v>
      </c>
      <c r="N28" s="98">
        <f t="shared" si="5"/>
        <v>0</v>
      </c>
    </row>
    <row r="29" spans="1:16">
      <c r="A29" s="42">
        <v>27</v>
      </c>
      <c r="B29" s="103" t="s">
        <v>118</v>
      </c>
      <c r="C29" s="54">
        <v>48691</v>
      </c>
      <c r="D29" s="54">
        <v>50575</v>
      </c>
      <c r="E29" s="54">
        <v>50596</v>
      </c>
      <c r="F29" s="54"/>
      <c r="G29" s="54"/>
      <c r="H29" s="54"/>
      <c r="I29" s="100">
        <f t="shared" si="0"/>
        <v>2.345360824742268E-2</v>
      </c>
      <c r="J29" s="100">
        <f t="shared" si="1"/>
        <v>3.9124273479698504E-2</v>
      </c>
      <c r="K29" s="97">
        <f t="shared" si="2"/>
        <v>1905</v>
      </c>
      <c r="L29" s="101">
        <f t="shared" si="4"/>
        <v>9.4512800158761665E-2</v>
      </c>
      <c r="M29" s="98">
        <f t="shared" si="3"/>
        <v>21</v>
      </c>
      <c r="N29" s="98">
        <f t="shared" si="5"/>
        <v>0</v>
      </c>
    </row>
    <row r="30" spans="1:16">
      <c r="A30" s="42">
        <v>28</v>
      </c>
      <c r="B30" s="103" t="s">
        <v>119</v>
      </c>
      <c r="C30" s="54">
        <v>10486</v>
      </c>
      <c r="D30" s="54">
        <v>10278</v>
      </c>
      <c r="E30" s="54">
        <v>10451</v>
      </c>
      <c r="F30" s="54"/>
      <c r="G30" s="54"/>
      <c r="H30" s="54"/>
      <c r="I30" s="100">
        <f t="shared" si="0"/>
        <v>4.8445264407031077E-3</v>
      </c>
      <c r="J30" s="100">
        <f t="shared" si="1"/>
        <v>-3.3377837116154874E-3</v>
      </c>
      <c r="K30" s="97">
        <f t="shared" si="2"/>
        <v>-35</v>
      </c>
      <c r="L30" s="101">
        <f t="shared" si="4"/>
        <v>-1.7364556459615002E-3</v>
      </c>
      <c r="M30" s="98">
        <f t="shared" si="3"/>
        <v>173</v>
      </c>
      <c r="N30" s="98">
        <f t="shared" si="5"/>
        <v>0</v>
      </c>
    </row>
    <row r="31" spans="1:16">
      <c r="A31" s="42">
        <v>29</v>
      </c>
      <c r="B31" s="103" t="s">
        <v>120</v>
      </c>
      <c r="C31" s="54">
        <v>2501</v>
      </c>
      <c r="D31" s="54">
        <v>2572</v>
      </c>
      <c r="E31" s="54">
        <v>2569</v>
      </c>
      <c r="F31" s="54"/>
      <c r="G31" s="54"/>
      <c r="H31" s="54"/>
      <c r="I31" s="100">
        <f t="shared" si="0"/>
        <v>1.1908514425572943E-3</v>
      </c>
      <c r="J31" s="100">
        <f t="shared" si="1"/>
        <v>2.7189124350259896E-2</v>
      </c>
      <c r="K31" s="97">
        <f t="shared" si="2"/>
        <v>68</v>
      </c>
      <c r="L31" s="101">
        <f t="shared" si="4"/>
        <v>3.3736852550109147E-3</v>
      </c>
      <c r="M31" s="98">
        <f t="shared" si="3"/>
        <v>-3</v>
      </c>
      <c r="N31" s="98">
        <f t="shared" si="5"/>
        <v>0</v>
      </c>
    </row>
    <row r="32" spans="1:16">
      <c r="A32" s="42">
        <v>30</v>
      </c>
      <c r="B32" s="103" t="s">
        <v>121</v>
      </c>
      <c r="C32" s="54">
        <v>3910</v>
      </c>
      <c r="D32" s="54">
        <v>3848</v>
      </c>
      <c r="E32" s="54">
        <v>3918</v>
      </c>
      <c r="F32" s="54"/>
      <c r="G32" s="54"/>
      <c r="H32" s="54"/>
      <c r="I32" s="100">
        <f t="shared" si="0"/>
        <v>1.8161759252391901E-3</v>
      </c>
      <c r="J32" s="100">
        <f t="shared" si="1"/>
        <v>2.0460358056265983E-3</v>
      </c>
      <c r="K32" s="97">
        <f t="shared" si="2"/>
        <v>8</v>
      </c>
      <c r="L32" s="101">
        <f t="shared" si="4"/>
        <v>3.9690414764834294E-4</v>
      </c>
      <c r="M32" s="98">
        <f t="shared" si="3"/>
        <v>70</v>
      </c>
      <c r="N32" s="98">
        <f t="shared" si="5"/>
        <v>0</v>
      </c>
    </row>
    <row r="33" spans="1:14">
      <c r="A33" s="42">
        <v>31</v>
      </c>
      <c r="B33" s="103" t="s">
        <v>122</v>
      </c>
      <c r="C33" s="54">
        <v>40942</v>
      </c>
      <c r="D33" s="54">
        <v>42011</v>
      </c>
      <c r="E33" s="54">
        <v>42290</v>
      </c>
      <c r="F33" s="54"/>
      <c r="G33" s="54"/>
      <c r="H33" s="54"/>
      <c r="I33" s="100">
        <f t="shared" si="0"/>
        <v>1.9603389453385744E-2</v>
      </c>
      <c r="J33" s="100">
        <f t="shared" si="1"/>
        <v>3.2924625079380584E-2</v>
      </c>
      <c r="K33" s="97">
        <f t="shared" si="2"/>
        <v>1348</v>
      </c>
      <c r="L33" s="101">
        <f t="shared" si="4"/>
        <v>6.6878348878745789E-2</v>
      </c>
      <c r="M33" s="98">
        <f t="shared" si="3"/>
        <v>279</v>
      </c>
      <c r="N33" s="98">
        <f t="shared" si="5"/>
        <v>0</v>
      </c>
    </row>
    <row r="34" spans="1:14">
      <c r="A34" s="42">
        <v>32</v>
      </c>
      <c r="B34" s="103" t="s">
        <v>123</v>
      </c>
      <c r="C34" s="54">
        <v>11185</v>
      </c>
      <c r="D34" s="54">
        <v>11224</v>
      </c>
      <c r="E34" s="54">
        <v>11335</v>
      </c>
      <c r="F34" s="54"/>
      <c r="G34" s="54"/>
      <c r="H34" s="54"/>
      <c r="I34" s="100">
        <f t="shared" si="0"/>
        <v>5.2543017132685608E-3</v>
      </c>
      <c r="J34" s="100">
        <f t="shared" si="1"/>
        <v>1.3410818059901655E-2</v>
      </c>
      <c r="K34" s="97">
        <f t="shared" si="2"/>
        <v>150</v>
      </c>
      <c r="L34" s="101">
        <f t="shared" si="4"/>
        <v>7.4419527684064296E-3</v>
      </c>
      <c r="M34" s="98">
        <f t="shared" si="3"/>
        <v>111</v>
      </c>
      <c r="N34" s="98">
        <f t="shared" si="5"/>
        <v>0</v>
      </c>
    </row>
    <row r="35" spans="1:14">
      <c r="A35" s="42">
        <v>33</v>
      </c>
      <c r="B35" s="103" t="s">
        <v>124</v>
      </c>
      <c r="C35" s="54">
        <v>51727</v>
      </c>
      <c r="D35" s="54">
        <v>51896</v>
      </c>
      <c r="E35" s="54">
        <v>52036</v>
      </c>
      <c r="F35" s="54"/>
      <c r="G35" s="54"/>
      <c r="H35" s="54"/>
      <c r="I35" s="100">
        <f t="shared" si="0"/>
        <v>2.412111547875102E-2</v>
      </c>
      <c r="J35" s="100">
        <f t="shared" si="1"/>
        <v>5.9736694569567147E-3</v>
      </c>
      <c r="K35" s="97">
        <f t="shared" si="2"/>
        <v>309</v>
      </c>
      <c r="L35" s="101">
        <f t="shared" si="4"/>
        <v>1.5330422702917245E-2</v>
      </c>
      <c r="M35" s="98">
        <f t="shared" si="3"/>
        <v>140</v>
      </c>
      <c r="N35" s="98">
        <f t="shared" si="5"/>
        <v>0</v>
      </c>
    </row>
    <row r="36" spans="1:14">
      <c r="A36" s="42">
        <v>34</v>
      </c>
      <c r="B36" s="103" t="s">
        <v>125</v>
      </c>
      <c r="C36" s="54">
        <v>508396</v>
      </c>
      <c r="D36" s="54">
        <v>509181</v>
      </c>
      <c r="E36" s="54">
        <v>510150</v>
      </c>
      <c r="F36" s="54"/>
      <c r="G36" s="54"/>
      <c r="H36" s="54"/>
      <c r="I36" s="100">
        <f t="shared" si="0"/>
        <v>0.2364783430987169</v>
      </c>
      <c r="J36" s="100">
        <f t="shared" si="1"/>
        <v>3.450066483607267E-3</v>
      </c>
      <c r="K36" s="97">
        <f t="shared" si="2"/>
        <v>1754</v>
      </c>
      <c r="L36" s="101">
        <f t="shared" si="4"/>
        <v>8.7021234371899181E-2</v>
      </c>
      <c r="M36" s="98">
        <f t="shared" si="3"/>
        <v>969</v>
      </c>
      <c r="N36" s="98">
        <f t="shared" si="5"/>
        <v>0</v>
      </c>
    </row>
    <row r="37" spans="1:14">
      <c r="A37" s="42">
        <v>35</v>
      </c>
      <c r="B37" s="103" t="s">
        <v>126</v>
      </c>
      <c r="C37" s="54">
        <v>127422</v>
      </c>
      <c r="D37" s="54">
        <v>126391</v>
      </c>
      <c r="E37" s="54">
        <v>126866</v>
      </c>
      <c r="F37" s="54"/>
      <c r="G37" s="54"/>
      <c r="H37" s="54"/>
      <c r="I37" s="100">
        <f t="shared" si="0"/>
        <v>5.8808314173403542E-2</v>
      </c>
      <c r="J37" s="100">
        <f t="shared" si="1"/>
        <v>-4.3634537207075698E-3</v>
      </c>
      <c r="K37" s="97">
        <f t="shared" si="2"/>
        <v>-556</v>
      </c>
      <c r="L37" s="101">
        <f t="shared" si="4"/>
        <v>-2.7584838261559833E-2</v>
      </c>
      <c r="M37" s="98">
        <f t="shared" si="3"/>
        <v>475</v>
      </c>
      <c r="N37" s="98">
        <f t="shared" si="5"/>
        <v>0</v>
      </c>
    </row>
    <row r="38" spans="1:14">
      <c r="A38" s="42">
        <v>36</v>
      </c>
      <c r="B38" s="103" t="s">
        <v>127</v>
      </c>
      <c r="C38" s="54">
        <v>4675</v>
      </c>
      <c r="D38" s="54">
        <v>4674</v>
      </c>
      <c r="E38" s="54">
        <v>4770</v>
      </c>
      <c r="F38" s="54"/>
      <c r="G38" s="54"/>
      <c r="H38" s="54"/>
      <c r="I38" s="100">
        <f t="shared" si="0"/>
        <v>2.2111177037751244E-3</v>
      </c>
      <c r="J38" s="100">
        <f t="shared" si="1"/>
        <v>2.0320855614973262E-2</v>
      </c>
      <c r="K38" s="97">
        <f t="shared" si="2"/>
        <v>95</v>
      </c>
      <c r="L38" s="101">
        <f t="shared" si="4"/>
        <v>4.7132367533240724E-3</v>
      </c>
      <c r="M38" s="98">
        <f t="shared" si="3"/>
        <v>96</v>
      </c>
      <c r="N38" s="98">
        <f t="shared" si="5"/>
        <v>0</v>
      </c>
    </row>
    <row r="39" spans="1:14">
      <c r="A39" s="42">
        <v>37</v>
      </c>
      <c r="B39" s="103" t="s">
        <v>128</v>
      </c>
      <c r="C39" s="54">
        <v>9494</v>
      </c>
      <c r="D39" s="54">
        <v>9650</v>
      </c>
      <c r="E39" s="54">
        <v>9705</v>
      </c>
      <c r="F39" s="54"/>
      <c r="G39" s="54"/>
      <c r="H39" s="54"/>
      <c r="I39" s="100">
        <f t="shared" si="0"/>
        <v>4.4987206111399541E-3</v>
      </c>
      <c r="J39" s="100">
        <f t="shared" si="1"/>
        <v>2.2224562881820096E-2</v>
      </c>
      <c r="K39" s="97">
        <f t="shared" si="2"/>
        <v>211</v>
      </c>
      <c r="L39" s="101">
        <f t="shared" si="4"/>
        <v>1.0468346894225045E-2</v>
      </c>
      <c r="M39" s="98">
        <f t="shared" si="3"/>
        <v>55</v>
      </c>
      <c r="N39" s="98">
        <f t="shared" si="5"/>
        <v>0</v>
      </c>
    </row>
    <row r="40" spans="1:14">
      <c r="A40" s="42">
        <v>38</v>
      </c>
      <c r="B40" s="103" t="s">
        <v>129</v>
      </c>
      <c r="C40" s="54">
        <v>32869</v>
      </c>
      <c r="D40" s="54">
        <v>32953</v>
      </c>
      <c r="E40" s="54">
        <v>33121</v>
      </c>
      <c r="F40" s="54"/>
      <c r="G40" s="54"/>
      <c r="H40" s="54"/>
      <c r="I40" s="100">
        <f t="shared" si="0"/>
        <v>1.5353129867240228E-2</v>
      </c>
      <c r="J40" s="100">
        <f t="shared" si="1"/>
        <v>7.6667985031488636E-3</v>
      </c>
      <c r="K40" s="97">
        <f t="shared" si="2"/>
        <v>252</v>
      </c>
      <c r="L40" s="101">
        <f t="shared" si="4"/>
        <v>1.2502480650922802E-2</v>
      </c>
      <c r="M40" s="98">
        <f t="shared" si="3"/>
        <v>168</v>
      </c>
      <c r="N40" s="98">
        <f t="shared" si="5"/>
        <v>0</v>
      </c>
    </row>
    <row r="41" spans="1:14">
      <c r="A41" s="42">
        <v>39</v>
      </c>
      <c r="B41" s="103" t="s">
        <v>130</v>
      </c>
      <c r="C41" s="54">
        <v>9727</v>
      </c>
      <c r="D41" s="54">
        <v>9758</v>
      </c>
      <c r="E41" s="54">
        <v>9837</v>
      </c>
      <c r="F41" s="54"/>
      <c r="G41" s="54"/>
      <c r="H41" s="54"/>
      <c r="I41" s="100">
        <f t="shared" si="0"/>
        <v>4.5599087740117181E-3</v>
      </c>
      <c r="J41" s="100">
        <f t="shared" si="1"/>
        <v>1.1308728282101367E-2</v>
      </c>
      <c r="K41" s="97">
        <f t="shared" si="2"/>
        <v>110</v>
      </c>
      <c r="L41" s="101">
        <f t="shared" si="4"/>
        <v>5.4574320301647153E-3</v>
      </c>
      <c r="M41" s="98">
        <f t="shared" si="3"/>
        <v>79</v>
      </c>
      <c r="N41" s="98">
        <f t="shared" si="5"/>
        <v>0</v>
      </c>
    </row>
    <row r="42" spans="1:14">
      <c r="A42" s="42">
        <v>40</v>
      </c>
      <c r="B42" s="103" t="s">
        <v>131</v>
      </c>
      <c r="C42" s="54">
        <v>5256</v>
      </c>
      <c r="D42" s="54">
        <v>5238</v>
      </c>
      <c r="E42" s="54">
        <v>5312</v>
      </c>
      <c r="F42" s="54"/>
      <c r="G42" s="54"/>
      <c r="H42" s="54"/>
      <c r="I42" s="100">
        <f t="shared" si="0"/>
        <v>2.4623600089000966E-3</v>
      </c>
      <c r="J42" s="100">
        <f t="shared" si="1"/>
        <v>1.06544901065449E-2</v>
      </c>
      <c r="K42" s="97">
        <f t="shared" si="2"/>
        <v>56</v>
      </c>
      <c r="L42" s="101">
        <f t="shared" si="4"/>
        <v>2.7783290335384003E-3</v>
      </c>
      <c r="M42" s="98">
        <f t="shared" si="3"/>
        <v>74</v>
      </c>
      <c r="N42" s="98">
        <f t="shared" si="5"/>
        <v>0</v>
      </c>
    </row>
    <row r="43" spans="1:14">
      <c r="A43" s="42">
        <v>41</v>
      </c>
      <c r="B43" s="103" t="s">
        <v>132</v>
      </c>
      <c r="C43" s="54">
        <v>40003</v>
      </c>
      <c r="D43" s="54">
        <v>40144</v>
      </c>
      <c r="E43" s="54">
        <v>40370</v>
      </c>
      <c r="F43" s="54"/>
      <c r="G43" s="54"/>
      <c r="H43" s="54"/>
      <c r="I43" s="100">
        <f t="shared" si="0"/>
        <v>1.8713379811614625E-2</v>
      </c>
      <c r="J43" s="100">
        <f t="shared" si="1"/>
        <v>9.1743119266055051E-3</v>
      </c>
      <c r="K43" s="97">
        <f t="shared" si="2"/>
        <v>367</v>
      </c>
      <c r="L43" s="101">
        <f t="shared" si="4"/>
        <v>1.8207977773367731E-2</v>
      </c>
      <c r="M43" s="98">
        <f t="shared" si="3"/>
        <v>226</v>
      </c>
      <c r="N43" s="98">
        <f t="shared" si="5"/>
        <v>0</v>
      </c>
    </row>
    <row r="44" spans="1:14">
      <c r="A44" s="42">
        <v>42</v>
      </c>
      <c r="B44" s="103" t="s">
        <v>133</v>
      </c>
      <c r="C44" s="54">
        <v>64360</v>
      </c>
      <c r="D44" s="54">
        <v>65250</v>
      </c>
      <c r="E44" s="54">
        <v>65508</v>
      </c>
      <c r="F44" s="54"/>
      <c r="G44" s="54"/>
      <c r="H44" s="54"/>
      <c r="I44" s="100">
        <f t="shared" si="0"/>
        <v>3.0366016465178374E-2</v>
      </c>
      <c r="J44" s="100">
        <f t="shared" si="1"/>
        <v>1.7837165941578619E-2</v>
      </c>
      <c r="K44" s="97">
        <f t="shared" si="2"/>
        <v>1148</v>
      </c>
      <c r="L44" s="101">
        <f t="shared" si="4"/>
        <v>5.695574518753721E-2</v>
      </c>
      <c r="M44" s="98">
        <f t="shared" si="3"/>
        <v>258</v>
      </c>
      <c r="N44" s="98">
        <f t="shared" si="5"/>
        <v>0</v>
      </c>
    </row>
    <row r="45" spans="1:14">
      <c r="A45" s="42">
        <v>43</v>
      </c>
      <c r="B45" s="103" t="s">
        <v>134</v>
      </c>
      <c r="C45" s="54">
        <v>12590</v>
      </c>
      <c r="D45" s="54">
        <v>12450</v>
      </c>
      <c r="E45" s="54">
        <v>12582</v>
      </c>
      <c r="F45" s="54"/>
      <c r="G45" s="54"/>
      <c r="H45" s="54"/>
      <c r="I45" s="100">
        <f t="shared" si="0"/>
        <v>5.8323444337313657E-3</v>
      </c>
      <c r="J45" s="100">
        <f t="shared" si="1"/>
        <v>-6.3542494042891182E-4</v>
      </c>
      <c r="K45" s="97">
        <f t="shared" si="2"/>
        <v>-8</v>
      </c>
      <c r="L45" s="101">
        <f t="shared" si="4"/>
        <v>-3.9690414764834294E-4</v>
      </c>
      <c r="M45" s="98">
        <f t="shared" si="3"/>
        <v>132</v>
      </c>
      <c r="N45" s="98">
        <f t="shared" si="5"/>
        <v>0</v>
      </c>
    </row>
    <row r="46" spans="1:14">
      <c r="A46" s="42">
        <v>44</v>
      </c>
      <c r="B46" s="103" t="s">
        <v>135</v>
      </c>
      <c r="C46" s="54">
        <v>16286</v>
      </c>
      <c r="D46" s="54">
        <v>15893</v>
      </c>
      <c r="E46" s="54">
        <v>16061</v>
      </c>
      <c r="F46" s="54"/>
      <c r="G46" s="54"/>
      <c r="H46" s="54"/>
      <c r="I46" s="100">
        <f t="shared" si="0"/>
        <v>7.4450233627530969E-3</v>
      </c>
      <c r="J46" s="100">
        <f t="shared" si="1"/>
        <v>-1.3815547095664989E-2</v>
      </c>
      <c r="K46" s="97">
        <f t="shared" si="2"/>
        <v>-225</v>
      </c>
      <c r="L46" s="101">
        <f t="shared" si="4"/>
        <v>-1.1162929152609644E-2</v>
      </c>
      <c r="M46" s="98">
        <f t="shared" si="3"/>
        <v>168</v>
      </c>
      <c r="N46" s="98">
        <f t="shared" si="5"/>
        <v>0</v>
      </c>
    </row>
    <row r="47" spans="1:14">
      <c r="A47" s="42">
        <v>45</v>
      </c>
      <c r="B47" s="103" t="s">
        <v>136</v>
      </c>
      <c r="C47" s="54">
        <v>39938</v>
      </c>
      <c r="D47" s="54">
        <v>40214</v>
      </c>
      <c r="E47" s="54">
        <v>40353</v>
      </c>
      <c r="F47" s="54"/>
      <c r="G47" s="54"/>
      <c r="H47" s="54"/>
      <c r="I47" s="100">
        <f t="shared" si="0"/>
        <v>1.8705499517911443E-2</v>
      </c>
      <c r="J47" s="100">
        <f t="shared" si="1"/>
        <v>1.039110621463268E-2</v>
      </c>
      <c r="K47" s="97">
        <f t="shared" si="2"/>
        <v>415</v>
      </c>
      <c r="L47" s="101">
        <f t="shared" si="4"/>
        <v>2.058940265925779E-2</v>
      </c>
      <c r="M47" s="98">
        <f t="shared" si="3"/>
        <v>139</v>
      </c>
      <c r="N47" s="98">
        <f t="shared" si="5"/>
        <v>0</v>
      </c>
    </row>
    <row r="48" spans="1:14">
      <c r="A48" s="42">
        <v>46</v>
      </c>
      <c r="B48" s="103" t="s">
        <v>137</v>
      </c>
      <c r="C48" s="54">
        <v>24623</v>
      </c>
      <c r="D48" s="54">
        <v>24618</v>
      </c>
      <c r="E48" s="54">
        <v>24718</v>
      </c>
      <c r="F48" s="54"/>
      <c r="G48" s="54"/>
      <c r="H48" s="54"/>
      <c r="I48" s="100">
        <f t="shared" si="0"/>
        <v>1.1457947044426315E-2</v>
      </c>
      <c r="J48" s="100">
        <f t="shared" si="1"/>
        <v>3.8581813751370668E-3</v>
      </c>
      <c r="K48" s="97">
        <f t="shared" si="2"/>
        <v>95</v>
      </c>
      <c r="L48" s="101">
        <f t="shared" si="4"/>
        <v>4.7132367533240724E-3</v>
      </c>
      <c r="M48" s="98">
        <f t="shared" si="3"/>
        <v>100</v>
      </c>
      <c r="N48" s="98">
        <f t="shared" si="5"/>
        <v>0</v>
      </c>
    </row>
    <row r="49" spans="1:14">
      <c r="A49" s="42">
        <v>47</v>
      </c>
      <c r="B49" s="103" t="s">
        <v>138</v>
      </c>
      <c r="C49" s="54">
        <v>11630</v>
      </c>
      <c r="D49" s="54">
        <v>11356</v>
      </c>
      <c r="E49" s="54">
        <v>11568</v>
      </c>
      <c r="F49" s="54"/>
      <c r="G49" s="54"/>
      <c r="H49" s="54"/>
      <c r="I49" s="100">
        <f t="shared" si="0"/>
        <v>5.3623080916709934E-3</v>
      </c>
      <c r="J49" s="100">
        <f t="shared" si="1"/>
        <v>-5.3310404127257091E-3</v>
      </c>
      <c r="K49" s="97">
        <f t="shared" si="2"/>
        <v>-62</v>
      </c>
      <c r="L49" s="101">
        <f t="shared" si="4"/>
        <v>-3.0760071442746577E-3</v>
      </c>
      <c r="M49" s="98">
        <f t="shared" si="3"/>
        <v>212</v>
      </c>
      <c r="N49" s="98">
        <f t="shared" si="5"/>
        <v>0</v>
      </c>
    </row>
    <row r="50" spans="1:14">
      <c r="A50" s="42">
        <v>48</v>
      </c>
      <c r="B50" s="103" t="s">
        <v>139</v>
      </c>
      <c r="C50" s="54">
        <v>38713</v>
      </c>
      <c r="D50" s="54">
        <v>39441</v>
      </c>
      <c r="E50" s="54">
        <v>39646</v>
      </c>
      <c r="F50" s="54"/>
      <c r="G50" s="54"/>
      <c r="H50" s="54"/>
      <c r="I50" s="100">
        <f t="shared" si="0"/>
        <v>1.8377772009196765E-2</v>
      </c>
      <c r="J50" s="100">
        <f t="shared" si="1"/>
        <v>2.4100431379639915E-2</v>
      </c>
      <c r="K50" s="97">
        <f t="shared" si="2"/>
        <v>933</v>
      </c>
      <c r="L50" s="101">
        <f t="shared" si="4"/>
        <v>4.6288946219487995E-2</v>
      </c>
      <c r="M50" s="98">
        <f t="shared" si="3"/>
        <v>205</v>
      </c>
      <c r="N50" s="98">
        <f t="shared" si="5"/>
        <v>0</v>
      </c>
    </row>
    <row r="51" spans="1:14">
      <c r="A51" s="42">
        <v>49</v>
      </c>
      <c r="B51" s="103" t="s">
        <v>140</v>
      </c>
      <c r="C51" s="54">
        <v>4931</v>
      </c>
      <c r="D51" s="54">
        <v>4897</v>
      </c>
      <c r="E51" s="54">
        <v>4985</v>
      </c>
      <c r="F51" s="54"/>
      <c r="G51" s="54"/>
      <c r="H51" s="54"/>
      <c r="I51" s="100">
        <f t="shared" si="0"/>
        <v>2.3107802417859525E-3</v>
      </c>
      <c r="J51" s="100">
        <f t="shared" si="1"/>
        <v>1.095112553234638E-2</v>
      </c>
      <c r="K51" s="97">
        <f t="shared" si="2"/>
        <v>54</v>
      </c>
      <c r="L51" s="101">
        <f t="shared" si="4"/>
        <v>2.6791029966263149E-3</v>
      </c>
      <c r="M51" s="98">
        <f t="shared" si="3"/>
        <v>88</v>
      </c>
      <c r="N51" s="98">
        <f t="shared" si="5"/>
        <v>0</v>
      </c>
    </row>
    <row r="52" spans="1:14">
      <c r="A52" s="42">
        <v>50</v>
      </c>
      <c r="B52" s="103" t="s">
        <v>141</v>
      </c>
      <c r="C52" s="54">
        <v>9607</v>
      </c>
      <c r="D52" s="54">
        <v>9731</v>
      </c>
      <c r="E52" s="54">
        <v>9784</v>
      </c>
      <c r="F52" s="54"/>
      <c r="G52" s="54"/>
      <c r="H52" s="54"/>
      <c r="I52" s="100">
        <f t="shared" si="0"/>
        <v>4.5353407995253284E-3</v>
      </c>
      <c r="J52" s="100">
        <f t="shared" si="1"/>
        <v>1.8424065785364839E-2</v>
      </c>
      <c r="K52" s="97">
        <f t="shared" si="2"/>
        <v>177</v>
      </c>
      <c r="L52" s="101">
        <f t="shared" si="4"/>
        <v>8.7815042667195864E-3</v>
      </c>
      <c r="M52" s="98">
        <f t="shared" si="3"/>
        <v>53</v>
      </c>
      <c r="N52" s="98">
        <f t="shared" si="5"/>
        <v>0</v>
      </c>
    </row>
    <row r="53" spans="1:14">
      <c r="A53" s="42">
        <v>51</v>
      </c>
      <c r="B53" s="103" t="s">
        <v>142</v>
      </c>
      <c r="C53" s="54">
        <v>9026</v>
      </c>
      <c r="D53" s="54">
        <v>9316</v>
      </c>
      <c r="E53" s="54">
        <v>9304</v>
      </c>
      <c r="F53" s="54"/>
      <c r="G53" s="54"/>
      <c r="H53" s="54"/>
      <c r="I53" s="100">
        <f t="shared" si="0"/>
        <v>4.3128383890825486E-3</v>
      </c>
      <c r="J53" s="100">
        <f t="shared" si="1"/>
        <v>3.0799911367161533E-2</v>
      </c>
      <c r="K53" s="97">
        <f t="shared" si="2"/>
        <v>278</v>
      </c>
      <c r="L53" s="101">
        <f t="shared" si="4"/>
        <v>1.3792419130779917E-2</v>
      </c>
      <c r="M53" s="98">
        <f t="shared" si="3"/>
        <v>-12</v>
      </c>
      <c r="N53" s="98">
        <f t="shared" si="5"/>
        <v>0</v>
      </c>
    </row>
    <row r="54" spans="1:14">
      <c r="A54" s="42">
        <v>52</v>
      </c>
      <c r="B54" s="103" t="s">
        <v>143</v>
      </c>
      <c r="C54" s="54">
        <v>17635</v>
      </c>
      <c r="D54" s="54">
        <v>17098</v>
      </c>
      <c r="E54" s="54">
        <v>17577</v>
      </c>
      <c r="F54" s="54"/>
      <c r="G54" s="54"/>
      <c r="H54" s="54"/>
      <c r="I54" s="100">
        <f t="shared" si="0"/>
        <v>8.1477601424015424E-3</v>
      </c>
      <c r="J54" s="100">
        <f t="shared" si="1"/>
        <v>-3.2889140912957188E-3</v>
      </c>
      <c r="K54" s="97">
        <f t="shared" si="2"/>
        <v>-58</v>
      </c>
      <c r="L54" s="101">
        <f t="shared" si="4"/>
        <v>-2.8775550704504861E-3</v>
      </c>
      <c r="M54" s="98">
        <f t="shared" si="3"/>
        <v>479</v>
      </c>
      <c r="N54" s="98">
        <f t="shared" si="5"/>
        <v>0</v>
      </c>
    </row>
    <row r="55" spans="1:14">
      <c r="A55" s="42">
        <v>53</v>
      </c>
      <c r="B55" s="103" t="s">
        <v>144</v>
      </c>
      <c r="C55" s="54">
        <v>7644</v>
      </c>
      <c r="D55" s="54">
        <v>7481</v>
      </c>
      <c r="E55" s="54">
        <v>7702</v>
      </c>
      <c r="F55" s="54"/>
      <c r="G55" s="54"/>
      <c r="H55" s="54"/>
      <c r="I55" s="100">
        <f t="shared" si="0"/>
        <v>3.5702365942297709E-3</v>
      </c>
      <c r="J55" s="100">
        <f t="shared" si="1"/>
        <v>7.5876504447933016E-3</v>
      </c>
      <c r="K55" s="97">
        <f t="shared" si="2"/>
        <v>58</v>
      </c>
      <c r="L55" s="101">
        <f t="shared" si="4"/>
        <v>2.8775550704504861E-3</v>
      </c>
      <c r="M55" s="98">
        <f t="shared" si="3"/>
        <v>221</v>
      </c>
      <c r="N55" s="98">
        <f t="shared" si="5"/>
        <v>0</v>
      </c>
    </row>
    <row r="56" spans="1:14">
      <c r="A56" s="42">
        <v>54</v>
      </c>
      <c r="B56" s="103" t="s">
        <v>145</v>
      </c>
      <c r="C56" s="54">
        <v>27194</v>
      </c>
      <c r="D56" s="54">
        <v>27268</v>
      </c>
      <c r="E56" s="54">
        <v>27511</v>
      </c>
      <c r="F56" s="54"/>
      <c r="G56" s="54"/>
      <c r="H56" s="54"/>
      <c r="I56" s="100">
        <f t="shared" si="0"/>
        <v>1.275263294519024E-2</v>
      </c>
      <c r="J56" s="100">
        <f t="shared" si="1"/>
        <v>1.1656983158049569E-2</v>
      </c>
      <c r="K56" s="97">
        <f t="shared" si="2"/>
        <v>317</v>
      </c>
      <c r="L56" s="101">
        <f t="shared" si="4"/>
        <v>1.572732685056559E-2</v>
      </c>
      <c r="M56" s="98">
        <f t="shared" si="3"/>
        <v>243</v>
      </c>
      <c r="N56" s="98">
        <f t="shared" si="5"/>
        <v>0</v>
      </c>
    </row>
    <row r="57" spans="1:14">
      <c r="A57" s="42">
        <v>55</v>
      </c>
      <c r="B57" s="103" t="s">
        <v>146</v>
      </c>
      <c r="C57" s="54">
        <v>31460</v>
      </c>
      <c r="D57" s="54">
        <v>30843</v>
      </c>
      <c r="E57" s="54">
        <v>31066</v>
      </c>
      <c r="F57" s="54"/>
      <c r="G57" s="54"/>
      <c r="H57" s="54"/>
      <c r="I57" s="100">
        <f t="shared" si="0"/>
        <v>1.4400541422532078E-2</v>
      </c>
      <c r="J57" s="100">
        <f t="shared" si="1"/>
        <v>-1.2523839796567069E-2</v>
      </c>
      <c r="K57" s="97">
        <f t="shared" si="2"/>
        <v>-394</v>
      </c>
      <c r="L57" s="101">
        <f t="shared" si="4"/>
        <v>-1.9547529271680891E-2</v>
      </c>
      <c r="M57" s="98">
        <f t="shared" si="3"/>
        <v>223</v>
      </c>
      <c r="N57" s="98">
        <f t="shared" si="5"/>
        <v>0</v>
      </c>
    </row>
    <row r="58" spans="1:14">
      <c r="A58" s="42">
        <v>56</v>
      </c>
      <c r="B58" s="103" t="s">
        <v>147</v>
      </c>
      <c r="C58" s="54">
        <v>3550</v>
      </c>
      <c r="D58" s="54">
        <v>3579</v>
      </c>
      <c r="E58" s="54">
        <v>3626</v>
      </c>
      <c r="F58" s="54"/>
      <c r="G58" s="54"/>
      <c r="H58" s="54"/>
      <c r="I58" s="100">
        <f t="shared" si="0"/>
        <v>1.6808202922198323E-3</v>
      </c>
      <c r="J58" s="100">
        <f t="shared" si="1"/>
        <v>2.1408450704225351E-2</v>
      </c>
      <c r="K58" s="97">
        <f t="shared" si="2"/>
        <v>76</v>
      </c>
      <c r="L58" s="101">
        <f t="shared" si="4"/>
        <v>3.7705894026592579E-3</v>
      </c>
      <c r="M58" s="98">
        <f t="shared" si="3"/>
        <v>47</v>
      </c>
      <c r="N58" s="98">
        <f t="shared" si="5"/>
        <v>0</v>
      </c>
    </row>
    <row r="59" spans="1:14">
      <c r="A59" s="42">
        <v>57</v>
      </c>
      <c r="B59" s="103" t="s">
        <v>148</v>
      </c>
      <c r="C59" s="54">
        <v>4740</v>
      </c>
      <c r="D59" s="54">
        <v>4781</v>
      </c>
      <c r="E59" s="54">
        <v>4830</v>
      </c>
      <c r="F59" s="54"/>
      <c r="G59" s="54"/>
      <c r="H59" s="54"/>
      <c r="I59" s="100">
        <f t="shared" si="0"/>
        <v>2.2389305050804719E-3</v>
      </c>
      <c r="J59" s="100">
        <f t="shared" si="1"/>
        <v>1.8987341772151899E-2</v>
      </c>
      <c r="K59" s="97">
        <f t="shared" si="2"/>
        <v>90</v>
      </c>
      <c r="L59" s="101">
        <f t="shared" si="4"/>
        <v>4.4651716610438581E-3</v>
      </c>
      <c r="M59" s="98">
        <f t="shared" si="3"/>
        <v>49</v>
      </c>
      <c r="N59" s="98">
        <f t="shared" si="5"/>
        <v>0</v>
      </c>
    </row>
    <row r="60" spans="1:14">
      <c r="A60" s="42">
        <v>58</v>
      </c>
      <c r="B60" s="103" t="s">
        <v>149</v>
      </c>
      <c r="C60" s="54">
        <v>12983</v>
      </c>
      <c r="D60" s="54">
        <v>12833</v>
      </c>
      <c r="E60" s="54">
        <v>12878</v>
      </c>
      <c r="F60" s="54"/>
      <c r="G60" s="54"/>
      <c r="H60" s="54"/>
      <c r="I60" s="100">
        <f t="shared" si="0"/>
        <v>5.969554253504413E-3</v>
      </c>
      <c r="J60" s="100">
        <f t="shared" si="1"/>
        <v>-8.087499037202496E-3</v>
      </c>
      <c r="K60" s="97">
        <f t="shared" si="2"/>
        <v>-105</v>
      </c>
      <c r="L60" s="101">
        <f t="shared" si="4"/>
        <v>-5.209366937884501E-3</v>
      </c>
      <c r="M60" s="98">
        <f t="shared" si="3"/>
        <v>45</v>
      </c>
      <c r="N60" s="98">
        <f t="shared" si="5"/>
        <v>0</v>
      </c>
    </row>
    <row r="61" spans="1:14">
      <c r="A61" s="42">
        <v>59</v>
      </c>
      <c r="B61" s="103" t="s">
        <v>150</v>
      </c>
      <c r="C61" s="54">
        <v>26233</v>
      </c>
      <c r="D61" s="54">
        <v>26194</v>
      </c>
      <c r="E61" s="54">
        <v>26335</v>
      </c>
      <c r="F61" s="54"/>
      <c r="G61" s="54"/>
      <c r="H61" s="54"/>
      <c r="I61" s="100">
        <f t="shared" si="0"/>
        <v>1.2207502039605429E-2</v>
      </c>
      <c r="J61" s="100">
        <f t="shared" si="1"/>
        <v>3.8882323790645369E-3</v>
      </c>
      <c r="K61" s="97">
        <f t="shared" si="2"/>
        <v>102</v>
      </c>
      <c r="L61" s="101">
        <f t="shared" si="4"/>
        <v>5.060527882516372E-3</v>
      </c>
      <c r="M61" s="98">
        <f t="shared" si="3"/>
        <v>141</v>
      </c>
      <c r="N61" s="98">
        <f t="shared" si="5"/>
        <v>0</v>
      </c>
    </row>
    <row r="62" spans="1:14">
      <c r="A62" s="42">
        <v>60</v>
      </c>
      <c r="B62" s="103" t="s">
        <v>151</v>
      </c>
      <c r="C62" s="54">
        <v>13008</v>
      </c>
      <c r="D62" s="54">
        <v>12949</v>
      </c>
      <c r="E62" s="54">
        <v>13078</v>
      </c>
      <c r="F62" s="54"/>
      <c r="G62" s="54"/>
      <c r="H62" s="54"/>
      <c r="I62" s="100">
        <f t="shared" si="0"/>
        <v>6.0622635911889043E-3</v>
      </c>
      <c r="J62" s="100">
        <f t="shared" si="1"/>
        <v>5.3813038130381304E-3</v>
      </c>
      <c r="K62" s="97">
        <f t="shared" si="2"/>
        <v>70</v>
      </c>
      <c r="L62" s="101">
        <f t="shared" si="4"/>
        <v>3.4729112919230005E-3</v>
      </c>
      <c r="M62" s="98">
        <f t="shared" si="3"/>
        <v>129</v>
      </c>
      <c r="N62" s="98">
        <f t="shared" si="5"/>
        <v>0</v>
      </c>
    </row>
    <row r="63" spans="1:14">
      <c r="A63" s="42">
        <v>61</v>
      </c>
      <c r="B63" s="103" t="s">
        <v>152</v>
      </c>
      <c r="C63" s="54">
        <v>19262</v>
      </c>
      <c r="D63" s="54">
        <v>18643</v>
      </c>
      <c r="E63" s="54">
        <v>19221</v>
      </c>
      <c r="F63" s="54"/>
      <c r="G63" s="54"/>
      <c r="H63" s="54"/>
      <c r="I63" s="100">
        <f t="shared" si="0"/>
        <v>8.909830898168063E-3</v>
      </c>
      <c r="J63" s="100">
        <f t="shared" si="1"/>
        <v>-2.1285432457688715E-3</v>
      </c>
      <c r="K63" s="97">
        <f t="shared" si="2"/>
        <v>-41</v>
      </c>
      <c r="L63" s="101">
        <f t="shared" si="4"/>
        <v>-2.0341337566977574E-3</v>
      </c>
      <c r="M63" s="98">
        <f t="shared" si="3"/>
        <v>578</v>
      </c>
      <c r="N63" s="98">
        <f t="shared" si="5"/>
        <v>0</v>
      </c>
    </row>
    <row r="64" spans="1:14">
      <c r="A64" s="42">
        <v>62</v>
      </c>
      <c r="B64" s="103" t="s">
        <v>153</v>
      </c>
      <c r="C64" s="54">
        <v>1992</v>
      </c>
      <c r="D64" s="54">
        <v>1982</v>
      </c>
      <c r="E64" s="54">
        <v>2013</v>
      </c>
      <c r="F64" s="54"/>
      <c r="G64" s="54"/>
      <c r="H64" s="54"/>
      <c r="I64" s="100">
        <f t="shared" si="0"/>
        <v>9.331194837944078E-4</v>
      </c>
      <c r="J64" s="100">
        <f t="shared" si="1"/>
        <v>1.0542168674698794E-2</v>
      </c>
      <c r="K64" s="97">
        <f t="shared" si="2"/>
        <v>21</v>
      </c>
      <c r="L64" s="101">
        <f t="shared" si="4"/>
        <v>1.0418733875769003E-3</v>
      </c>
      <c r="M64" s="98">
        <f t="shared" si="3"/>
        <v>31</v>
      </c>
      <c r="N64" s="98">
        <f t="shared" si="5"/>
        <v>0</v>
      </c>
    </row>
    <row r="65" spans="1:14">
      <c r="A65" s="42">
        <v>63</v>
      </c>
      <c r="B65" s="103" t="s">
        <v>154</v>
      </c>
      <c r="C65" s="54">
        <v>34265</v>
      </c>
      <c r="D65" s="54">
        <v>35333</v>
      </c>
      <c r="E65" s="54">
        <v>35653</v>
      </c>
      <c r="F65" s="54"/>
      <c r="G65" s="54"/>
      <c r="H65" s="54"/>
      <c r="I65" s="100">
        <f t="shared" si="0"/>
        <v>1.6526830082325892E-2</v>
      </c>
      <c r="J65" s="100">
        <f t="shared" si="1"/>
        <v>4.0507806799941634E-2</v>
      </c>
      <c r="K65" s="97">
        <f t="shared" si="2"/>
        <v>1388</v>
      </c>
      <c r="L65" s="101">
        <f t="shared" si="4"/>
        <v>6.8862869616987496E-2</v>
      </c>
      <c r="M65" s="98">
        <f t="shared" si="3"/>
        <v>320</v>
      </c>
      <c r="N65" s="98">
        <f t="shared" si="5"/>
        <v>0</v>
      </c>
    </row>
    <row r="66" spans="1:14">
      <c r="A66" s="42">
        <v>64</v>
      </c>
      <c r="B66" s="103" t="s">
        <v>155</v>
      </c>
      <c r="C66" s="54">
        <v>11751</v>
      </c>
      <c r="D66" s="54">
        <v>11567</v>
      </c>
      <c r="E66" s="54">
        <v>11676</v>
      </c>
      <c r="F66" s="54"/>
      <c r="G66" s="54"/>
      <c r="H66" s="54"/>
      <c r="I66" s="100">
        <f t="shared" si="0"/>
        <v>5.4123711340206184E-3</v>
      </c>
      <c r="J66" s="100">
        <f t="shared" si="1"/>
        <v>-6.3824355374010721E-3</v>
      </c>
      <c r="K66" s="97">
        <f t="shared" si="2"/>
        <v>-75</v>
      </c>
      <c r="L66" s="101">
        <f t="shared" si="4"/>
        <v>-3.7209763842032148E-3</v>
      </c>
      <c r="M66" s="98">
        <f t="shared" si="3"/>
        <v>109</v>
      </c>
      <c r="N66" s="98">
        <f t="shared" si="5"/>
        <v>0</v>
      </c>
    </row>
    <row r="67" spans="1:14">
      <c r="A67" s="42">
        <v>65</v>
      </c>
      <c r="B67" s="103" t="s">
        <v>156</v>
      </c>
      <c r="C67" s="54">
        <v>15335</v>
      </c>
      <c r="D67" s="54">
        <v>15575</v>
      </c>
      <c r="E67" s="54">
        <v>15725</v>
      </c>
      <c r="F67" s="54"/>
      <c r="G67" s="54"/>
      <c r="H67" s="54"/>
      <c r="I67" s="100">
        <f t="shared" ref="I67:I84" si="6">E67/$E$84</f>
        <v>7.289271675443151E-3</v>
      </c>
      <c r="J67" s="100">
        <f t="shared" ref="J67:J84" si="7">(E67-C67)/C67</f>
        <v>2.5432018258884904E-2</v>
      </c>
      <c r="K67" s="97">
        <f t="shared" ref="K67:K84" si="8">E67-C67</f>
        <v>390</v>
      </c>
      <c r="L67" s="101">
        <f t="shared" si="4"/>
        <v>1.9349077197856716E-2</v>
      </c>
      <c r="M67" s="98">
        <f t="shared" ref="M67:M84" si="9">E67-D67</f>
        <v>150</v>
      </c>
      <c r="N67" s="98">
        <f t="shared" si="5"/>
        <v>0</v>
      </c>
    </row>
    <row r="68" spans="1:14">
      <c r="A68" s="42">
        <v>66</v>
      </c>
      <c r="B68" s="103" t="s">
        <v>157</v>
      </c>
      <c r="C68" s="54">
        <v>10407</v>
      </c>
      <c r="D68" s="54">
        <v>10570</v>
      </c>
      <c r="E68" s="54">
        <v>10651</v>
      </c>
      <c r="F68" s="54"/>
      <c r="G68" s="54"/>
      <c r="H68" s="54"/>
      <c r="I68" s="100">
        <f t="shared" si="6"/>
        <v>4.9372357783875991E-3</v>
      </c>
      <c r="J68" s="100">
        <f t="shared" si="7"/>
        <v>2.3445757663111369E-2</v>
      </c>
      <c r="K68" s="97">
        <f t="shared" si="8"/>
        <v>244</v>
      </c>
      <c r="L68" s="101">
        <f t="shared" ref="L68:L84" si="10">K68/$K$84</f>
        <v>1.2105576503274458E-2</v>
      </c>
      <c r="M68" s="98">
        <f t="shared" si="9"/>
        <v>81</v>
      </c>
      <c r="N68" s="98">
        <f t="shared" ref="N68:N84" si="11">H68-G68</f>
        <v>0</v>
      </c>
    </row>
    <row r="69" spans="1:14">
      <c r="A69" s="42">
        <v>67</v>
      </c>
      <c r="B69" s="103" t="s">
        <v>158</v>
      </c>
      <c r="C69" s="54">
        <v>10586</v>
      </c>
      <c r="D69" s="54">
        <v>10296</v>
      </c>
      <c r="E69" s="54">
        <v>10499</v>
      </c>
      <c r="F69" s="54"/>
      <c r="G69" s="54"/>
      <c r="H69" s="54"/>
      <c r="I69" s="100">
        <f t="shared" si="6"/>
        <v>4.8667766817473857E-3</v>
      </c>
      <c r="J69" s="100">
        <f t="shared" si="7"/>
        <v>-8.21840166257321E-3</v>
      </c>
      <c r="K69" s="97">
        <f t="shared" si="8"/>
        <v>-87</v>
      </c>
      <c r="L69" s="101">
        <f t="shared" si="10"/>
        <v>-4.3163326056757292E-3</v>
      </c>
      <c r="M69" s="98">
        <f t="shared" si="9"/>
        <v>203</v>
      </c>
      <c r="N69" s="98">
        <f t="shared" si="11"/>
        <v>0</v>
      </c>
    </row>
    <row r="70" spans="1:14">
      <c r="A70" s="42">
        <v>68</v>
      </c>
      <c r="B70" s="103" t="s">
        <v>159</v>
      </c>
      <c r="C70" s="54">
        <v>11279</v>
      </c>
      <c r="D70" s="54">
        <v>11797</v>
      </c>
      <c r="E70" s="54">
        <v>11778</v>
      </c>
      <c r="F70" s="54"/>
      <c r="G70" s="54"/>
      <c r="H70" s="54"/>
      <c r="I70" s="100">
        <f t="shared" si="6"/>
        <v>5.4596528962397089E-3</v>
      </c>
      <c r="J70" s="100">
        <f t="shared" si="7"/>
        <v>4.4241510772231582E-2</v>
      </c>
      <c r="K70" s="97">
        <f t="shared" si="8"/>
        <v>499</v>
      </c>
      <c r="L70" s="101">
        <f t="shared" si="10"/>
        <v>2.475689620956539E-2</v>
      </c>
      <c r="M70" s="98">
        <f t="shared" si="9"/>
        <v>-19</v>
      </c>
      <c r="N70" s="98">
        <f t="shared" si="11"/>
        <v>0</v>
      </c>
    </row>
    <row r="71" spans="1:14">
      <c r="A71" s="42">
        <v>69</v>
      </c>
      <c r="B71" s="103" t="s">
        <v>160</v>
      </c>
      <c r="C71" s="54">
        <v>1626</v>
      </c>
      <c r="D71" s="54">
        <v>1624</v>
      </c>
      <c r="E71" s="54">
        <v>1671</v>
      </c>
      <c r="F71" s="54"/>
      <c r="G71" s="54"/>
      <c r="H71" s="54"/>
      <c r="I71" s="100">
        <f t="shared" si="6"/>
        <v>7.7458651635392713E-4</v>
      </c>
      <c r="J71" s="100">
        <f t="shared" si="7"/>
        <v>2.7675276752767528E-2</v>
      </c>
      <c r="K71" s="97">
        <f t="shared" si="8"/>
        <v>45</v>
      </c>
      <c r="L71" s="101">
        <f t="shared" si="10"/>
        <v>2.232585830521929E-3</v>
      </c>
      <c r="M71" s="98">
        <f t="shared" si="9"/>
        <v>47</v>
      </c>
      <c r="N71" s="98">
        <f t="shared" si="11"/>
        <v>0</v>
      </c>
    </row>
    <row r="72" spans="1:14">
      <c r="A72" s="42">
        <v>70</v>
      </c>
      <c r="B72" s="103" t="s">
        <v>161</v>
      </c>
      <c r="C72" s="54">
        <v>7027</v>
      </c>
      <c r="D72" s="54">
        <v>6946</v>
      </c>
      <c r="E72" s="54">
        <v>6992</v>
      </c>
      <c r="F72" s="54"/>
      <c r="G72" s="54"/>
      <c r="H72" s="54"/>
      <c r="I72" s="100">
        <f t="shared" si="6"/>
        <v>3.2411184454498258E-3</v>
      </c>
      <c r="J72" s="100">
        <f t="shared" si="7"/>
        <v>-4.9807883876476448E-3</v>
      </c>
      <c r="K72" s="97">
        <f t="shared" si="8"/>
        <v>-35</v>
      </c>
      <c r="L72" s="101">
        <f t="shared" si="10"/>
        <v>-1.7364556459615002E-3</v>
      </c>
      <c r="M72" s="98">
        <f t="shared" si="9"/>
        <v>46</v>
      </c>
      <c r="N72" s="98">
        <f t="shared" si="11"/>
        <v>0</v>
      </c>
    </row>
    <row r="73" spans="1:14">
      <c r="A73" s="42">
        <v>71</v>
      </c>
      <c r="B73" s="103" t="s">
        <v>162</v>
      </c>
      <c r="C73" s="54">
        <v>5606</v>
      </c>
      <c r="D73" s="54">
        <v>5444</v>
      </c>
      <c r="E73" s="54">
        <v>5501</v>
      </c>
      <c r="F73" s="54"/>
      <c r="G73" s="54"/>
      <c r="H73" s="54"/>
      <c r="I73" s="100">
        <f t="shared" si="6"/>
        <v>2.5499703330119409E-3</v>
      </c>
      <c r="J73" s="100">
        <f t="shared" si="7"/>
        <v>-1.872993221548341E-2</v>
      </c>
      <c r="K73" s="97">
        <f t="shared" si="8"/>
        <v>-105</v>
      </c>
      <c r="L73" s="101">
        <f t="shared" si="10"/>
        <v>-5.209366937884501E-3</v>
      </c>
      <c r="M73" s="98">
        <f t="shared" si="9"/>
        <v>57</v>
      </c>
      <c r="N73" s="98">
        <f t="shared" si="11"/>
        <v>0</v>
      </c>
    </row>
    <row r="74" spans="1:14">
      <c r="A74" s="42">
        <v>72</v>
      </c>
      <c r="B74" s="103" t="s">
        <v>163</v>
      </c>
      <c r="C74" s="54">
        <v>6879</v>
      </c>
      <c r="D74" s="54">
        <v>6537</v>
      </c>
      <c r="E74" s="54">
        <v>6632</v>
      </c>
      <c r="F74" s="54"/>
      <c r="G74" s="54"/>
      <c r="H74" s="54"/>
      <c r="I74" s="100">
        <f t="shared" si="6"/>
        <v>3.0742416376177409E-3</v>
      </c>
      <c r="J74" s="100">
        <f t="shared" si="7"/>
        <v>-3.5906381741532198E-2</v>
      </c>
      <c r="K74" s="97">
        <f t="shared" si="8"/>
        <v>-247</v>
      </c>
      <c r="L74" s="101">
        <f t="shared" si="10"/>
        <v>-1.2254415558642588E-2</v>
      </c>
      <c r="M74" s="98">
        <f t="shared" si="9"/>
        <v>95</v>
      </c>
      <c r="N74" s="98">
        <f t="shared" si="11"/>
        <v>0</v>
      </c>
    </row>
    <row r="75" spans="1:14">
      <c r="A75" s="42">
        <v>73</v>
      </c>
      <c r="B75" s="103" t="s">
        <v>164</v>
      </c>
      <c r="C75" s="54">
        <v>5397</v>
      </c>
      <c r="D75" s="54">
        <v>5185</v>
      </c>
      <c r="E75" s="54">
        <v>5246</v>
      </c>
      <c r="F75" s="54"/>
      <c r="G75" s="54"/>
      <c r="H75" s="54"/>
      <c r="I75" s="100">
        <f t="shared" si="6"/>
        <v>2.4317659274642142E-3</v>
      </c>
      <c r="J75" s="100">
        <f t="shared" si="7"/>
        <v>-2.7978506577728369E-2</v>
      </c>
      <c r="K75" s="97">
        <f t="shared" si="8"/>
        <v>-151</v>
      </c>
      <c r="L75" s="101">
        <f t="shared" si="10"/>
        <v>-7.4915657868624731E-3</v>
      </c>
      <c r="M75" s="98">
        <f t="shared" si="9"/>
        <v>61</v>
      </c>
      <c r="N75" s="98">
        <f t="shared" si="11"/>
        <v>0</v>
      </c>
    </row>
    <row r="76" spans="1:14">
      <c r="A76" s="42">
        <v>74</v>
      </c>
      <c r="B76" s="103" t="s">
        <v>165</v>
      </c>
      <c r="C76" s="54">
        <v>4235</v>
      </c>
      <c r="D76" s="54">
        <v>4230</v>
      </c>
      <c r="E76" s="54">
        <v>4238</v>
      </c>
      <c r="F76" s="54"/>
      <c r="G76" s="54"/>
      <c r="H76" s="54"/>
      <c r="I76" s="100">
        <f t="shared" si="6"/>
        <v>1.9645108655343764E-3</v>
      </c>
      <c r="J76" s="100">
        <f t="shared" si="7"/>
        <v>7.0838252656434478E-4</v>
      </c>
      <c r="K76" s="97">
        <f t="shared" si="8"/>
        <v>3</v>
      </c>
      <c r="L76" s="101">
        <f t="shared" si="10"/>
        <v>1.488390553681286E-4</v>
      </c>
      <c r="M76" s="98">
        <f t="shared" si="9"/>
        <v>8</v>
      </c>
      <c r="N76" s="98">
        <f t="shared" si="11"/>
        <v>0</v>
      </c>
    </row>
    <row r="77" spans="1:14">
      <c r="A77" s="42">
        <v>75</v>
      </c>
      <c r="B77" s="103" t="s">
        <v>166</v>
      </c>
      <c r="C77" s="54">
        <v>2116</v>
      </c>
      <c r="D77" s="54">
        <v>2113</v>
      </c>
      <c r="E77" s="54">
        <v>2160</v>
      </c>
      <c r="F77" s="54"/>
      <c r="G77" s="54"/>
      <c r="H77" s="54"/>
      <c r="I77" s="100">
        <f t="shared" si="6"/>
        <v>1.001260846992509E-3</v>
      </c>
      <c r="J77" s="100">
        <f t="shared" si="7"/>
        <v>2.0793950850661626E-2</v>
      </c>
      <c r="K77" s="97">
        <f t="shared" si="8"/>
        <v>44</v>
      </c>
      <c r="L77" s="101">
        <f t="shared" si="10"/>
        <v>2.1829728120658859E-3</v>
      </c>
      <c r="M77" s="98">
        <f t="shared" si="9"/>
        <v>47</v>
      </c>
      <c r="N77" s="98">
        <f t="shared" si="11"/>
        <v>0</v>
      </c>
    </row>
    <row r="78" spans="1:14">
      <c r="A78" s="42">
        <v>76</v>
      </c>
      <c r="B78" s="103" t="s">
        <v>167</v>
      </c>
      <c r="C78" s="54">
        <v>3824</v>
      </c>
      <c r="D78" s="54">
        <v>4120</v>
      </c>
      <c r="E78" s="54">
        <v>4147</v>
      </c>
      <c r="F78" s="54"/>
      <c r="G78" s="54"/>
      <c r="H78" s="54"/>
      <c r="I78" s="100">
        <f t="shared" si="6"/>
        <v>1.922328116887933E-3</v>
      </c>
      <c r="J78" s="100">
        <f t="shared" si="7"/>
        <v>8.4466527196652721E-2</v>
      </c>
      <c r="K78" s="97">
        <f t="shared" si="8"/>
        <v>323</v>
      </c>
      <c r="L78" s="101">
        <f t="shared" si="10"/>
        <v>1.6025004961301846E-2</v>
      </c>
      <c r="M78" s="98">
        <f t="shared" si="9"/>
        <v>27</v>
      </c>
      <c r="N78" s="98">
        <f t="shared" si="11"/>
        <v>0</v>
      </c>
    </row>
    <row r="79" spans="1:14">
      <c r="A79" s="42">
        <v>77</v>
      </c>
      <c r="B79" s="103" t="s">
        <v>168</v>
      </c>
      <c r="C79" s="54">
        <v>7423</v>
      </c>
      <c r="D79" s="54">
        <v>7460</v>
      </c>
      <c r="E79" s="54">
        <v>7484</v>
      </c>
      <c r="F79" s="54"/>
      <c r="G79" s="54"/>
      <c r="H79" s="54"/>
      <c r="I79" s="100">
        <f t="shared" si="6"/>
        <v>3.4691834161536751E-3</v>
      </c>
      <c r="J79" s="100">
        <f t="shared" si="7"/>
        <v>8.2177017378418423E-3</v>
      </c>
      <c r="K79" s="97">
        <f t="shared" si="8"/>
        <v>61</v>
      </c>
      <c r="L79" s="101">
        <f t="shared" si="10"/>
        <v>3.0263941258186146E-3</v>
      </c>
      <c r="M79" s="98">
        <f t="shared" si="9"/>
        <v>24</v>
      </c>
      <c r="N79" s="98">
        <f t="shared" si="11"/>
        <v>0</v>
      </c>
    </row>
    <row r="80" spans="1:14">
      <c r="A80" s="42">
        <v>78</v>
      </c>
      <c r="B80" s="103" t="s">
        <v>169</v>
      </c>
      <c r="C80" s="54">
        <v>4880</v>
      </c>
      <c r="D80" s="54">
        <v>4827</v>
      </c>
      <c r="E80" s="54">
        <v>4836</v>
      </c>
      <c r="F80" s="54"/>
      <c r="G80" s="54"/>
      <c r="H80" s="54"/>
      <c r="I80" s="100">
        <f t="shared" si="6"/>
        <v>2.2417117852110064E-3</v>
      </c>
      <c r="J80" s="100">
        <f t="shared" si="7"/>
        <v>-9.0163934426229515E-3</v>
      </c>
      <c r="K80" s="97">
        <f t="shared" si="8"/>
        <v>-44</v>
      </c>
      <c r="L80" s="101">
        <f t="shared" si="10"/>
        <v>-2.1829728120658859E-3</v>
      </c>
      <c r="M80" s="98">
        <f t="shared" si="9"/>
        <v>9</v>
      </c>
      <c r="N80" s="98">
        <f t="shared" si="11"/>
        <v>0</v>
      </c>
    </row>
    <row r="81" spans="1:14">
      <c r="A81" s="42">
        <v>79</v>
      </c>
      <c r="B81" s="103" t="s">
        <v>170</v>
      </c>
      <c r="C81" s="54">
        <v>3854</v>
      </c>
      <c r="D81" s="54">
        <v>4303</v>
      </c>
      <c r="E81" s="54">
        <v>4320</v>
      </c>
      <c r="F81" s="54"/>
      <c r="G81" s="54"/>
      <c r="H81" s="54"/>
      <c r="I81" s="100">
        <f t="shared" si="6"/>
        <v>2.0025216939850181E-3</v>
      </c>
      <c r="J81" s="100">
        <f t="shared" si="7"/>
        <v>0.1209133367929424</v>
      </c>
      <c r="K81" s="97">
        <f t="shared" si="8"/>
        <v>466</v>
      </c>
      <c r="L81" s="101">
        <f t="shared" si="10"/>
        <v>2.3119666600515974E-2</v>
      </c>
      <c r="M81" s="98">
        <f t="shared" si="9"/>
        <v>17</v>
      </c>
      <c r="N81" s="98">
        <f t="shared" si="11"/>
        <v>0</v>
      </c>
    </row>
    <row r="82" spans="1:14">
      <c r="A82" s="42">
        <v>80</v>
      </c>
      <c r="B82" s="103" t="s">
        <v>171</v>
      </c>
      <c r="C82" s="54">
        <v>11840</v>
      </c>
      <c r="D82" s="54">
        <v>12013</v>
      </c>
      <c r="E82" s="54">
        <v>12105</v>
      </c>
      <c r="F82" s="54"/>
      <c r="G82" s="54"/>
      <c r="H82" s="54"/>
      <c r="I82" s="100">
        <f t="shared" si="6"/>
        <v>5.6112326633538526E-3</v>
      </c>
      <c r="J82" s="100">
        <f t="shared" si="7"/>
        <v>2.2381756756756757E-2</v>
      </c>
      <c r="K82" s="97">
        <f t="shared" si="8"/>
        <v>265</v>
      </c>
      <c r="L82" s="101">
        <f t="shared" si="10"/>
        <v>1.314744989085136E-2</v>
      </c>
      <c r="M82" s="98">
        <f t="shared" si="9"/>
        <v>92</v>
      </c>
      <c r="N82" s="98">
        <f t="shared" si="11"/>
        <v>0</v>
      </c>
    </row>
    <row r="83" spans="1:14">
      <c r="A83" s="42">
        <v>81</v>
      </c>
      <c r="B83" s="103" t="s">
        <v>172</v>
      </c>
      <c r="C83" s="54">
        <v>9774</v>
      </c>
      <c r="D83" s="54">
        <v>9647</v>
      </c>
      <c r="E83" s="54">
        <v>9820</v>
      </c>
      <c r="F83" s="54"/>
      <c r="G83" s="54"/>
      <c r="H83" s="54"/>
      <c r="I83" s="100">
        <f t="shared" si="6"/>
        <v>4.5520284803085365E-3</v>
      </c>
      <c r="J83" s="100">
        <f t="shared" si="7"/>
        <v>4.7063638223859222E-3</v>
      </c>
      <c r="K83" s="97">
        <f t="shared" si="8"/>
        <v>46</v>
      </c>
      <c r="L83" s="101">
        <f t="shared" si="10"/>
        <v>2.2821988489779717E-3</v>
      </c>
      <c r="M83" s="98">
        <f t="shared" si="9"/>
        <v>173</v>
      </c>
      <c r="N83" s="98">
        <f t="shared" si="11"/>
        <v>0</v>
      </c>
    </row>
    <row r="84" spans="1:14" s="109" customFormat="1">
      <c r="A84" s="193" t="s">
        <v>173</v>
      </c>
      <c r="B84" s="193"/>
      <c r="C84" s="63">
        <v>2137124</v>
      </c>
      <c r="D84" s="63">
        <v>2144619</v>
      </c>
      <c r="E84" s="63">
        <v>2157280</v>
      </c>
      <c r="F84" s="63"/>
      <c r="G84" s="63"/>
      <c r="H84" s="63"/>
      <c r="I84" s="100">
        <f t="shared" si="6"/>
        <v>1</v>
      </c>
      <c r="J84" s="100">
        <f t="shared" si="7"/>
        <v>9.4313666404008383E-3</v>
      </c>
      <c r="K84" s="97">
        <f t="shared" si="8"/>
        <v>20156</v>
      </c>
      <c r="L84" s="101">
        <f t="shared" si="10"/>
        <v>1</v>
      </c>
      <c r="M84" s="97">
        <f t="shared" si="9"/>
        <v>12661</v>
      </c>
      <c r="N84" s="98">
        <f t="shared" si="11"/>
        <v>0</v>
      </c>
    </row>
    <row r="85" spans="1:14">
      <c r="C85" s="132"/>
      <c r="D85" s="130"/>
      <c r="E85" s="131"/>
      <c r="F85" s="140"/>
      <c r="G85" s="140"/>
      <c r="H85" s="140"/>
      <c r="L85" s="13"/>
    </row>
    <row r="86" spans="1:14">
      <c r="C86" s="132"/>
      <c r="D86" s="130"/>
      <c r="E86" s="131"/>
      <c r="F86" s="140"/>
      <c r="G86" s="140"/>
      <c r="H86" s="140"/>
    </row>
    <row r="87" spans="1:14">
      <c r="C87" s="140">
        <f>C84+C90</f>
        <v>2862286</v>
      </c>
      <c r="E87" s="140"/>
      <c r="F87" s="140"/>
      <c r="G87" s="140"/>
      <c r="H87" s="23"/>
    </row>
    <row r="88" spans="1:14">
      <c r="C88" s="140"/>
      <c r="D88" s="140"/>
      <c r="E88" s="140"/>
      <c r="G88" s="23"/>
    </row>
    <row r="90" spans="1:14">
      <c r="C90" s="6">
        <v>725162</v>
      </c>
    </row>
    <row r="93" spans="1:14">
      <c r="C93" s="140"/>
      <c r="E93" s="140"/>
      <c r="F93" s="140"/>
    </row>
    <row r="94" spans="1:14">
      <c r="F94" s="2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7"/>
  <sheetViews>
    <sheetView topLeftCell="K1" zoomScale="82" zoomScaleNormal="82" workbookViewId="0">
      <pane ySplit="2" topLeftCell="A3" activePane="bottomLeft" state="frozen"/>
      <selection activeCell="W1" sqref="W1"/>
      <selection pane="bottomLeft" activeCell="O1" sqref="O1:W1048576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5.140625" style="6" customWidth="1"/>
    <col min="15" max="16384" width="9.140625" style="6"/>
  </cols>
  <sheetData>
    <row r="1" spans="1:15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5" ht="30">
      <c r="A2" s="93" t="s">
        <v>91</v>
      </c>
      <c r="B2" s="93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304</v>
      </c>
      <c r="J2" s="92" t="s">
        <v>316</v>
      </c>
      <c r="K2" s="92" t="s">
        <v>317</v>
      </c>
      <c r="L2" s="92" t="s">
        <v>311</v>
      </c>
      <c r="M2" s="43" t="s">
        <v>318</v>
      </c>
      <c r="N2" s="162" t="s">
        <v>319</v>
      </c>
    </row>
    <row r="3" spans="1:15">
      <c r="A3" s="42">
        <v>1</v>
      </c>
      <c r="B3" s="103" t="s">
        <v>92</v>
      </c>
      <c r="C3" s="55">
        <v>15476</v>
      </c>
      <c r="D3" s="55">
        <v>13385</v>
      </c>
      <c r="E3" s="55">
        <v>13559</v>
      </c>
      <c r="F3" s="55"/>
      <c r="G3" s="55"/>
      <c r="H3" s="55"/>
      <c r="I3" s="100">
        <f>E3/$E$84</f>
        <v>2.2568730681589315E-2</v>
      </c>
      <c r="J3" s="100">
        <f t="shared" ref="J3:J66" si="0">(E3-C3)/C3</f>
        <v>-0.12386921685189972</v>
      </c>
      <c r="K3" s="97">
        <f t="shared" ref="K3:K66" si="1">E3-C3</f>
        <v>-1917</v>
      </c>
      <c r="L3" s="101">
        <f>K3/$K$84</f>
        <v>2.0096867530506983E-2</v>
      </c>
      <c r="M3" s="98">
        <f t="shared" ref="M3:M66" si="2">E3-D3</f>
        <v>174</v>
      </c>
      <c r="N3" s="98">
        <f>H3-G3</f>
        <v>0</v>
      </c>
      <c r="O3" s="9"/>
    </row>
    <row r="4" spans="1:15">
      <c r="A4" s="42">
        <v>2</v>
      </c>
      <c r="B4" s="103" t="s">
        <v>93</v>
      </c>
      <c r="C4" s="55">
        <v>4884</v>
      </c>
      <c r="D4" s="55">
        <v>3825</v>
      </c>
      <c r="E4" s="55">
        <v>3909</v>
      </c>
      <c r="F4" s="55"/>
      <c r="G4" s="55"/>
      <c r="H4" s="55"/>
      <c r="I4" s="100">
        <f t="shared" ref="I4:I67" si="3">E4/$E$84</f>
        <v>6.5064656858420701E-3</v>
      </c>
      <c r="J4" s="100">
        <f t="shared" si="0"/>
        <v>-0.19963144963144963</v>
      </c>
      <c r="K4" s="97">
        <f t="shared" si="1"/>
        <v>-975</v>
      </c>
      <c r="L4" s="101">
        <f t="shared" ref="L4:L67" si="4">K4/$K$84</f>
        <v>1.0221411498301674E-2</v>
      </c>
      <c r="M4" s="98">
        <f t="shared" si="2"/>
        <v>84</v>
      </c>
      <c r="N4" s="98">
        <f t="shared" ref="N4:N67" si="5">H4-G4</f>
        <v>0</v>
      </c>
      <c r="O4" s="9"/>
    </row>
    <row r="5" spans="1:15">
      <c r="A5" s="42">
        <v>3</v>
      </c>
      <c r="B5" s="103" t="s">
        <v>94</v>
      </c>
      <c r="C5" s="55">
        <v>18431</v>
      </c>
      <c r="D5" s="55">
        <v>16908</v>
      </c>
      <c r="E5" s="55">
        <v>17162</v>
      </c>
      <c r="F5" s="55"/>
      <c r="G5" s="55"/>
      <c r="H5" s="55"/>
      <c r="I5" s="100">
        <f t="shared" si="3"/>
        <v>2.856586444114137E-2</v>
      </c>
      <c r="J5" s="100">
        <f t="shared" si="0"/>
        <v>-6.8851391677065818E-2</v>
      </c>
      <c r="K5" s="97">
        <f t="shared" si="1"/>
        <v>-1269</v>
      </c>
      <c r="L5" s="101">
        <f t="shared" si="4"/>
        <v>1.3303560196251101E-2</v>
      </c>
      <c r="M5" s="98">
        <f t="shared" si="2"/>
        <v>254</v>
      </c>
      <c r="N5" s="98">
        <f t="shared" si="5"/>
        <v>0</v>
      </c>
      <c r="O5" s="9"/>
    </row>
    <row r="6" spans="1:15">
      <c r="A6" s="42">
        <v>4</v>
      </c>
      <c r="B6" s="103" t="s">
        <v>95</v>
      </c>
      <c r="C6" s="55">
        <v>3567</v>
      </c>
      <c r="D6" s="55">
        <v>2870</v>
      </c>
      <c r="E6" s="55">
        <v>2970</v>
      </c>
      <c r="F6" s="55"/>
      <c r="G6" s="55"/>
      <c r="H6" s="55"/>
      <c r="I6" s="100">
        <f t="shared" si="3"/>
        <v>4.9435157551678049E-3</v>
      </c>
      <c r="J6" s="100">
        <f t="shared" si="0"/>
        <v>-0.16736753574432295</v>
      </c>
      <c r="K6" s="97">
        <f t="shared" si="1"/>
        <v>-597</v>
      </c>
      <c r="L6" s="101">
        <f t="shared" si="4"/>
        <v>6.2586488866524089E-3</v>
      </c>
      <c r="M6" s="98">
        <f t="shared" si="2"/>
        <v>100</v>
      </c>
      <c r="N6" s="98">
        <f t="shared" si="5"/>
        <v>0</v>
      </c>
      <c r="O6" s="9"/>
    </row>
    <row r="7" spans="1:15">
      <c r="A7" s="42">
        <v>5</v>
      </c>
      <c r="B7" s="103" t="s">
        <v>96</v>
      </c>
      <c r="C7" s="55">
        <v>5138</v>
      </c>
      <c r="D7" s="55">
        <v>4311</v>
      </c>
      <c r="E7" s="55">
        <v>4399</v>
      </c>
      <c r="F7" s="55"/>
      <c r="G7" s="55"/>
      <c r="H7" s="55"/>
      <c r="I7" s="100">
        <f t="shared" si="3"/>
        <v>7.3220625612737955E-3</v>
      </c>
      <c r="J7" s="100">
        <f t="shared" si="0"/>
        <v>-0.14383028415725962</v>
      </c>
      <c r="K7" s="97">
        <f t="shared" si="1"/>
        <v>-739</v>
      </c>
      <c r="L7" s="101">
        <f t="shared" si="4"/>
        <v>7.7473057407640373E-3</v>
      </c>
      <c r="M7" s="98">
        <f t="shared" si="2"/>
        <v>88</v>
      </c>
      <c r="N7" s="98">
        <f t="shared" si="5"/>
        <v>0</v>
      </c>
      <c r="O7" s="9"/>
    </row>
    <row r="8" spans="1:15">
      <c r="A8" s="42">
        <v>6</v>
      </c>
      <c r="B8" s="103" t="s">
        <v>97</v>
      </c>
      <c r="C8" s="55">
        <v>15273</v>
      </c>
      <c r="D8" s="55">
        <v>13342</v>
      </c>
      <c r="E8" s="55">
        <v>13483</v>
      </c>
      <c r="F8" s="55"/>
      <c r="G8" s="55"/>
      <c r="H8" s="55"/>
      <c r="I8" s="100">
        <f t="shared" si="3"/>
        <v>2.2442229941726434E-2</v>
      </c>
      <c r="J8" s="100">
        <f t="shared" si="0"/>
        <v>-0.11720028809009363</v>
      </c>
      <c r="K8" s="97">
        <f t="shared" si="1"/>
        <v>-1790</v>
      </c>
      <c r="L8" s="101">
        <f t="shared" si="4"/>
        <v>1.8765463160984611E-2</v>
      </c>
      <c r="M8" s="98">
        <f t="shared" si="2"/>
        <v>141</v>
      </c>
      <c r="N8" s="98">
        <f t="shared" si="5"/>
        <v>0</v>
      </c>
      <c r="O8" s="9"/>
    </row>
    <row r="9" spans="1:15">
      <c r="A9" s="42">
        <v>7</v>
      </c>
      <c r="B9" s="103" t="s">
        <v>98</v>
      </c>
      <c r="C9" s="55">
        <v>34890</v>
      </c>
      <c r="D9" s="55">
        <v>30862</v>
      </c>
      <c r="E9" s="55">
        <v>31164</v>
      </c>
      <c r="F9" s="55"/>
      <c r="G9" s="55"/>
      <c r="H9" s="55"/>
      <c r="I9" s="100">
        <f t="shared" si="3"/>
        <v>5.1871961277457732E-2</v>
      </c>
      <c r="J9" s="100">
        <f t="shared" si="0"/>
        <v>-0.10679277730008599</v>
      </c>
      <c r="K9" s="97">
        <f t="shared" si="1"/>
        <v>-3726</v>
      </c>
      <c r="L9" s="101">
        <f t="shared" si="4"/>
        <v>3.9061517171971316E-2</v>
      </c>
      <c r="M9" s="98">
        <f t="shared" si="2"/>
        <v>302</v>
      </c>
      <c r="N9" s="98">
        <f t="shared" si="5"/>
        <v>0</v>
      </c>
      <c r="O9" s="9"/>
    </row>
    <row r="10" spans="1:15">
      <c r="A10" s="42">
        <v>8</v>
      </c>
      <c r="B10" s="103" t="s">
        <v>99</v>
      </c>
      <c r="C10" s="55">
        <v>1176</v>
      </c>
      <c r="D10" s="55">
        <v>917</v>
      </c>
      <c r="E10" s="55">
        <v>938</v>
      </c>
      <c r="F10" s="55"/>
      <c r="G10" s="55"/>
      <c r="H10" s="55"/>
      <c r="I10" s="100">
        <f t="shared" si="3"/>
        <v>1.5612854472550172E-3</v>
      </c>
      <c r="J10" s="100">
        <f t="shared" si="0"/>
        <v>-0.20238095238095238</v>
      </c>
      <c r="K10" s="97">
        <f t="shared" si="1"/>
        <v>-238</v>
      </c>
      <c r="L10" s="101">
        <f t="shared" si="4"/>
        <v>2.4950727554828699E-3</v>
      </c>
      <c r="M10" s="98">
        <f t="shared" si="2"/>
        <v>21</v>
      </c>
      <c r="N10" s="98">
        <f t="shared" si="5"/>
        <v>0</v>
      </c>
      <c r="O10" s="9"/>
    </row>
    <row r="11" spans="1:15">
      <c r="A11" s="42">
        <v>9</v>
      </c>
      <c r="B11" s="103" t="s">
        <v>100</v>
      </c>
      <c r="C11" s="55">
        <v>18882</v>
      </c>
      <c r="D11" s="55">
        <v>16586</v>
      </c>
      <c r="E11" s="55">
        <v>16710</v>
      </c>
      <c r="F11" s="55"/>
      <c r="G11" s="55"/>
      <c r="H11" s="55"/>
      <c r="I11" s="100">
        <f t="shared" si="3"/>
        <v>2.7813517935641085E-2</v>
      </c>
      <c r="J11" s="100">
        <f t="shared" si="0"/>
        <v>-0.11503018748013981</v>
      </c>
      <c r="K11" s="97">
        <f t="shared" si="1"/>
        <v>-2172</v>
      </c>
      <c r="L11" s="101">
        <f t="shared" si="4"/>
        <v>2.2770159768524343E-2</v>
      </c>
      <c r="M11" s="98">
        <f t="shared" si="2"/>
        <v>124</v>
      </c>
      <c r="N11" s="98">
        <f t="shared" si="5"/>
        <v>0</v>
      </c>
      <c r="O11" s="9"/>
    </row>
    <row r="12" spans="1:15">
      <c r="A12" s="42">
        <v>10</v>
      </c>
      <c r="B12" s="103" t="s">
        <v>101</v>
      </c>
      <c r="C12" s="55">
        <v>21903</v>
      </c>
      <c r="D12" s="55">
        <v>18529</v>
      </c>
      <c r="E12" s="55">
        <v>18675</v>
      </c>
      <c r="F12" s="55"/>
      <c r="G12" s="55"/>
      <c r="H12" s="55"/>
      <c r="I12" s="100">
        <f t="shared" si="3"/>
        <v>3.1084227854464228E-2</v>
      </c>
      <c r="J12" s="100">
        <f t="shared" si="0"/>
        <v>-0.14737707163402275</v>
      </c>
      <c r="K12" s="97">
        <f t="shared" si="1"/>
        <v>-3228</v>
      </c>
      <c r="L12" s="101">
        <f t="shared" si="4"/>
        <v>3.3840734683608001E-2</v>
      </c>
      <c r="M12" s="98">
        <f t="shared" si="2"/>
        <v>146</v>
      </c>
      <c r="N12" s="98">
        <f t="shared" si="5"/>
        <v>0</v>
      </c>
      <c r="O12" s="9"/>
    </row>
    <row r="13" spans="1:15">
      <c r="A13" s="42">
        <v>11</v>
      </c>
      <c r="B13" s="103" t="s">
        <v>102</v>
      </c>
      <c r="C13" s="55">
        <v>2040</v>
      </c>
      <c r="D13" s="55">
        <v>1815</v>
      </c>
      <c r="E13" s="55">
        <v>1822</v>
      </c>
      <c r="F13" s="55"/>
      <c r="G13" s="55"/>
      <c r="H13" s="55"/>
      <c r="I13" s="100">
        <f t="shared" si="3"/>
        <v>3.0326887898706198E-3</v>
      </c>
      <c r="J13" s="100">
        <f t="shared" si="0"/>
        <v>-0.10686274509803921</v>
      </c>
      <c r="K13" s="97">
        <f t="shared" si="1"/>
        <v>-218</v>
      </c>
      <c r="L13" s="101">
        <f t="shared" si="4"/>
        <v>2.2854027760305278E-3</v>
      </c>
      <c r="M13" s="98">
        <f t="shared" si="2"/>
        <v>7</v>
      </c>
      <c r="N13" s="98">
        <f t="shared" si="5"/>
        <v>0</v>
      </c>
      <c r="O13" s="9"/>
    </row>
    <row r="14" spans="1:15">
      <c r="A14" s="42">
        <v>12</v>
      </c>
      <c r="B14" s="103" t="s">
        <v>103</v>
      </c>
      <c r="C14" s="55">
        <v>750</v>
      </c>
      <c r="D14" s="55">
        <v>503</v>
      </c>
      <c r="E14" s="55">
        <v>523</v>
      </c>
      <c r="F14" s="55"/>
      <c r="G14" s="55"/>
      <c r="H14" s="55"/>
      <c r="I14" s="100">
        <f t="shared" si="3"/>
        <v>8.7052482826692327E-4</v>
      </c>
      <c r="J14" s="100">
        <f t="shared" si="0"/>
        <v>-0.30266666666666664</v>
      </c>
      <c r="K14" s="97">
        <f t="shared" si="1"/>
        <v>-227</v>
      </c>
      <c r="L14" s="101">
        <f t="shared" si="4"/>
        <v>2.3797542667840818E-3</v>
      </c>
      <c r="M14" s="98">
        <f t="shared" si="2"/>
        <v>20</v>
      </c>
      <c r="N14" s="98">
        <f t="shared" si="5"/>
        <v>0</v>
      </c>
      <c r="O14" s="9"/>
    </row>
    <row r="15" spans="1:15">
      <c r="A15" s="42">
        <v>13</v>
      </c>
      <c r="B15" s="103" t="s">
        <v>104</v>
      </c>
      <c r="C15" s="55">
        <v>2923</v>
      </c>
      <c r="D15" s="55">
        <v>2129</v>
      </c>
      <c r="E15" s="55">
        <v>2175</v>
      </c>
      <c r="F15" s="55"/>
      <c r="G15" s="55"/>
      <c r="H15" s="55"/>
      <c r="I15" s="100">
        <f t="shared" si="3"/>
        <v>3.6202514368653118E-3</v>
      </c>
      <c r="J15" s="100">
        <f t="shared" si="0"/>
        <v>-0.25590147109134453</v>
      </c>
      <c r="K15" s="97">
        <f t="shared" si="1"/>
        <v>-748</v>
      </c>
      <c r="L15" s="101">
        <f t="shared" si="4"/>
        <v>7.8416572315175917E-3</v>
      </c>
      <c r="M15" s="98">
        <f t="shared" si="2"/>
        <v>46</v>
      </c>
      <c r="N15" s="98">
        <f t="shared" si="5"/>
        <v>0</v>
      </c>
      <c r="O15" s="9"/>
    </row>
    <row r="16" spans="1:15">
      <c r="A16" s="42">
        <v>14</v>
      </c>
      <c r="B16" s="103" t="s">
        <v>105</v>
      </c>
      <c r="C16" s="55">
        <v>3363</v>
      </c>
      <c r="D16" s="55">
        <v>2824</v>
      </c>
      <c r="E16" s="55">
        <v>2878</v>
      </c>
      <c r="F16" s="55"/>
      <c r="G16" s="55"/>
      <c r="H16" s="55"/>
      <c r="I16" s="100">
        <f t="shared" si="3"/>
        <v>4.7903832805969507E-3</v>
      </c>
      <c r="J16" s="100">
        <f t="shared" si="0"/>
        <v>-0.14421647338685697</v>
      </c>
      <c r="K16" s="97">
        <f t="shared" si="1"/>
        <v>-485</v>
      </c>
      <c r="L16" s="101">
        <f t="shared" si="4"/>
        <v>5.0844970017192934E-3</v>
      </c>
      <c r="M16" s="98">
        <f t="shared" si="2"/>
        <v>54</v>
      </c>
      <c r="N16" s="98">
        <f t="shared" si="5"/>
        <v>0</v>
      </c>
      <c r="O16" s="9"/>
    </row>
    <row r="17" spans="1:15">
      <c r="A17" s="42">
        <v>15</v>
      </c>
      <c r="B17" s="103" t="s">
        <v>106</v>
      </c>
      <c r="C17" s="55">
        <v>7002</v>
      </c>
      <c r="D17" s="55">
        <v>6098</v>
      </c>
      <c r="E17" s="55">
        <v>6188</v>
      </c>
      <c r="F17" s="55"/>
      <c r="G17" s="55"/>
      <c r="H17" s="55"/>
      <c r="I17" s="100">
        <f t="shared" si="3"/>
        <v>1.0299823398309219E-2</v>
      </c>
      <c r="J17" s="100">
        <f t="shared" si="0"/>
        <v>-0.11625249928591831</v>
      </c>
      <c r="K17" s="97">
        <f t="shared" si="1"/>
        <v>-814</v>
      </c>
      <c r="L17" s="101">
        <f t="shared" si="4"/>
        <v>8.5335681637103197E-3</v>
      </c>
      <c r="M17" s="98">
        <f t="shared" si="2"/>
        <v>90</v>
      </c>
      <c r="N17" s="98">
        <f t="shared" si="5"/>
        <v>0</v>
      </c>
      <c r="O17" s="9"/>
    </row>
    <row r="18" spans="1:15">
      <c r="A18" s="42">
        <v>16</v>
      </c>
      <c r="B18" s="103" t="s">
        <v>107</v>
      </c>
      <c r="C18" s="55">
        <v>17367</v>
      </c>
      <c r="D18" s="55">
        <v>15140</v>
      </c>
      <c r="E18" s="55">
        <v>15309</v>
      </c>
      <c r="F18" s="55"/>
      <c r="G18" s="55"/>
      <c r="H18" s="55"/>
      <c r="I18" s="100">
        <f t="shared" si="3"/>
        <v>2.548157666527405E-2</v>
      </c>
      <c r="J18" s="100">
        <f t="shared" si="0"/>
        <v>-0.1185006045949214</v>
      </c>
      <c r="K18" s="97">
        <f t="shared" si="1"/>
        <v>-2058</v>
      </c>
      <c r="L18" s="101">
        <f t="shared" si="4"/>
        <v>2.1575040885645994E-2</v>
      </c>
      <c r="M18" s="98">
        <f t="shared" si="2"/>
        <v>169</v>
      </c>
      <c r="N18" s="98">
        <f t="shared" si="5"/>
        <v>0</v>
      </c>
    </row>
    <row r="19" spans="1:15">
      <c r="A19" s="42">
        <v>17</v>
      </c>
      <c r="B19" s="103" t="s">
        <v>108</v>
      </c>
      <c r="C19" s="55">
        <v>10387</v>
      </c>
      <c r="D19" s="55">
        <v>9339</v>
      </c>
      <c r="E19" s="55">
        <v>9443</v>
      </c>
      <c r="F19" s="55"/>
      <c r="G19" s="55"/>
      <c r="H19" s="55"/>
      <c r="I19" s="100">
        <f t="shared" si="3"/>
        <v>1.5717716927962821E-2</v>
      </c>
      <c r="J19" s="100">
        <f t="shared" si="0"/>
        <v>-9.0882834312120922E-2</v>
      </c>
      <c r="K19" s="97">
        <f t="shared" si="1"/>
        <v>-944</v>
      </c>
      <c r="L19" s="101">
        <f t="shared" si="4"/>
        <v>9.8964230301505432E-3</v>
      </c>
      <c r="M19" s="98">
        <f t="shared" si="2"/>
        <v>104</v>
      </c>
      <c r="N19" s="98">
        <f t="shared" si="5"/>
        <v>0</v>
      </c>
    </row>
    <row r="20" spans="1:15">
      <c r="A20" s="42">
        <v>18</v>
      </c>
      <c r="B20" s="103" t="s">
        <v>109</v>
      </c>
      <c r="C20" s="55">
        <v>3606</v>
      </c>
      <c r="D20" s="55">
        <v>2967</v>
      </c>
      <c r="E20" s="55">
        <v>3015</v>
      </c>
      <c r="F20" s="55"/>
      <c r="G20" s="55"/>
      <c r="H20" s="55"/>
      <c r="I20" s="100">
        <f t="shared" si="3"/>
        <v>5.0184175090339841E-3</v>
      </c>
      <c r="J20" s="100">
        <f t="shared" si="0"/>
        <v>-0.16389351081530781</v>
      </c>
      <c r="K20" s="97">
        <f t="shared" si="1"/>
        <v>-591</v>
      </c>
      <c r="L20" s="101">
        <f t="shared" si="4"/>
        <v>6.1957478928167066E-3</v>
      </c>
      <c r="M20" s="98">
        <f t="shared" si="2"/>
        <v>48</v>
      </c>
      <c r="N20" s="98">
        <f t="shared" si="5"/>
        <v>0</v>
      </c>
    </row>
    <row r="21" spans="1:15">
      <c r="A21" s="42">
        <v>19</v>
      </c>
      <c r="B21" s="103" t="s">
        <v>110</v>
      </c>
      <c r="C21" s="55">
        <v>7068</v>
      </c>
      <c r="D21" s="55">
        <v>5466</v>
      </c>
      <c r="E21" s="55">
        <v>5613</v>
      </c>
      <c r="F21" s="55"/>
      <c r="G21" s="55"/>
      <c r="H21" s="55"/>
      <c r="I21" s="100">
        <f t="shared" si="3"/>
        <v>9.3427454322413759E-3</v>
      </c>
      <c r="J21" s="100">
        <f t="shared" si="0"/>
        <v>-0.20585738539898132</v>
      </c>
      <c r="K21" s="97">
        <f t="shared" si="1"/>
        <v>-1455</v>
      </c>
      <c r="L21" s="101">
        <f t="shared" si="4"/>
        <v>1.5253491005157882E-2</v>
      </c>
      <c r="M21" s="98">
        <f t="shared" si="2"/>
        <v>147</v>
      </c>
      <c r="N21" s="98">
        <f t="shared" si="5"/>
        <v>0</v>
      </c>
    </row>
    <row r="22" spans="1:15">
      <c r="A22" s="42">
        <v>20</v>
      </c>
      <c r="B22" s="103" t="s">
        <v>111</v>
      </c>
      <c r="C22" s="55">
        <v>15282</v>
      </c>
      <c r="D22" s="55">
        <v>13001</v>
      </c>
      <c r="E22" s="55">
        <v>13234</v>
      </c>
      <c r="F22" s="55"/>
      <c r="G22" s="55"/>
      <c r="H22" s="55"/>
      <c r="I22" s="100">
        <f t="shared" si="3"/>
        <v>2.2027773570333579E-2</v>
      </c>
      <c r="J22" s="100">
        <f t="shared" si="0"/>
        <v>-0.13401387252977359</v>
      </c>
      <c r="K22" s="97">
        <f t="shared" si="1"/>
        <v>-2048</v>
      </c>
      <c r="L22" s="101">
        <f t="shared" si="4"/>
        <v>2.1470205895919824E-2</v>
      </c>
      <c r="M22" s="98">
        <f t="shared" si="2"/>
        <v>233</v>
      </c>
      <c r="N22" s="98">
        <f t="shared" si="5"/>
        <v>0</v>
      </c>
    </row>
    <row r="23" spans="1:15">
      <c r="A23" s="42">
        <v>21</v>
      </c>
      <c r="B23" s="103" t="s">
        <v>112</v>
      </c>
      <c r="C23" s="55">
        <v>7066</v>
      </c>
      <c r="D23" s="55">
        <v>6114</v>
      </c>
      <c r="E23" s="55">
        <v>6174</v>
      </c>
      <c r="F23" s="55"/>
      <c r="G23" s="55"/>
      <c r="H23" s="55"/>
      <c r="I23" s="100">
        <f t="shared" si="3"/>
        <v>1.0276520630439739E-2</v>
      </c>
      <c r="J23" s="100">
        <f t="shared" si="0"/>
        <v>-0.12623832437022361</v>
      </c>
      <c r="K23" s="97">
        <f t="shared" si="1"/>
        <v>-892</v>
      </c>
      <c r="L23" s="101">
        <f t="shared" si="4"/>
        <v>9.3512810835744541E-3</v>
      </c>
      <c r="M23" s="98">
        <f t="shared" si="2"/>
        <v>60</v>
      </c>
      <c r="N23" s="98">
        <f t="shared" si="5"/>
        <v>0</v>
      </c>
    </row>
    <row r="24" spans="1:15">
      <c r="A24" s="42">
        <v>22</v>
      </c>
      <c r="B24" s="103" t="s">
        <v>113</v>
      </c>
      <c r="C24" s="55">
        <v>8168</v>
      </c>
      <c r="D24" s="55">
        <v>7135</v>
      </c>
      <c r="E24" s="55">
        <v>7206</v>
      </c>
      <c r="F24" s="55"/>
      <c r="G24" s="55"/>
      <c r="H24" s="55"/>
      <c r="I24" s="100">
        <f t="shared" si="3"/>
        <v>1.1994267519104108E-2</v>
      </c>
      <c r="J24" s="100">
        <f t="shared" si="0"/>
        <v>-0.11777668952007836</v>
      </c>
      <c r="K24" s="97">
        <f t="shared" si="1"/>
        <v>-962</v>
      </c>
      <c r="L24" s="101">
        <f t="shared" si="4"/>
        <v>1.008512601165765E-2</v>
      </c>
      <c r="M24" s="98">
        <f t="shared" si="2"/>
        <v>71</v>
      </c>
      <c r="N24" s="98">
        <f t="shared" si="5"/>
        <v>0</v>
      </c>
    </row>
    <row r="25" spans="1:15">
      <c r="A25" s="42">
        <v>23</v>
      </c>
      <c r="B25" s="103" t="s">
        <v>114</v>
      </c>
      <c r="C25" s="55">
        <v>5000</v>
      </c>
      <c r="D25" s="55">
        <v>3912</v>
      </c>
      <c r="E25" s="55">
        <v>3947</v>
      </c>
      <c r="F25" s="55"/>
      <c r="G25" s="55"/>
      <c r="H25" s="55"/>
      <c r="I25" s="100">
        <f t="shared" si="3"/>
        <v>6.5697160557735106E-3</v>
      </c>
      <c r="J25" s="100">
        <f t="shared" si="0"/>
        <v>-0.21060000000000001</v>
      </c>
      <c r="K25" s="97">
        <f t="shared" si="1"/>
        <v>-1053</v>
      </c>
      <c r="L25" s="101">
        <f t="shared" si="4"/>
        <v>1.1039124418165807E-2</v>
      </c>
      <c r="M25" s="98">
        <f t="shared" si="2"/>
        <v>35</v>
      </c>
      <c r="N25" s="98">
        <f t="shared" si="5"/>
        <v>0</v>
      </c>
    </row>
    <row r="26" spans="1:15">
      <c r="A26" s="42">
        <v>24</v>
      </c>
      <c r="B26" s="103" t="s">
        <v>115</v>
      </c>
      <c r="C26" s="55">
        <v>3846</v>
      </c>
      <c r="D26" s="55">
        <v>3114</v>
      </c>
      <c r="E26" s="55">
        <v>3158</v>
      </c>
      <c r="F26" s="55"/>
      <c r="G26" s="55"/>
      <c r="H26" s="55"/>
      <c r="I26" s="100">
        <f t="shared" si="3"/>
        <v>5.2564386379865078E-3</v>
      </c>
      <c r="J26" s="100">
        <f t="shared" si="0"/>
        <v>-0.17888715548621945</v>
      </c>
      <c r="K26" s="97">
        <f t="shared" si="1"/>
        <v>-688</v>
      </c>
      <c r="L26" s="101">
        <f t="shared" si="4"/>
        <v>7.2126472931605652E-3</v>
      </c>
      <c r="M26" s="98">
        <f t="shared" si="2"/>
        <v>44</v>
      </c>
      <c r="N26" s="98">
        <f t="shared" si="5"/>
        <v>0</v>
      </c>
    </row>
    <row r="27" spans="1:15">
      <c r="A27" s="42">
        <v>25</v>
      </c>
      <c r="B27" s="103" t="s">
        <v>116</v>
      </c>
      <c r="C27" s="55">
        <v>7287</v>
      </c>
      <c r="D27" s="55">
        <v>5968</v>
      </c>
      <c r="E27" s="55">
        <v>6110</v>
      </c>
      <c r="F27" s="55"/>
      <c r="G27" s="55"/>
      <c r="H27" s="55"/>
      <c r="I27" s="100">
        <f t="shared" si="3"/>
        <v>1.0169993691607841E-2</v>
      </c>
      <c r="J27" s="100">
        <f t="shared" si="0"/>
        <v>-0.16152051598737477</v>
      </c>
      <c r="K27" s="97">
        <f t="shared" si="1"/>
        <v>-1177</v>
      </c>
      <c r="L27" s="101">
        <f t="shared" si="4"/>
        <v>1.2339078290770328E-2</v>
      </c>
      <c r="M27" s="98">
        <f t="shared" si="2"/>
        <v>142</v>
      </c>
      <c r="N27" s="98">
        <f t="shared" si="5"/>
        <v>0</v>
      </c>
    </row>
    <row r="28" spans="1:15">
      <c r="A28" s="42">
        <v>26</v>
      </c>
      <c r="B28" s="103" t="s">
        <v>117</v>
      </c>
      <c r="C28" s="55">
        <v>6943</v>
      </c>
      <c r="D28" s="55">
        <v>6453</v>
      </c>
      <c r="E28" s="55">
        <v>6538</v>
      </c>
      <c r="F28" s="55"/>
      <c r="G28" s="55"/>
      <c r="H28" s="55"/>
      <c r="I28" s="100">
        <f t="shared" si="3"/>
        <v>1.0882392595046165E-2</v>
      </c>
      <c r="J28" s="100">
        <f t="shared" si="0"/>
        <v>-5.8332133083681403E-2</v>
      </c>
      <c r="K28" s="97">
        <f t="shared" si="1"/>
        <v>-405</v>
      </c>
      <c r="L28" s="101">
        <f t="shared" si="4"/>
        <v>4.2458170839099257E-3</v>
      </c>
      <c r="M28" s="98">
        <f t="shared" si="2"/>
        <v>85</v>
      </c>
      <c r="N28" s="98">
        <f t="shared" si="5"/>
        <v>0</v>
      </c>
    </row>
    <row r="29" spans="1:15">
      <c r="A29" s="42">
        <v>27</v>
      </c>
      <c r="B29" s="103" t="s">
        <v>118</v>
      </c>
      <c r="C29" s="55">
        <v>15872</v>
      </c>
      <c r="D29" s="55">
        <v>13486</v>
      </c>
      <c r="E29" s="55">
        <v>13680</v>
      </c>
      <c r="F29" s="55"/>
      <c r="G29" s="55"/>
      <c r="H29" s="55"/>
      <c r="I29" s="100">
        <f t="shared" si="3"/>
        <v>2.2770133175318372E-2</v>
      </c>
      <c r="J29" s="100">
        <f t="shared" si="0"/>
        <v>-0.13810483870967741</v>
      </c>
      <c r="K29" s="97">
        <f t="shared" si="1"/>
        <v>-2192</v>
      </c>
      <c r="L29" s="101">
        <f t="shared" si="4"/>
        <v>2.2979829747976684E-2</v>
      </c>
      <c r="M29" s="98">
        <f t="shared" si="2"/>
        <v>194</v>
      </c>
      <c r="N29" s="98">
        <f t="shared" si="5"/>
        <v>0</v>
      </c>
    </row>
    <row r="30" spans="1:15">
      <c r="A30" s="42">
        <v>28</v>
      </c>
      <c r="B30" s="103" t="s">
        <v>119</v>
      </c>
      <c r="C30" s="55">
        <v>6333</v>
      </c>
      <c r="D30" s="55">
        <v>5835</v>
      </c>
      <c r="E30" s="55">
        <v>5862</v>
      </c>
      <c r="F30" s="55"/>
      <c r="G30" s="55"/>
      <c r="H30" s="55"/>
      <c r="I30" s="100">
        <f t="shared" si="3"/>
        <v>9.7572018036342339E-3</v>
      </c>
      <c r="J30" s="100">
        <f t="shared" si="0"/>
        <v>-7.4372335386072949E-2</v>
      </c>
      <c r="K30" s="97">
        <f t="shared" si="1"/>
        <v>-471</v>
      </c>
      <c r="L30" s="101">
        <f t="shared" si="4"/>
        <v>4.9377280161026545E-3</v>
      </c>
      <c r="M30" s="98">
        <f t="shared" si="2"/>
        <v>27</v>
      </c>
      <c r="N30" s="98">
        <f t="shared" si="5"/>
        <v>0</v>
      </c>
    </row>
    <row r="31" spans="1:15">
      <c r="A31" s="42">
        <v>29</v>
      </c>
      <c r="B31" s="103" t="s">
        <v>120</v>
      </c>
      <c r="C31" s="55">
        <v>2413</v>
      </c>
      <c r="D31" s="55">
        <v>1705</v>
      </c>
      <c r="E31" s="55">
        <v>1767</v>
      </c>
      <c r="F31" s="55"/>
      <c r="G31" s="55"/>
      <c r="H31" s="55"/>
      <c r="I31" s="100">
        <f t="shared" si="3"/>
        <v>2.9411422018119568E-3</v>
      </c>
      <c r="J31" s="100">
        <f t="shared" si="0"/>
        <v>-0.26771653543307089</v>
      </c>
      <c r="K31" s="97">
        <f t="shared" si="1"/>
        <v>-646</v>
      </c>
      <c r="L31" s="101">
        <f t="shared" si="4"/>
        <v>6.7723403363106468E-3</v>
      </c>
      <c r="M31" s="98">
        <f t="shared" si="2"/>
        <v>62</v>
      </c>
      <c r="N31" s="98">
        <f t="shared" si="5"/>
        <v>0</v>
      </c>
    </row>
    <row r="32" spans="1:15">
      <c r="A32" s="42">
        <v>30</v>
      </c>
      <c r="B32" s="103" t="s">
        <v>121</v>
      </c>
      <c r="C32" s="55">
        <v>1077</v>
      </c>
      <c r="D32" s="55">
        <v>801</v>
      </c>
      <c r="E32" s="55">
        <v>820</v>
      </c>
      <c r="F32" s="55"/>
      <c r="G32" s="55"/>
      <c r="H32" s="55"/>
      <c r="I32" s="100">
        <f t="shared" si="3"/>
        <v>1.3648764037837036E-3</v>
      </c>
      <c r="J32" s="100">
        <f t="shared" si="0"/>
        <v>-0.23862581244196843</v>
      </c>
      <c r="K32" s="97">
        <f t="shared" si="1"/>
        <v>-257</v>
      </c>
      <c r="L32" s="101">
        <f t="shared" si="4"/>
        <v>2.694259235962595E-3</v>
      </c>
      <c r="M32" s="98">
        <f t="shared" si="2"/>
        <v>19</v>
      </c>
      <c r="N32" s="98">
        <f t="shared" si="5"/>
        <v>0</v>
      </c>
    </row>
    <row r="33" spans="1:14">
      <c r="A33" s="42">
        <v>31</v>
      </c>
      <c r="B33" s="103" t="s">
        <v>122</v>
      </c>
      <c r="C33" s="55">
        <v>15601</v>
      </c>
      <c r="D33" s="55">
        <v>12058</v>
      </c>
      <c r="E33" s="55">
        <v>12175</v>
      </c>
      <c r="F33" s="55"/>
      <c r="G33" s="55"/>
      <c r="H33" s="55"/>
      <c r="I33" s="100">
        <f t="shared" si="3"/>
        <v>2.0265085629349502E-2</v>
      </c>
      <c r="J33" s="100">
        <f t="shared" si="0"/>
        <v>-0.21960130760848665</v>
      </c>
      <c r="K33" s="97">
        <f t="shared" si="1"/>
        <v>-3426</v>
      </c>
      <c r="L33" s="101">
        <f t="shared" si="4"/>
        <v>3.591646748018619E-2</v>
      </c>
      <c r="M33" s="98">
        <f t="shared" si="2"/>
        <v>117</v>
      </c>
      <c r="N33" s="98">
        <f t="shared" si="5"/>
        <v>0</v>
      </c>
    </row>
    <row r="34" spans="1:14">
      <c r="A34" s="42">
        <v>32</v>
      </c>
      <c r="B34" s="103" t="s">
        <v>123</v>
      </c>
      <c r="C34" s="55">
        <v>5780</v>
      </c>
      <c r="D34" s="55">
        <v>4912</v>
      </c>
      <c r="E34" s="55">
        <v>4976</v>
      </c>
      <c r="F34" s="55"/>
      <c r="G34" s="55"/>
      <c r="H34" s="55"/>
      <c r="I34" s="100">
        <f t="shared" si="3"/>
        <v>8.2824694941801332E-3</v>
      </c>
      <c r="J34" s="100">
        <f t="shared" si="0"/>
        <v>-0.13910034602076124</v>
      </c>
      <c r="K34" s="97">
        <f t="shared" si="1"/>
        <v>-804</v>
      </c>
      <c r="L34" s="101">
        <f t="shared" si="4"/>
        <v>8.428733173984149E-3</v>
      </c>
      <c r="M34" s="98">
        <f t="shared" si="2"/>
        <v>64</v>
      </c>
      <c r="N34" s="98">
        <f t="shared" si="5"/>
        <v>0</v>
      </c>
    </row>
    <row r="35" spans="1:14">
      <c r="A35" s="42">
        <v>33</v>
      </c>
      <c r="B35" s="103" t="s">
        <v>124</v>
      </c>
      <c r="C35" s="55">
        <v>27103</v>
      </c>
      <c r="D35" s="55">
        <v>23662</v>
      </c>
      <c r="E35" s="55">
        <v>23922</v>
      </c>
      <c r="F35" s="55"/>
      <c r="G35" s="55"/>
      <c r="H35" s="55"/>
      <c r="I35" s="100">
        <f t="shared" si="3"/>
        <v>3.9817772355260683E-2</v>
      </c>
      <c r="J35" s="100">
        <f t="shared" si="0"/>
        <v>-0.11736708113492972</v>
      </c>
      <c r="K35" s="97">
        <f t="shared" si="1"/>
        <v>-3181</v>
      </c>
      <c r="L35" s="101">
        <f t="shared" si="4"/>
        <v>3.3348010231895001E-2</v>
      </c>
      <c r="M35" s="98">
        <f t="shared" si="2"/>
        <v>260</v>
      </c>
      <c r="N35" s="98">
        <f t="shared" si="5"/>
        <v>0</v>
      </c>
    </row>
    <row r="36" spans="1:14">
      <c r="A36" s="42">
        <v>34</v>
      </c>
      <c r="B36" s="103" t="s">
        <v>125</v>
      </c>
      <c r="C36" s="55">
        <v>4789</v>
      </c>
      <c r="D36" s="55">
        <v>4030</v>
      </c>
      <c r="E36" s="55">
        <v>4016</v>
      </c>
      <c r="F36" s="55"/>
      <c r="G36" s="55"/>
      <c r="H36" s="55"/>
      <c r="I36" s="100">
        <f t="shared" si="3"/>
        <v>6.684565411701651E-3</v>
      </c>
      <c r="J36" s="100">
        <f t="shared" si="0"/>
        <v>-0.16141156817707245</v>
      </c>
      <c r="K36" s="97">
        <f t="shared" si="1"/>
        <v>-773</v>
      </c>
      <c r="L36" s="101">
        <f t="shared" si="4"/>
        <v>8.1037447058330183E-3</v>
      </c>
      <c r="M36" s="98">
        <f t="shared" si="2"/>
        <v>-14</v>
      </c>
      <c r="N36" s="98">
        <f t="shared" si="5"/>
        <v>0</v>
      </c>
    </row>
    <row r="37" spans="1:14" ht="15.75" customHeight="1">
      <c r="A37" s="42">
        <v>35</v>
      </c>
      <c r="B37" s="103" t="s">
        <v>126</v>
      </c>
      <c r="C37" s="55">
        <v>26712</v>
      </c>
      <c r="D37" s="55">
        <v>24262</v>
      </c>
      <c r="E37" s="55">
        <v>24469</v>
      </c>
      <c r="F37" s="55"/>
      <c r="G37" s="55"/>
      <c r="H37" s="55"/>
      <c r="I37" s="100">
        <f t="shared" si="3"/>
        <v>4.0728244785589569E-2</v>
      </c>
      <c r="J37" s="100">
        <f t="shared" si="0"/>
        <v>-8.3969751422581618E-2</v>
      </c>
      <c r="K37" s="97">
        <f t="shared" si="1"/>
        <v>-2243</v>
      </c>
      <c r="L37" s="101">
        <f t="shared" si="4"/>
        <v>2.3514488195580156E-2</v>
      </c>
      <c r="M37" s="98">
        <f t="shared" si="2"/>
        <v>207</v>
      </c>
      <c r="N37" s="98">
        <f t="shared" si="5"/>
        <v>0</v>
      </c>
    </row>
    <row r="38" spans="1:14">
      <c r="A38" s="42">
        <v>36</v>
      </c>
      <c r="B38" s="103" t="s">
        <v>127</v>
      </c>
      <c r="C38" s="55">
        <v>4534</v>
      </c>
      <c r="D38" s="55">
        <v>4134</v>
      </c>
      <c r="E38" s="55">
        <v>4226</v>
      </c>
      <c r="F38" s="55"/>
      <c r="G38" s="55"/>
      <c r="H38" s="55"/>
      <c r="I38" s="100">
        <f t="shared" si="3"/>
        <v>7.0341069297438193E-3</v>
      </c>
      <c r="J38" s="100">
        <f t="shared" si="0"/>
        <v>-6.7931186590207318E-2</v>
      </c>
      <c r="K38" s="97">
        <f t="shared" si="1"/>
        <v>-308</v>
      </c>
      <c r="L38" s="101">
        <f t="shared" si="4"/>
        <v>3.228917683566067E-3</v>
      </c>
      <c r="M38" s="98">
        <f t="shared" si="2"/>
        <v>92</v>
      </c>
      <c r="N38" s="98">
        <f t="shared" si="5"/>
        <v>0</v>
      </c>
    </row>
    <row r="39" spans="1:14">
      <c r="A39" s="42">
        <v>37</v>
      </c>
      <c r="B39" s="103" t="s">
        <v>128</v>
      </c>
      <c r="C39" s="55">
        <v>8046</v>
      </c>
      <c r="D39" s="55">
        <v>6539</v>
      </c>
      <c r="E39" s="55">
        <v>6642</v>
      </c>
      <c r="F39" s="55"/>
      <c r="G39" s="55"/>
      <c r="H39" s="55"/>
      <c r="I39" s="100">
        <f t="shared" si="3"/>
        <v>1.1055498870648E-2</v>
      </c>
      <c r="J39" s="100">
        <f t="shared" si="0"/>
        <v>-0.17449664429530201</v>
      </c>
      <c r="K39" s="97">
        <f t="shared" si="1"/>
        <v>-1404</v>
      </c>
      <c r="L39" s="101">
        <f t="shared" si="4"/>
        <v>1.471883255755441E-2</v>
      </c>
      <c r="M39" s="98">
        <f t="shared" si="2"/>
        <v>103</v>
      </c>
      <c r="N39" s="98">
        <f t="shared" si="5"/>
        <v>0</v>
      </c>
    </row>
    <row r="40" spans="1:14">
      <c r="A40" s="42">
        <v>38</v>
      </c>
      <c r="B40" s="103" t="s">
        <v>129</v>
      </c>
      <c r="C40" s="55">
        <v>12213</v>
      </c>
      <c r="D40" s="55">
        <v>10502</v>
      </c>
      <c r="E40" s="55">
        <v>10667</v>
      </c>
      <c r="F40" s="55"/>
      <c r="G40" s="55"/>
      <c r="H40" s="55"/>
      <c r="I40" s="100">
        <f t="shared" si="3"/>
        <v>1.7755044633122889E-2</v>
      </c>
      <c r="J40" s="100">
        <f t="shared" si="0"/>
        <v>-0.12658642430197331</v>
      </c>
      <c r="K40" s="97">
        <f t="shared" si="1"/>
        <v>-1546</v>
      </c>
      <c r="L40" s="101">
        <f t="shared" si="4"/>
        <v>1.6207489411666037E-2</v>
      </c>
      <c r="M40" s="98">
        <f t="shared" si="2"/>
        <v>165</v>
      </c>
      <c r="N40" s="98">
        <f t="shared" si="5"/>
        <v>0</v>
      </c>
    </row>
    <row r="41" spans="1:14">
      <c r="A41" s="42">
        <v>39</v>
      </c>
      <c r="B41" s="103" t="s">
        <v>130</v>
      </c>
      <c r="C41" s="55">
        <v>4340</v>
      </c>
      <c r="D41" s="55">
        <v>3806</v>
      </c>
      <c r="E41" s="55">
        <v>3827</v>
      </c>
      <c r="F41" s="55"/>
      <c r="G41" s="55"/>
      <c r="H41" s="55"/>
      <c r="I41" s="100">
        <f t="shared" si="3"/>
        <v>6.3699780454636997E-3</v>
      </c>
      <c r="J41" s="100">
        <f t="shared" si="0"/>
        <v>-0.11820276497695853</v>
      </c>
      <c r="K41" s="97">
        <f t="shared" si="1"/>
        <v>-513</v>
      </c>
      <c r="L41" s="101">
        <f t="shared" si="4"/>
        <v>5.378034972952573E-3</v>
      </c>
      <c r="M41" s="98">
        <f t="shared" si="2"/>
        <v>21</v>
      </c>
      <c r="N41" s="98">
        <f t="shared" si="5"/>
        <v>0</v>
      </c>
    </row>
    <row r="42" spans="1:14">
      <c r="A42" s="42">
        <v>40</v>
      </c>
      <c r="B42" s="103" t="s">
        <v>131</v>
      </c>
      <c r="C42" s="55">
        <v>3565</v>
      </c>
      <c r="D42" s="55">
        <v>2900</v>
      </c>
      <c r="E42" s="55">
        <v>2931</v>
      </c>
      <c r="F42" s="55"/>
      <c r="G42" s="55"/>
      <c r="H42" s="55"/>
      <c r="I42" s="100">
        <f t="shared" si="3"/>
        <v>4.8786009018171169E-3</v>
      </c>
      <c r="J42" s="100">
        <f t="shared" si="0"/>
        <v>-0.17784011220196352</v>
      </c>
      <c r="K42" s="97">
        <f t="shared" si="1"/>
        <v>-634</v>
      </c>
      <c r="L42" s="101">
        <f t="shared" si="4"/>
        <v>6.6465383486392421E-3</v>
      </c>
      <c r="M42" s="98">
        <f t="shared" si="2"/>
        <v>31</v>
      </c>
      <c r="N42" s="98">
        <f t="shared" si="5"/>
        <v>0</v>
      </c>
    </row>
    <row r="43" spans="1:14">
      <c r="A43" s="42">
        <v>41</v>
      </c>
      <c r="B43" s="103" t="s">
        <v>132</v>
      </c>
      <c r="C43" s="55">
        <v>2502</v>
      </c>
      <c r="D43" s="55">
        <v>2041</v>
      </c>
      <c r="E43" s="55">
        <v>2058</v>
      </c>
      <c r="F43" s="55"/>
      <c r="G43" s="55"/>
      <c r="H43" s="55"/>
      <c r="I43" s="100">
        <f t="shared" si="3"/>
        <v>3.4255068768132466E-3</v>
      </c>
      <c r="J43" s="100">
        <f t="shared" si="0"/>
        <v>-0.17745803357314149</v>
      </c>
      <c r="K43" s="97">
        <f t="shared" si="1"/>
        <v>-444</v>
      </c>
      <c r="L43" s="101">
        <f t="shared" si="4"/>
        <v>4.6546735438419929E-3</v>
      </c>
      <c r="M43" s="98">
        <f t="shared" si="2"/>
        <v>17</v>
      </c>
      <c r="N43" s="98">
        <f t="shared" si="5"/>
        <v>0</v>
      </c>
    </row>
    <row r="44" spans="1:14">
      <c r="A44" s="42">
        <v>42</v>
      </c>
      <c r="B44" s="103" t="s">
        <v>133</v>
      </c>
      <c r="C44" s="55">
        <v>40474</v>
      </c>
      <c r="D44" s="55">
        <v>36732</v>
      </c>
      <c r="E44" s="55">
        <v>37156</v>
      </c>
      <c r="F44" s="55"/>
      <c r="G44" s="55"/>
      <c r="H44" s="55"/>
      <c r="I44" s="100">
        <f t="shared" si="3"/>
        <v>6.1845545925594263E-2</v>
      </c>
      <c r="J44" s="100">
        <f t="shared" si="0"/>
        <v>-8.1978554133517817E-2</v>
      </c>
      <c r="K44" s="97">
        <f t="shared" si="1"/>
        <v>-3318</v>
      </c>
      <c r="L44" s="101">
        <f t="shared" si="4"/>
        <v>3.478424959114354E-2</v>
      </c>
      <c r="M44" s="98">
        <f t="shared" si="2"/>
        <v>424</v>
      </c>
      <c r="N44" s="98">
        <f t="shared" si="5"/>
        <v>0</v>
      </c>
    </row>
    <row r="45" spans="1:14">
      <c r="A45" s="42">
        <v>43</v>
      </c>
      <c r="B45" s="103" t="s">
        <v>134</v>
      </c>
      <c r="C45" s="55">
        <v>6763</v>
      </c>
      <c r="D45" s="55">
        <v>6090</v>
      </c>
      <c r="E45" s="55">
        <v>6146</v>
      </c>
      <c r="F45" s="55"/>
      <c r="G45" s="55"/>
      <c r="H45" s="55"/>
      <c r="I45" s="100">
        <f t="shared" si="3"/>
        <v>1.0229915094700785E-2</v>
      </c>
      <c r="J45" s="100">
        <f t="shared" si="0"/>
        <v>-9.1231701907437526E-2</v>
      </c>
      <c r="K45" s="97">
        <f t="shared" si="1"/>
        <v>-617</v>
      </c>
      <c r="L45" s="101">
        <f t="shared" si="4"/>
        <v>6.4683188661047511E-3</v>
      </c>
      <c r="M45" s="98">
        <f t="shared" si="2"/>
        <v>56</v>
      </c>
      <c r="N45" s="98">
        <f t="shared" si="5"/>
        <v>0</v>
      </c>
    </row>
    <row r="46" spans="1:14">
      <c r="A46" s="42">
        <v>44</v>
      </c>
      <c r="B46" s="103" t="s">
        <v>135</v>
      </c>
      <c r="C46" s="55">
        <v>12010</v>
      </c>
      <c r="D46" s="55">
        <v>9556</v>
      </c>
      <c r="E46" s="55">
        <v>9737</v>
      </c>
      <c r="F46" s="55"/>
      <c r="G46" s="55"/>
      <c r="H46" s="55"/>
      <c r="I46" s="100">
        <f t="shared" si="3"/>
        <v>1.6207075053221859E-2</v>
      </c>
      <c r="J46" s="100">
        <f t="shared" si="0"/>
        <v>-0.18925895087427144</v>
      </c>
      <c r="K46" s="97">
        <f t="shared" si="1"/>
        <v>-2273</v>
      </c>
      <c r="L46" s="101">
        <f t="shared" si="4"/>
        <v>2.3828993164758668E-2</v>
      </c>
      <c r="M46" s="98">
        <f t="shared" si="2"/>
        <v>181</v>
      </c>
      <c r="N46" s="98">
        <f t="shared" si="5"/>
        <v>0</v>
      </c>
    </row>
    <row r="47" spans="1:14">
      <c r="A47" s="42">
        <v>45</v>
      </c>
      <c r="B47" s="103" t="s">
        <v>136</v>
      </c>
      <c r="C47" s="55">
        <v>30399</v>
      </c>
      <c r="D47" s="55">
        <v>25279</v>
      </c>
      <c r="E47" s="55">
        <v>25632</v>
      </c>
      <c r="F47" s="55"/>
      <c r="G47" s="55"/>
      <c r="H47" s="55"/>
      <c r="I47" s="100">
        <f t="shared" si="3"/>
        <v>4.2664039002175483E-2</v>
      </c>
      <c r="J47" s="100">
        <f t="shared" si="0"/>
        <v>-0.15681436889371361</v>
      </c>
      <c r="K47" s="97">
        <f t="shared" si="1"/>
        <v>-4767</v>
      </c>
      <c r="L47" s="101">
        <f t="shared" si="4"/>
        <v>4.9974839602465716E-2</v>
      </c>
      <c r="M47" s="98">
        <f t="shared" si="2"/>
        <v>353</v>
      </c>
      <c r="N47" s="98">
        <f t="shared" si="5"/>
        <v>0</v>
      </c>
    </row>
    <row r="48" spans="1:14">
      <c r="A48" s="42">
        <v>46</v>
      </c>
      <c r="B48" s="103" t="s">
        <v>137</v>
      </c>
      <c r="C48" s="55">
        <v>9947</v>
      </c>
      <c r="D48" s="55">
        <v>8470</v>
      </c>
      <c r="E48" s="55">
        <v>8598</v>
      </c>
      <c r="F48" s="55"/>
      <c r="G48" s="55"/>
      <c r="H48" s="55"/>
      <c r="I48" s="100">
        <f t="shared" si="3"/>
        <v>1.4311228438697908E-2</v>
      </c>
      <c r="J48" s="100">
        <f t="shared" si="0"/>
        <v>-0.13561877953151705</v>
      </c>
      <c r="K48" s="97">
        <f t="shared" si="1"/>
        <v>-1349</v>
      </c>
      <c r="L48" s="101">
        <f t="shared" si="4"/>
        <v>1.4142240114060468E-2</v>
      </c>
      <c r="M48" s="98">
        <f t="shared" si="2"/>
        <v>128</v>
      </c>
      <c r="N48" s="98">
        <f t="shared" si="5"/>
        <v>0</v>
      </c>
    </row>
    <row r="49" spans="1:14">
      <c r="A49" s="42">
        <v>47</v>
      </c>
      <c r="B49" s="103" t="s">
        <v>138</v>
      </c>
      <c r="C49" s="55">
        <v>7604</v>
      </c>
      <c r="D49" s="55">
        <v>5835</v>
      </c>
      <c r="E49" s="55">
        <v>6031</v>
      </c>
      <c r="F49" s="55"/>
      <c r="G49" s="55"/>
      <c r="H49" s="55"/>
      <c r="I49" s="100">
        <f t="shared" si="3"/>
        <v>1.0038499501487216E-2</v>
      </c>
      <c r="J49" s="100">
        <f t="shared" si="0"/>
        <v>-0.20686480799579168</v>
      </c>
      <c r="K49" s="97">
        <f t="shared" si="1"/>
        <v>-1573</v>
      </c>
      <c r="L49" s="101">
        <f t="shared" si="4"/>
        <v>1.6490543883926699E-2</v>
      </c>
      <c r="M49" s="98">
        <f t="shared" si="2"/>
        <v>196</v>
      </c>
      <c r="N49" s="98">
        <f t="shared" si="5"/>
        <v>0</v>
      </c>
    </row>
    <row r="50" spans="1:14">
      <c r="A50" s="42">
        <v>48</v>
      </c>
      <c r="B50" s="103" t="s">
        <v>139</v>
      </c>
      <c r="C50" s="55">
        <v>11128</v>
      </c>
      <c r="D50" s="55">
        <v>9267</v>
      </c>
      <c r="E50" s="55">
        <v>9318</v>
      </c>
      <c r="F50" s="55"/>
      <c r="G50" s="55"/>
      <c r="H50" s="55"/>
      <c r="I50" s="100">
        <f t="shared" si="3"/>
        <v>1.550965650055677E-2</v>
      </c>
      <c r="J50" s="100">
        <f t="shared" si="0"/>
        <v>-0.16265276779295471</v>
      </c>
      <c r="K50" s="97">
        <f t="shared" si="1"/>
        <v>-1810</v>
      </c>
      <c r="L50" s="101">
        <f t="shared" si="4"/>
        <v>1.8975133140436952E-2</v>
      </c>
      <c r="M50" s="98">
        <f t="shared" si="2"/>
        <v>51</v>
      </c>
      <c r="N50" s="98">
        <f t="shared" si="5"/>
        <v>0</v>
      </c>
    </row>
    <row r="51" spans="1:14">
      <c r="A51" s="42">
        <v>49</v>
      </c>
      <c r="B51" s="103" t="s">
        <v>140</v>
      </c>
      <c r="C51" s="55">
        <v>2462</v>
      </c>
      <c r="D51" s="55">
        <v>2227</v>
      </c>
      <c r="E51" s="55">
        <v>2330</v>
      </c>
      <c r="F51" s="55"/>
      <c r="G51" s="55"/>
      <c r="H51" s="55"/>
      <c r="I51" s="100">
        <f t="shared" si="3"/>
        <v>3.8782463668488166E-3</v>
      </c>
      <c r="J51" s="100">
        <f t="shared" si="0"/>
        <v>-5.3614947197400488E-2</v>
      </c>
      <c r="K51" s="97">
        <f t="shared" si="1"/>
        <v>-132</v>
      </c>
      <c r="L51" s="101">
        <f t="shared" si="4"/>
        <v>1.3838218643854572E-3</v>
      </c>
      <c r="M51" s="98">
        <f t="shared" si="2"/>
        <v>103</v>
      </c>
      <c r="N51" s="98">
        <f t="shared" si="5"/>
        <v>0</v>
      </c>
    </row>
    <row r="52" spans="1:14">
      <c r="A52" s="42">
        <v>50</v>
      </c>
      <c r="B52" s="103" t="s">
        <v>141</v>
      </c>
      <c r="C52" s="55">
        <v>7385</v>
      </c>
      <c r="D52" s="55">
        <v>6336</v>
      </c>
      <c r="E52" s="55">
        <v>6438</v>
      </c>
      <c r="F52" s="55"/>
      <c r="G52" s="55"/>
      <c r="H52" s="55"/>
      <c r="I52" s="100">
        <f t="shared" si="3"/>
        <v>1.0715944253121322E-2</v>
      </c>
      <c r="J52" s="100">
        <f t="shared" si="0"/>
        <v>-0.12823290453622208</v>
      </c>
      <c r="K52" s="97">
        <f t="shared" si="1"/>
        <v>-947</v>
      </c>
      <c r="L52" s="101">
        <f t="shared" si="4"/>
        <v>9.9278735270683944E-3</v>
      </c>
      <c r="M52" s="98">
        <f t="shared" si="2"/>
        <v>102</v>
      </c>
      <c r="N52" s="98">
        <f t="shared" si="5"/>
        <v>0</v>
      </c>
    </row>
    <row r="53" spans="1:14">
      <c r="A53" s="42">
        <v>51</v>
      </c>
      <c r="B53" s="103" t="s">
        <v>142</v>
      </c>
      <c r="C53" s="55">
        <v>12756</v>
      </c>
      <c r="D53" s="55">
        <v>11280</v>
      </c>
      <c r="E53" s="55">
        <v>11452</v>
      </c>
      <c r="F53" s="55"/>
      <c r="G53" s="55"/>
      <c r="H53" s="55"/>
      <c r="I53" s="100">
        <f t="shared" si="3"/>
        <v>1.9061664117232896E-2</v>
      </c>
      <c r="J53" s="100">
        <f t="shared" si="0"/>
        <v>-0.10222640326121041</v>
      </c>
      <c r="K53" s="97">
        <f t="shared" si="1"/>
        <v>-1304</v>
      </c>
      <c r="L53" s="101">
        <f t="shared" si="4"/>
        <v>1.36704826602927E-2</v>
      </c>
      <c r="M53" s="98">
        <f t="shared" si="2"/>
        <v>172</v>
      </c>
      <c r="N53" s="98">
        <f t="shared" si="5"/>
        <v>0</v>
      </c>
    </row>
    <row r="54" spans="1:14">
      <c r="A54" s="42">
        <v>52</v>
      </c>
      <c r="B54" s="103" t="s">
        <v>143</v>
      </c>
      <c r="C54" s="55">
        <v>9906</v>
      </c>
      <c r="D54" s="55">
        <v>7330</v>
      </c>
      <c r="E54" s="55">
        <v>7605</v>
      </c>
      <c r="F54" s="55"/>
      <c r="G54" s="55"/>
      <c r="H54" s="55"/>
      <c r="I54" s="100">
        <f t="shared" si="3"/>
        <v>1.2658396403384228E-2</v>
      </c>
      <c r="J54" s="100">
        <f t="shared" si="0"/>
        <v>-0.23228346456692914</v>
      </c>
      <c r="K54" s="97">
        <f t="shared" si="1"/>
        <v>-2301</v>
      </c>
      <c r="L54" s="101">
        <f t="shared" si="4"/>
        <v>2.4122531135991949E-2</v>
      </c>
      <c r="M54" s="98">
        <f t="shared" si="2"/>
        <v>275</v>
      </c>
      <c r="N54" s="98">
        <f t="shared" si="5"/>
        <v>0</v>
      </c>
    </row>
    <row r="55" spans="1:14">
      <c r="A55" s="42">
        <v>53</v>
      </c>
      <c r="B55" s="103" t="s">
        <v>144</v>
      </c>
      <c r="C55" s="55">
        <v>7833</v>
      </c>
      <c r="D55" s="55">
        <v>5429</v>
      </c>
      <c r="E55" s="55">
        <v>5536</v>
      </c>
      <c r="F55" s="55"/>
      <c r="G55" s="55"/>
      <c r="H55" s="55"/>
      <c r="I55" s="100">
        <f t="shared" si="3"/>
        <v>9.2145802089592492E-3</v>
      </c>
      <c r="J55" s="100">
        <f t="shared" si="0"/>
        <v>-0.29324652112855865</v>
      </c>
      <c r="K55" s="97">
        <f t="shared" si="1"/>
        <v>-2297</v>
      </c>
      <c r="L55" s="101">
        <f t="shared" si="4"/>
        <v>2.4080597140101481E-2</v>
      </c>
      <c r="M55" s="98">
        <f t="shared" si="2"/>
        <v>107</v>
      </c>
      <c r="N55" s="98">
        <f t="shared" si="5"/>
        <v>0</v>
      </c>
    </row>
    <row r="56" spans="1:14">
      <c r="A56" s="42">
        <v>54</v>
      </c>
      <c r="B56" s="103" t="s">
        <v>145</v>
      </c>
      <c r="C56" s="55">
        <v>8426</v>
      </c>
      <c r="D56" s="55">
        <v>7056</v>
      </c>
      <c r="E56" s="55">
        <v>7133</v>
      </c>
      <c r="F56" s="55"/>
      <c r="G56" s="55"/>
      <c r="H56" s="55"/>
      <c r="I56" s="100">
        <f t="shared" si="3"/>
        <v>1.1872760229498973E-2</v>
      </c>
      <c r="J56" s="100">
        <f t="shared" si="0"/>
        <v>-0.15345359601234274</v>
      </c>
      <c r="K56" s="97">
        <f t="shared" si="1"/>
        <v>-1293</v>
      </c>
      <c r="L56" s="101">
        <f t="shared" si="4"/>
        <v>1.3555164171593911E-2</v>
      </c>
      <c r="M56" s="98">
        <f t="shared" si="2"/>
        <v>77</v>
      </c>
      <c r="N56" s="98">
        <f t="shared" si="5"/>
        <v>0</v>
      </c>
    </row>
    <row r="57" spans="1:14">
      <c r="A57" s="42">
        <v>55</v>
      </c>
      <c r="B57" s="103" t="s">
        <v>146</v>
      </c>
      <c r="C57" s="55">
        <v>18964</v>
      </c>
      <c r="D57" s="55">
        <v>15034</v>
      </c>
      <c r="E57" s="55">
        <v>15400</v>
      </c>
      <c r="F57" s="55"/>
      <c r="G57" s="55"/>
      <c r="H57" s="55"/>
      <c r="I57" s="100">
        <f t="shared" si="3"/>
        <v>2.5633044656425654E-2</v>
      </c>
      <c r="J57" s="100">
        <f t="shared" si="0"/>
        <v>-0.18793503480278423</v>
      </c>
      <c r="K57" s="97">
        <f t="shared" si="1"/>
        <v>-3564</v>
      </c>
      <c r="L57" s="101">
        <f t="shared" si="4"/>
        <v>3.7363190338407348E-2</v>
      </c>
      <c r="M57" s="98">
        <f t="shared" si="2"/>
        <v>366</v>
      </c>
      <c r="N57" s="98">
        <f t="shared" si="5"/>
        <v>0</v>
      </c>
    </row>
    <row r="58" spans="1:14">
      <c r="A58" s="42">
        <v>56</v>
      </c>
      <c r="B58" s="103" t="s">
        <v>147</v>
      </c>
      <c r="C58" s="55">
        <v>1601</v>
      </c>
      <c r="D58" s="55">
        <v>1153</v>
      </c>
      <c r="E58" s="55">
        <v>1188</v>
      </c>
      <c r="F58" s="55"/>
      <c r="G58" s="55"/>
      <c r="H58" s="55"/>
      <c r="I58" s="100">
        <f t="shared" si="3"/>
        <v>1.9774063020671219E-3</v>
      </c>
      <c r="J58" s="100">
        <f t="shared" si="0"/>
        <v>-0.25796377264209869</v>
      </c>
      <c r="K58" s="97">
        <f t="shared" si="1"/>
        <v>-413</v>
      </c>
      <c r="L58" s="101">
        <f t="shared" si="4"/>
        <v>4.3296850756908622E-3</v>
      </c>
      <c r="M58" s="98">
        <f t="shared" si="2"/>
        <v>35</v>
      </c>
      <c r="N58" s="98">
        <f t="shared" si="5"/>
        <v>0</v>
      </c>
    </row>
    <row r="59" spans="1:14">
      <c r="A59" s="42">
        <v>57</v>
      </c>
      <c r="B59" s="103" t="s">
        <v>148</v>
      </c>
      <c r="C59" s="55">
        <v>3139</v>
      </c>
      <c r="D59" s="55">
        <v>2561</v>
      </c>
      <c r="E59" s="55">
        <v>2597</v>
      </c>
      <c r="F59" s="55"/>
      <c r="G59" s="55"/>
      <c r="H59" s="55"/>
      <c r="I59" s="100">
        <f t="shared" si="3"/>
        <v>4.3226634397881443E-3</v>
      </c>
      <c r="J59" s="100">
        <f t="shared" si="0"/>
        <v>-0.17266645428480407</v>
      </c>
      <c r="K59" s="97">
        <f t="shared" si="1"/>
        <v>-542</v>
      </c>
      <c r="L59" s="101">
        <f t="shared" si="4"/>
        <v>5.6820564431584687E-3</v>
      </c>
      <c r="M59" s="98">
        <f t="shared" si="2"/>
        <v>36</v>
      </c>
      <c r="N59" s="98">
        <f t="shared" si="5"/>
        <v>0</v>
      </c>
    </row>
    <row r="60" spans="1:14">
      <c r="A60" s="42">
        <v>58</v>
      </c>
      <c r="B60" s="103" t="s">
        <v>149</v>
      </c>
      <c r="C60" s="55">
        <v>13389</v>
      </c>
      <c r="D60" s="55">
        <v>11092</v>
      </c>
      <c r="E60" s="55">
        <v>11261</v>
      </c>
      <c r="F60" s="55"/>
      <c r="G60" s="55"/>
      <c r="H60" s="55"/>
      <c r="I60" s="100">
        <f t="shared" si="3"/>
        <v>1.874374778415645E-2</v>
      </c>
      <c r="J60" s="100">
        <f t="shared" si="0"/>
        <v>-0.15893644036149077</v>
      </c>
      <c r="K60" s="97">
        <f t="shared" si="1"/>
        <v>-2128</v>
      </c>
      <c r="L60" s="101">
        <f t="shared" si="4"/>
        <v>2.2308885813729189E-2</v>
      </c>
      <c r="M60" s="98">
        <f t="shared" si="2"/>
        <v>169</v>
      </c>
      <c r="N60" s="98">
        <f t="shared" si="5"/>
        <v>0</v>
      </c>
    </row>
    <row r="61" spans="1:14">
      <c r="A61" s="42">
        <v>59</v>
      </c>
      <c r="B61" s="103" t="s">
        <v>150</v>
      </c>
      <c r="C61" s="55">
        <v>6469</v>
      </c>
      <c r="D61" s="55">
        <v>5539</v>
      </c>
      <c r="E61" s="55">
        <v>5620</v>
      </c>
      <c r="F61" s="55"/>
      <c r="G61" s="55"/>
      <c r="H61" s="55"/>
      <c r="I61" s="100">
        <f t="shared" si="3"/>
        <v>9.3543968161761155E-3</v>
      </c>
      <c r="J61" s="100">
        <f t="shared" si="0"/>
        <v>-0.13124130468387696</v>
      </c>
      <c r="K61" s="97">
        <f t="shared" si="1"/>
        <v>-849</v>
      </c>
      <c r="L61" s="101">
        <f t="shared" si="4"/>
        <v>8.9004906277519186E-3</v>
      </c>
      <c r="M61" s="98">
        <f t="shared" si="2"/>
        <v>81</v>
      </c>
      <c r="N61" s="98">
        <f t="shared" si="5"/>
        <v>0</v>
      </c>
    </row>
    <row r="62" spans="1:14">
      <c r="A62" s="42">
        <v>60</v>
      </c>
      <c r="B62" s="103" t="s">
        <v>151</v>
      </c>
      <c r="C62" s="55">
        <v>8799</v>
      </c>
      <c r="D62" s="55">
        <v>6973</v>
      </c>
      <c r="E62" s="55">
        <v>7129</v>
      </c>
      <c r="F62" s="55"/>
      <c r="G62" s="55"/>
      <c r="H62" s="55"/>
      <c r="I62" s="100">
        <f t="shared" si="3"/>
        <v>1.186610229582198E-2</v>
      </c>
      <c r="J62" s="100">
        <f t="shared" si="0"/>
        <v>-0.18979429480622798</v>
      </c>
      <c r="K62" s="97">
        <f t="shared" si="1"/>
        <v>-1670</v>
      </c>
      <c r="L62" s="101">
        <f t="shared" si="4"/>
        <v>1.7507443284270559E-2</v>
      </c>
      <c r="M62" s="98">
        <f t="shared" si="2"/>
        <v>156</v>
      </c>
      <c r="N62" s="98">
        <f t="shared" si="5"/>
        <v>0</v>
      </c>
    </row>
    <row r="63" spans="1:14">
      <c r="A63" s="42">
        <v>61</v>
      </c>
      <c r="B63" s="103" t="s">
        <v>152</v>
      </c>
      <c r="C63" s="55">
        <v>4495</v>
      </c>
      <c r="D63" s="55">
        <v>3288</v>
      </c>
      <c r="E63" s="55">
        <v>3355</v>
      </c>
      <c r="F63" s="55"/>
      <c r="G63" s="55"/>
      <c r="H63" s="55"/>
      <c r="I63" s="100">
        <f t="shared" si="3"/>
        <v>5.5843418715784462E-3</v>
      </c>
      <c r="J63" s="100">
        <f t="shared" si="0"/>
        <v>-0.25361512791991103</v>
      </c>
      <c r="K63" s="97">
        <f t="shared" si="1"/>
        <v>-1140</v>
      </c>
      <c r="L63" s="101">
        <f t="shared" si="4"/>
        <v>1.1951188828783495E-2</v>
      </c>
      <c r="M63" s="98">
        <f t="shared" si="2"/>
        <v>67</v>
      </c>
      <c r="N63" s="98">
        <f t="shared" si="5"/>
        <v>0</v>
      </c>
    </row>
    <row r="64" spans="1:14">
      <c r="A64" s="42">
        <v>62</v>
      </c>
      <c r="B64" s="103" t="s">
        <v>153</v>
      </c>
      <c r="C64" s="55">
        <v>998</v>
      </c>
      <c r="D64" s="55">
        <v>842</v>
      </c>
      <c r="E64" s="55">
        <v>840</v>
      </c>
      <c r="F64" s="55"/>
      <c r="G64" s="55"/>
      <c r="H64" s="55"/>
      <c r="I64" s="100">
        <f t="shared" si="3"/>
        <v>1.398166072168672E-3</v>
      </c>
      <c r="J64" s="100">
        <f t="shared" si="0"/>
        <v>-0.15831663326653306</v>
      </c>
      <c r="K64" s="97">
        <f t="shared" si="1"/>
        <v>-158</v>
      </c>
      <c r="L64" s="101">
        <f t="shared" si="4"/>
        <v>1.656392837673502E-3</v>
      </c>
      <c r="M64" s="98">
        <f t="shared" si="2"/>
        <v>-2</v>
      </c>
      <c r="N64" s="98">
        <f t="shared" si="5"/>
        <v>0</v>
      </c>
    </row>
    <row r="65" spans="1:15">
      <c r="A65" s="42">
        <v>63</v>
      </c>
      <c r="B65" s="103" t="s">
        <v>154</v>
      </c>
      <c r="C65" s="55">
        <v>18438</v>
      </c>
      <c r="D65" s="55">
        <v>16437</v>
      </c>
      <c r="E65" s="55">
        <v>16714</v>
      </c>
      <c r="F65" s="55"/>
      <c r="G65" s="55"/>
      <c r="H65" s="55"/>
      <c r="I65" s="100">
        <f t="shared" si="3"/>
        <v>2.7820175869318078E-2</v>
      </c>
      <c r="J65" s="100">
        <f t="shared" si="0"/>
        <v>-9.3502549083414682E-2</v>
      </c>
      <c r="K65" s="97">
        <f t="shared" si="1"/>
        <v>-1724</v>
      </c>
      <c r="L65" s="101">
        <f t="shared" si="4"/>
        <v>1.8073552228791881E-2</v>
      </c>
      <c r="M65" s="98">
        <f t="shared" si="2"/>
        <v>277</v>
      </c>
      <c r="N65" s="98">
        <f t="shared" si="5"/>
        <v>0</v>
      </c>
    </row>
    <row r="66" spans="1:15">
      <c r="A66" s="42">
        <v>64</v>
      </c>
      <c r="B66" s="103" t="s">
        <v>155</v>
      </c>
      <c r="C66" s="55">
        <v>6896</v>
      </c>
      <c r="D66" s="55">
        <v>6026</v>
      </c>
      <c r="E66" s="55">
        <v>6122</v>
      </c>
      <c r="F66" s="55"/>
      <c r="G66" s="55"/>
      <c r="H66" s="55"/>
      <c r="I66" s="100">
        <f t="shared" si="3"/>
        <v>1.0189967492638822E-2</v>
      </c>
      <c r="J66" s="100">
        <f t="shared" si="0"/>
        <v>-0.11223897911832946</v>
      </c>
      <c r="K66" s="97">
        <f t="shared" si="1"/>
        <v>-774</v>
      </c>
      <c r="L66" s="101">
        <f t="shared" si="4"/>
        <v>8.1142282048056354E-3</v>
      </c>
      <c r="M66" s="98">
        <f t="shared" si="2"/>
        <v>96</v>
      </c>
      <c r="N66" s="98">
        <f t="shared" si="5"/>
        <v>0</v>
      </c>
    </row>
    <row r="67" spans="1:15">
      <c r="A67" s="42">
        <v>65</v>
      </c>
      <c r="B67" s="103" t="s">
        <v>156</v>
      </c>
      <c r="C67" s="55">
        <v>2597</v>
      </c>
      <c r="D67" s="55">
        <v>2148</v>
      </c>
      <c r="E67" s="55">
        <v>2220</v>
      </c>
      <c r="F67" s="55"/>
      <c r="G67" s="55"/>
      <c r="H67" s="55"/>
      <c r="I67" s="100">
        <f t="shared" si="3"/>
        <v>3.6951531907314906E-3</v>
      </c>
      <c r="J67" s="100">
        <f t="shared" ref="J67:J84" si="6">(E67-C67)/C67</f>
        <v>-0.14516750096264922</v>
      </c>
      <c r="K67" s="97">
        <f t="shared" ref="K67:K83" si="7">E67-C67</f>
        <v>-377</v>
      </c>
      <c r="L67" s="101">
        <f t="shared" si="4"/>
        <v>3.952279112676647E-3</v>
      </c>
      <c r="M67" s="98">
        <f t="shared" ref="M67:M83" si="8">E67-D67</f>
        <v>72</v>
      </c>
      <c r="N67" s="98">
        <f t="shared" si="5"/>
        <v>0</v>
      </c>
      <c r="O67" s="10"/>
    </row>
    <row r="68" spans="1:15">
      <c r="A68" s="42">
        <v>66</v>
      </c>
      <c r="B68" s="103" t="s">
        <v>157</v>
      </c>
      <c r="C68" s="55">
        <v>11970</v>
      </c>
      <c r="D68" s="55">
        <v>10221</v>
      </c>
      <c r="E68" s="55">
        <v>10443</v>
      </c>
      <c r="F68" s="55"/>
      <c r="G68" s="55"/>
      <c r="H68" s="55"/>
      <c r="I68" s="100">
        <f t="shared" ref="I68:I83" si="9">E68/$E$84</f>
        <v>1.7382200347211243E-2</v>
      </c>
      <c r="J68" s="100">
        <f t="shared" si="6"/>
        <v>-0.12756892230576442</v>
      </c>
      <c r="K68" s="97">
        <f t="shared" si="7"/>
        <v>-1527</v>
      </c>
      <c r="L68" s="101">
        <f t="shared" ref="L68:L84" si="10">K68/$K$84</f>
        <v>1.6008302931186314E-2</v>
      </c>
      <c r="M68" s="98">
        <f t="shared" si="8"/>
        <v>222</v>
      </c>
      <c r="N68" s="98">
        <f t="shared" ref="N68:N84" si="11">H68-G68</f>
        <v>0</v>
      </c>
    </row>
    <row r="69" spans="1:15">
      <c r="A69" s="42">
        <v>67</v>
      </c>
      <c r="B69" s="103" t="s">
        <v>158</v>
      </c>
      <c r="C69" s="55">
        <v>1397</v>
      </c>
      <c r="D69" s="55">
        <v>1070</v>
      </c>
      <c r="E69" s="55">
        <v>1082</v>
      </c>
      <c r="F69" s="55"/>
      <c r="G69" s="55"/>
      <c r="H69" s="55"/>
      <c r="I69" s="100">
        <f t="shared" si="9"/>
        <v>1.8009710596267896E-3</v>
      </c>
      <c r="J69" s="100">
        <f t="shared" si="6"/>
        <v>-0.22548317823908376</v>
      </c>
      <c r="K69" s="97">
        <f t="shared" si="7"/>
        <v>-315</v>
      </c>
      <c r="L69" s="101">
        <f t="shared" si="10"/>
        <v>3.3023021763743869E-3</v>
      </c>
      <c r="M69" s="98">
        <f t="shared" si="8"/>
        <v>12</v>
      </c>
      <c r="N69" s="98">
        <f t="shared" si="11"/>
        <v>0</v>
      </c>
    </row>
    <row r="70" spans="1:15">
      <c r="A70" s="42">
        <v>68</v>
      </c>
      <c r="B70" s="103" t="s">
        <v>159</v>
      </c>
      <c r="C70" s="55">
        <v>9391</v>
      </c>
      <c r="D70" s="55">
        <v>8328</v>
      </c>
      <c r="E70" s="55">
        <v>8439</v>
      </c>
      <c r="F70" s="55"/>
      <c r="G70" s="55"/>
      <c r="H70" s="55"/>
      <c r="I70" s="100">
        <f t="shared" si="9"/>
        <v>1.4046575575037409E-2</v>
      </c>
      <c r="J70" s="100">
        <f t="shared" si="6"/>
        <v>-0.10137365562772868</v>
      </c>
      <c r="K70" s="97">
        <f t="shared" si="7"/>
        <v>-952</v>
      </c>
      <c r="L70" s="101">
        <f t="shared" si="10"/>
        <v>9.9802910219314797E-3</v>
      </c>
      <c r="M70" s="98">
        <f t="shared" si="8"/>
        <v>111</v>
      </c>
      <c r="N70" s="98">
        <f t="shared" si="11"/>
        <v>0</v>
      </c>
    </row>
    <row r="71" spans="1:15">
      <c r="A71" s="42">
        <v>69</v>
      </c>
      <c r="B71" s="103" t="s">
        <v>160</v>
      </c>
      <c r="C71" s="55">
        <v>1766</v>
      </c>
      <c r="D71" s="55">
        <v>1406</v>
      </c>
      <c r="E71" s="55">
        <v>1422</v>
      </c>
      <c r="F71" s="55"/>
      <c r="G71" s="55"/>
      <c r="H71" s="55"/>
      <c r="I71" s="100">
        <f t="shared" si="9"/>
        <v>2.3668954221712519E-3</v>
      </c>
      <c r="J71" s="100">
        <f t="shared" si="6"/>
        <v>-0.19479048697621745</v>
      </c>
      <c r="K71" s="97">
        <f t="shared" si="7"/>
        <v>-344</v>
      </c>
      <c r="L71" s="101">
        <f t="shared" si="10"/>
        <v>3.6063236465802826E-3</v>
      </c>
      <c r="M71" s="98">
        <f t="shared" si="8"/>
        <v>16</v>
      </c>
      <c r="N71" s="98">
        <f t="shared" si="11"/>
        <v>0</v>
      </c>
    </row>
    <row r="72" spans="1:15">
      <c r="A72" s="42">
        <v>70</v>
      </c>
      <c r="B72" s="103" t="s">
        <v>161</v>
      </c>
      <c r="C72" s="55">
        <v>5605</v>
      </c>
      <c r="D72" s="55">
        <v>4872</v>
      </c>
      <c r="E72" s="55">
        <v>4943</v>
      </c>
      <c r="F72" s="55"/>
      <c r="G72" s="55"/>
      <c r="H72" s="55"/>
      <c r="I72" s="100">
        <f t="shared" si="9"/>
        <v>8.2275415413449356E-3</v>
      </c>
      <c r="J72" s="100">
        <f t="shared" si="6"/>
        <v>-0.11810883140053524</v>
      </c>
      <c r="K72" s="97">
        <f t="shared" si="7"/>
        <v>-662</v>
      </c>
      <c r="L72" s="101">
        <f t="shared" si="10"/>
        <v>6.9400763198725207E-3</v>
      </c>
      <c r="M72" s="98">
        <f t="shared" si="8"/>
        <v>71</v>
      </c>
      <c r="N72" s="98">
        <f t="shared" si="11"/>
        <v>0</v>
      </c>
    </row>
    <row r="73" spans="1:15">
      <c r="A73" s="42">
        <v>71</v>
      </c>
      <c r="B73" s="103" t="s">
        <v>162</v>
      </c>
      <c r="C73" s="55">
        <v>3194</v>
      </c>
      <c r="D73" s="55">
        <v>2523</v>
      </c>
      <c r="E73" s="55">
        <v>2568</v>
      </c>
      <c r="F73" s="55"/>
      <c r="G73" s="55"/>
      <c r="H73" s="55"/>
      <c r="I73" s="100">
        <f t="shared" si="9"/>
        <v>4.2743934206299402E-3</v>
      </c>
      <c r="J73" s="100">
        <f t="shared" si="6"/>
        <v>-0.19599248591108329</v>
      </c>
      <c r="K73" s="97">
        <f t="shared" si="7"/>
        <v>-626</v>
      </c>
      <c r="L73" s="101">
        <f t="shared" si="10"/>
        <v>6.5626703568583047E-3</v>
      </c>
      <c r="M73" s="98">
        <f t="shared" si="8"/>
        <v>45</v>
      </c>
      <c r="N73" s="98">
        <f t="shared" si="11"/>
        <v>0</v>
      </c>
    </row>
    <row r="74" spans="1:15">
      <c r="A74" s="42">
        <v>72</v>
      </c>
      <c r="B74" s="103" t="s">
        <v>163</v>
      </c>
      <c r="C74" s="55">
        <v>1068</v>
      </c>
      <c r="D74" s="55">
        <v>685</v>
      </c>
      <c r="E74" s="55">
        <v>715</v>
      </c>
      <c r="F74" s="55"/>
      <c r="G74" s="55"/>
      <c r="H74" s="55"/>
      <c r="I74" s="100">
        <f t="shared" si="9"/>
        <v>1.1901056447626197E-3</v>
      </c>
      <c r="J74" s="100">
        <f t="shared" si="6"/>
        <v>-0.33052434456928836</v>
      </c>
      <c r="K74" s="97">
        <f t="shared" si="7"/>
        <v>-353</v>
      </c>
      <c r="L74" s="101">
        <f t="shared" si="10"/>
        <v>3.7006751373338366E-3</v>
      </c>
      <c r="M74" s="98">
        <f t="shared" si="8"/>
        <v>30</v>
      </c>
      <c r="N74" s="98">
        <f t="shared" si="11"/>
        <v>0</v>
      </c>
    </row>
    <row r="75" spans="1:15">
      <c r="A75" s="42">
        <v>73</v>
      </c>
      <c r="B75" s="103" t="s">
        <v>164</v>
      </c>
      <c r="C75" s="55">
        <v>923</v>
      </c>
      <c r="D75" s="55">
        <v>778</v>
      </c>
      <c r="E75" s="55">
        <v>807</v>
      </c>
      <c r="F75" s="55"/>
      <c r="G75" s="55"/>
      <c r="H75" s="55"/>
      <c r="I75" s="100">
        <f t="shared" si="9"/>
        <v>1.3432381193334742E-3</v>
      </c>
      <c r="J75" s="100">
        <f t="shared" si="6"/>
        <v>-0.12567713976164679</v>
      </c>
      <c r="K75" s="97">
        <f t="shared" si="7"/>
        <v>-116</v>
      </c>
      <c r="L75" s="101">
        <f t="shared" si="10"/>
        <v>1.2160858808235838E-3</v>
      </c>
      <c r="M75" s="98">
        <f t="shared" si="8"/>
        <v>29</v>
      </c>
      <c r="N75" s="98">
        <f t="shared" si="11"/>
        <v>0</v>
      </c>
    </row>
    <row r="76" spans="1:15">
      <c r="A76" s="42">
        <v>74</v>
      </c>
      <c r="B76" s="103" t="s">
        <v>165</v>
      </c>
      <c r="C76" s="55">
        <v>670</v>
      </c>
      <c r="D76" s="55">
        <v>466</v>
      </c>
      <c r="E76" s="55">
        <v>478</v>
      </c>
      <c r="F76" s="55"/>
      <c r="G76" s="55"/>
      <c r="H76" s="55"/>
      <c r="I76" s="100">
        <f t="shared" si="9"/>
        <v>7.9562307440074432E-4</v>
      </c>
      <c r="J76" s="100">
        <f t="shared" si="6"/>
        <v>-0.28656716417910449</v>
      </c>
      <c r="K76" s="97">
        <f t="shared" si="7"/>
        <v>-192</v>
      </c>
      <c r="L76" s="101">
        <f t="shared" si="10"/>
        <v>2.0128318027424832E-3</v>
      </c>
      <c r="M76" s="98">
        <f t="shared" si="8"/>
        <v>12</v>
      </c>
      <c r="N76" s="98">
        <f t="shared" si="11"/>
        <v>0</v>
      </c>
    </row>
    <row r="77" spans="1:15">
      <c r="A77" s="42">
        <v>75</v>
      </c>
      <c r="B77" s="103" t="s">
        <v>166</v>
      </c>
      <c r="C77" s="55">
        <v>3467</v>
      </c>
      <c r="D77" s="55">
        <v>3168</v>
      </c>
      <c r="E77" s="55">
        <v>3225</v>
      </c>
      <c r="F77" s="55"/>
      <c r="G77" s="55"/>
      <c r="H77" s="55"/>
      <c r="I77" s="100">
        <f t="shared" si="9"/>
        <v>5.3679590270761515E-3</v>
      </c>
      <c r="J77" s="100">
        <f t="shared" si="6"/>
        <v>-6.9800980674935106E-2</v>
      </c>
      <c r="K77" s="97">
        <f t="shared" si="7"/>
        <v>-242</v>
      </c>
      <c r="L77" s="101">
        <f t="shared" si="10"/>
        <v>2.5370067513733382E-3</v>
      </c>
      <c r="M77" s="98">
        <f t="shared" si="8"/>
        <v>57</v>
      </c>
      <c r="N77" s="98">
        <f t="shared" si="11"/>
        <v>0</v>
      </c>
    </row>
    <row r="78" spans="1:15">
      <c r="A78" s="42">
        <v>76</v>
      </c>
      <c r="B78" s="103" t="s">
        <v>167</v>
      </c>
      <c r="C78" s="55">
        <v>1782</v>
      </c>
      <c r="D78" s="55">
        <v>1477</v>
      </c>
      <c r="E78" s="55">
        <v>1518</v>
      </c>
      <c r="F78" s="55"/>
      <c r="G78" s="55"/>
      <c r="H78" s="55"/>
      <c r="I78" s="100">
        <f t="shared" si="9"/>
        <v>2.5266858304191001E-3</v>
      </c>
      <c r="J78" s="100">
        <f t="shared" si="6"/>
        <v>-0.14814814814814814</v>
      </c>
      <c r="K78" s="97">
        <f t="shared" si="7"/>
        <v>-264</v>
      </c>
      <c r="L78" s="101">
        <f t="shared" si="10"/>
        <v>2.7676437287709145E-3</v>
      </c>
      <c r="M78" s="98">
        <f t="shared" si="8"/>
        <v>41</v>
      </c>
      <c r="N78" s="98">
        <f t="shared" si="11"/>
        <v>0</v>
      </c>
    </row>
    <row r="79" spans="1:15">
      <c r="A79" s="42">
        <v>77</v>
      </c>
      <c r="B79" s="103" t="s">
        <v>168</v>
      </c>
      <c r="C79" s="55">
        <v>1402</v>
      </c>
      <c r="D79" s="55">
        <v>1186</v>
      </c>
      <c r="E79" s="55">
        <v>1196</v>
      </c>
      <c r="F79" s="55"/>
      <c r="G79" s="55"/>
      <c r="H79" s="55"/>
      <c r="I79" s="100">
        <f t="shared" si="9"/>
        <v>1.9907221694211094E-3</v>
      </c>
      <c r="J79" s="100">
        <f t="shared" si="6"/>
        <v>-0.14693295292439373</v>
      </c>
      <c r="K79" s="97">
        <f t="shared" si="7"/>
        <v>-206</v>
      </c>
      <c r="L79" s="101">
        <f t="shared" si="10"/>
        <v>2.1596007883591226E-3</v>
      </c>
      <c r="M79" s="98">
        <f t="shared" si="8"/>
        <v>10</v>
      </c>
      <c r="N79" s="98">
        <f t="shared" si="11"/>
        <v>0</v>
      </c>
    </row>
    <row r="80" spans="1:15">
      <c r="A80" s="42">
        <v>78</v>
      </c>
      <c r="B80" s="103" t="s">
        <v>169</v>
      </c>
      <c r="C80" s="55">
        <v>1100</v>
      </c>
      <c r="D80" s="55">
        <v>850</v>
      </c>
      <c r="E80" s="55">
        <v>856</v>
      </c>
      <c r="F80" s="55"/>
      <c r="G80" s="55"/>
      <c r="H80" s="55"/>
      <c r="I80" s="100">
        <f t="shared" si="9"/>
        <v>1.4247978068766469E-3</v>
      </c>
      <c r="J80" s="100">
        <f t="shared" si="6"/>
        <v>-0.22181818181818183</v>
      </c>
      <c r="K80" s="97">
        <f t="shared" si="7"/>
        <v>-244</v>
      </c>
      <c r="L80" s="101">
        <f t="shared" si="10"/>
        <v>2.5579737493185727E-3</v>
      </c>
      <c r="M80" s="98">
        <f t="shared" si="8"/>
        <v>6</v>
      </c>
      <c r="N80" s="98">
        <f t="shared" si="11"/>
        <v>0</v>
      </c>
    </row>
    <row r="81" spans="1:15">
      <c r="A81" s="42">
        <v>79</v>
      </c>
      <c r="B81" s="103" t="s">
        <v>170</v>
      </c>
      <c r="C81" s="55">
        <v>2328</v>
      </c>
      <c r="D81" s="55">
        <v>2168</v>
      </c>
      <c r="E81" s="55">
        <v>2230</v>
      </c>
      <c r="F81" s="55"/>
      <c r="G81" s="55"/>
      <c r="H81" s="55"/>
      <c r="I81" s="100">
        <f t="shared" si="9"/>
        <v>3.7117980249239749E-3</v>
      </c>
      <c r="J81" s="100">
        <f t="shared" si="6"/>
        <v>-4.2096219931271481E-2</v>
      </c>
      <c r="K81" s="97">
        <f t="shared" si="7"/>
        <v>-98</v>
      </c>
      <c r="L81" s="101">
        <f t="shared" si="10"/>
        <v>1.027382899316476E-3</v>
      </c>
      <c r="M81" s="98">
        <f t="shared" si="8"/>
        <v>62</v>
      </c>
      <c r="N81" s="98">
        <f t="shared" si="11"/>
        <v>0</v>
      </c>
    </row>
    <row r="82" spans="1:15">
      <c r="A82" s="42">
        <v>80</v>
      </c>
      <c r="B82" s="103" t="s">
        <v>171</v>
      </c>
      <c r="C82" s="55">
        <v>4966</v>
      </c>
      <c r="D82" s="55">
        <v>3980</v>
      </c>
      <c r="E82" s="55">
        <v>4025</v>
      </c>
      <c r="F82" s="55"/>
      <c r="G82" s="55"/>
      <c r="H82" s="55"/>
      <c r="I82" s="100">
        <f t="shared" si="9"/>
        <v>6.6995457624748874E-3</v>
      </c>
      <c r="J82" s="100">
        <f t="shared" si="6"/>
        <v>-0.18948852194925495</v>
      </c>
      <c r="K82" s="97">
        <f t="shared" si="7"/>
        <v>-941</v>
      </c>
      <c r="L82" s="101">
        <f t="shared" si="10"/>
        <v>9.864972533232692E-3</v>
      </c>
      <c r="M82" s="98">
        <f t="shared" si="8"/>
        <v>45</v>
      </c>
      <c r="N82" s="98">
        <f t="shared" si="11"/>
        <v>0</v>
      </c>
    </row>
    <row r="83" spans="1:15">
      <c r="A83" s="42">
        <v>81</v>
      </c>
      <c r="B83" s="103" t="s">
        <v>172</v>
      </c>
      <c r="C83" s="55">
        <v>3670</v>
      </c>
      <c r="D83" s="55">
        <v>2838</v>
      </c>
      <c r="E83" s="55">
        <v>2942</v>
      </c>
      <c r="F83" s="55"/>
      <c r="G83" s="55"/>
      <c r="H83" s="55"/>
      <c r="I83" s="100">
        <f t="shared" si="9"/>
        <v>4.8969102194288492E-3</v>
      </c>
      <c r="J83" s="100">
        <f t="shared" si="6"/>
        <v>-0.1983651226158038</v>
      </c>
      <c r="K83" s="97">
        <f t="shared" si="7"/>
        <v>-728</v>
      </c>
      <c r="L83" s="101">
        <f t="shared" si="10"/>
        <v>7.6319872520652495E-3</v>
      </c>
      <c r="M83" s="98">
        <f t="shared" si="8"/>
        <v>104</v>
      </c>
      <c r="N83" s="98">
        <f t="shared" si="11"/>
        <v>0</v>
      </c>
    </row>
    <row r="84" spans="1:15" s="109" customFormat="1">
      <c r="A84" s="193" t="s">
        <v>173</v>
      </c>
      <c r="B84" s="193"/>
      <c r="C84" s="65">
        <v>696175</v>
      </c>
      <c r="D84" s="65">
        <v>592182</v>
      </c>
      <c r="E84" s="65">
        <v>600787</v>
      </c>
      <c r="F84" s="65"/>
      <c r="G84" s="65"/>
      <c r="H84" s="65"/>
      <c r="I84" s="100">
        <f>SUM(I3:I83)</f>
        <v>1</v>
      </c>
      <c r="J84" s="100">
        <f t="shared" si="6"/>
        <v>-0.13701727295579416</v>
      </c>
      <c r="K84" s="97">
        <f>SUM(K3:K83)</f>
        <v>-95388</v>
      </c>
      <c r="L84" s="101">
        <f t="shared" si="10"/>
        <v>1</v>
      </c>
      <c r="M84" s="97">
        <f>SUM(M3:M83)</f>
        <v>8605</v>
      </c>
      <c r="N84" s="98">
        <f t="shared" si="11"/>
        <v>0</v>
      </c>
      <c r="O84" s="19"/>
    </row>
    <row r="85" spans="1:15">
      <c r="C85" s="133"/>
      <c r="D85" s="132"/>
      <c r="E85" s="134"/>
      <c r="F85" s="140"/>
      <c r="G85" s="140"/>
      <c r="H85" s="140"/>
      <c r="L85" s="13"/>
    </row>
    <row r="86" spans="1:15">
      <c r="E86" s="140"/>
      <c r="F86" s="140"/>
    </row>
    <row r="87" spans="1:15">
      <c r="C87" s="133"/>
      <c r="D87" s="132"/>
      <c r="E87" s="134"/>
      <c r="F87" s="140"/>
      <c r="G87" s="140"/>
      <c r="H87" s="140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1"/>
  <sheetViews>
    <sheetView topLeftCell="J1" zoomScale="78" zoomScaleNormal="78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7.5703125" style="6" customWidth="1"/>
    <col min="15" max="16384" width="9.140625" style="6"/>
  </cols>
  <sheetData>
    <row r="1" spans="1:15" ht="15.75" thickBot="1">
      <c r="A1" s="6" t="s">
        <v>301</v>
      </c>
      <c r="C1" s="189" t="s">
        <v>281</v>
      </c>
      <c r="D1" s="189"/>
      <c r="E1" s="190"/>
      <c r="F1" s="191" t="s">
        <v>280</v>
      </c>
      <c r="G1" s="189"/>
      <c r="H1" s="190"/>
    </row>
    <row r="2" spans="1:15" ht="30">
      <c r="A2" s="18" t="s">
        <v>91</v>
      </c>
      <c r="B2" s="18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61" t="s">
        <v>304</v>
      </c>
      <c r="J2" s="14" t="s">
        <v>306</v>
      </c>
      <c r="K2" s="92" t="s">
        <v>307</v>
      </c>
      <c r="L2" s="92" t="s">
        <v>311</v>
      </c>
      <c r="M2" s="96" t="s">
        <v>309</v>
      </c>
      <c r="N2" s="160" t="s">
        <v>310</v>
      </c>
    </row>
    <row r="3" spans="1:15">
      <c r="A3" s="42">
        <v>1</v>
      </c>
      <c r="B3" s="103" t="s">
        <v>92</v>
      </c>
      <c r="C3" s="31">
        <v>74403</v>
      </c>
      <c r="D3" s="31">
        <v>74988</v>
      </c>
      <c r="E3" s="31">
        <v>75001</v>
      </c>
      <c r="F3" s="31"/>
      <c r="G3" s="31"/>
      <c r="H3" s="31"/>
      <c r="I3" s="100">
        <f t="shared" ref="I3:I66" si="0">E3/$E$84</f>
        <v>2.4189883538552195E-2</v>
      </c>
      <c r="J3" s="100">
        <f t="shared" ref="J3:J66" si="1">(E3-C3)/C3</f>
        <v>8.0373103235084602E-3</v>
      </c>
      <c r="K3" s="97">
        <f t="shared" ref="K3:K66" si="2">E3-C3</f>
        <v>598</v>
      </c>
      <c r="L3" s="101">
        <f>K3/$K$84</f>
        <v>8.6416184971098257E-3</v>
      </c>
      <c r="M3" s="44">
        <f t="shared" ref="M3:M66" si="3">E3-D3</f>
        <v>13</v>
      </c>
      <c r="N3" s="44">
        <f>H3-G3</f>
        <v>0</v>
      </c>
      <c r="O3" s="9"/>
    </row>
    <row r="4" spans="1:15">
      <c r="A4" s="42">
        <v>2</v>
      </c>
      <c r="B4" s="103" t="s">
        <v>93</v>
      </c>
      <c r="C4" s="31">
        <v>22861</v>
      </c>
      <c r="D4" s="31">
        <v>23392</v>
      </c>
      <c r="E4" s="31">
        <v>23527</v>
      </c>
      <c r="F4" s="31"/>
      <c r="G4" s="31"/>
      <c r="H4" s="31"/>
      <c r="I4" s="100">
        <f t="shared" si="0"/>
        <v>7.5881040254332267E-3</v>
      </c>
      <c r="J4" s="100">
        <f t="shared" si="1"/>
        <v>2.9132583876470844E-2</v>
      </c>
      <c r="K4" s="97">
        <f t="shared" si="2"/>
        <v>666</v>
      </c>
      <c r="L4" s="101">
        <f t="shared" ref="L4:L67" si="4">K4/$K$84</f>
        <v>9.6242774566473992E-3</v>
      </c>
      <c r="M4" s="44">
        <f t="shared" si="3"/>
        <v>135</v>
      </c>
      <c r="N4" s="44">
        <f t="shared" ref="N4:N67" si="5">H4-G4</f>
        <v>0</v>
      </c>
      <c r="O4" s="9"/>
    </row>
    <row r="5" spans="1:15">
      <c r="A5" s="42">
        <v>3</v>
      </c>
      <c r="B5" s="103" t="s">
        <v>94</v>
      </c>
      <c r="C5" s="31">
        <v>27899</v>
      </c>
      <c r="D5" s="31">
        <v>27958</v>
      </c>
      <c r="E5" s="31">
        <v>27965</v>
      </c>
      <c r="F5" s="31"/>
      <c r="G5" s="31"/>
      <c r="H5" s="31"/>
      <c r="I5" s="100">
        <f t="shared" si="0"/>
        <v>9.0194809823283973E-3</v>
      </c>
      <c r="J5" s="100">
        <f t="shared" si="1"/>
        <v>2.3656761891107207E-3</v>
      </c>
      <c r="K5" s="97">
        <f t="shared" si="2"/>
        <v>66</v>
      </c>
      <c r="L5" s="101">
        <f t="shared" si="4"/>
        <v>9.5375722543352597E-4</v>
      </c>
      <c r="M5" s="44">
        <f t="shared" si="3"/>
        <v>7</v>
      </c>
      <c r="N5" s="44">
        <f t="shared" si="5"/>
        <v>0</v>
      </c>
      <c r="O5" s="9"/>
    </row>
    <row r="6" spans="1:15" ht="14.25" customHeight="1">
      <c r="A6" s="42">
        <v>4</v>
      </c>
      <c r="B6" s="103" t="s">
        <v>95</v>
      </c>
      <c r="C6" s="31">
        <v>15603</v>
      </c>
      <c r="D6" s="31">
        <v>15640</v>
      </c>
      <c r="E6" s="31">
        <v>16299</v>
      </c>
      <c r="F6" s="31"/>
      <c r="G6" s="31"/>
      <c r="H6" s="31"/>
      <c r="I6" s="100">
        <f t="shared" si="0"/>
        <v>5.2568753989261771E-3</v>
      </c>
      <c r="J6" s="100">
        <f t="shared" si="1"/>
        <v>4.4606806383387813E-2</v>
      </c>
      <c r="K6" s="97">
        <f t="shared" si="2"/>
        <v>696</v>
      </c>
      <c r="L6" s="101">
        <f t="shared" si="4"/>
        <v>1.0057803468208093E-2</v>
      </c>
      <c r="M6" s="44">
        <f t="shared" si="3"/>
        <v>659</v>
      </c>
      <c r="N6" s="44">
        <f t="shared" si="5"/>
        <v>0</v>
      </c>
      <c r="O6" s="9"/>
    </row>
    <row r="7" spans="1:15">
      <c r="A7" s="42">
        <v>5</v>
      </c>
      <c r="B7" s="103" t="s">
        <v>96</v>
      </c>
      <c r="C7" s="31">
        <v>16880</v>
      </c>
      <c r="D7" s="31">
        <v>17008</v>
      </c>
      <c r="E7" s="31">
        <v>16991</v>
      </c>
      <c r="F7" s="31"/>
      <c r="G7" s="31"/>
      <c r="H7" s="31"/>
      <c r="I7" s="100">
        <f t="shared" si="0"/>
        <v>5.4800644151883349E-3</v>
      </c>
      <c r="J7" s="100">
        <f t="shared" si="1"/>
        <v>6.5758293838862562E-3</v>
      </c>
      <c r="K7" s="97">
        <f t="shared" si="2"/>
        <v>111</v>
      </c>
      <c r="L7" s="101">
        <f t="shared" si="4"/>
        <v>1.6040462427745665E-3</v>
      </c>
      <c r="M7" s="44">
        <f t="shared" si="3"/>
        <v>-17</v>
      </c>
      <c r="N7" s="44">
        <f t="shared" si="5"/>
        <v>0</v>
      </c>
      <c r="O7" s="9"/>
    </row>
    <row r="8" spans="1:15">
      <c r="A8" s="42">
        <v>6</v>
      </c>
      <c r="B8" s="103" t="s">
        <v>97</v>
      </c>
      <c r="C8" s="31">
        <v>390748</v>
      </c>
      <c r="D8" s="31">
        <v>393899</v>
      </c>
      <c r="E8" s="31">
        <v>395168</v>
      </c>
      <c r="F8" s="31"/>
      <c r="G8" s="31"/>
      <c r="H8" s="31"/>
      <c r="I8" s="100">
        <f t="shared" si="0"/>
        <v>0.12745253927497757</v>
      </c>
      <c r="J8" s="100">
        <f t="shared" si="1"/>
        <v>1.1311638191366302E-2</v>
      </c>
      <c r="K8" s="97">
        <f t="shared" si="2"/>
        <v>4420</v>
      </c>
      <c r="L8" s="101">
        <f t="shared" si="4"/>
        <v>6.3872832369942192E-2</v>
      </c>
      <c r="M8" s="44">
        <f t="shared" si="3"/>
        <v>1269</v>
      </c>
      <c r="N8" s="44">
        <f t="shared" si="5"/>
        <v>0</v>
      </c>
      <c r="O8" s="9"/>
    </row>
    <row r="9" spans="1:15">
      <c r="A9" s="42">
        <v>7</v>
      </c>
      <c r="B9" s="103" t="s">
        <v>98</v>
      </c>
      <c r="C9" s="31">
        <v>75357</v>
      </c>
      <c r="D9" s="31">
        <v>77164</v>
      </c>
      <c r="E9" s="31">
        <v>77446</v>
      </c>
      <c r="F9" s="31"/>
      <c r="G9" s="31"/>
      <c r="H9" s="31"/>
      <c r="I9" s="100">
        <f t="shared" si="0"/>
        <v>2.4978463227513143E-2</v>
      </c>
      <c r="J9" s="100">
        <f t="shared" si="1"/>
        <v>2.7721379566596333E-2</v>
      </c>
      <c r="K9" s="97">
        <f t="shared" si="2"/>
        <v>2089</v>
      </c>
      <c r="L9" s="101">
        <f t="shared" si="4"/>
        <v>3.0187861271676299E-2</v>
      </c>
      <c r="M9" s="44">
        <f t="shared" si="3"/>
        <v>282</v>
      </c>
      <c r="N9" s="44">
        <f t="shared" si="5"/>
        <v>0</v>
      </c>
      <c r="O9" s="9"/>
    </row>
    <row r="10" spans="1:15">
      <c r="A10" s="42">
        <v>8</v>
      </c>
      <c r="B10" s="103" t="s">
        <v>99</v>
      </c>
      <c r="C10" s="31">
        <v>9013</v>
      </c>
      <c r="D10" s="31">
        <v>9218</v>
      </c>
      <c r="E10" s="31">
        <v>9207</v>
      </c>
      <c r="F10" s="31"/>
      <c r="G10" s="31"/>
      <c r="H10" s="31"/>
      <c r="I10" s="100">
        <f t="shared" si="0"/>
        <v>2.9695105097192042E-3</v>
      </c>
      <c r="J10" s="100">
        <f t="shared" si="1"/>
        <v>2.1524464662154665E-2</v>
      </c>
      <c r="K10" s="97">
        <f t="shared" si="2"/>
        <v>194</v>
      </c>
      <c r="L10" s="101">
        <f t="shared" si="4"/>
        <v>2.8034682080924854E-3</v>
      </c>
      <c r="M10" s="44">
        <f t="shared" si="3"/>
        <v>-11</v>
      </c>
      <c r="N10" s="44">
        <f t="shared" si="5"/>
        <v>0</v>
      </c>
      <c r="O10" s="9"/>
    </row>
    <row r="11" spans="1:15">
      <c r="A11" s="42">
        <v>9</v>
      </c>
      <c r="B11" s="103" t="s">
        <v>100</v>
      </c>
      <c r="C11" s="31">
        <v>38426</v>
      </c>
      <c r="D11" s="31">
        <v>38983</v>
      </c>
      <c r="E11" s="31">
        <v>39018</v>
      </c>
      <c r="F11" s="31"/>
      <c r="G11" s="31"/>
      <c r="H11" s="31"/>
      <c r="I11" s="100">
        <f t="shared" si="0"/>
        <v>1.2584377220400121E-2</v>
      </c>
      <c r="J11" s="100">
        <f t="shared" si="1"/>
        <v>1.5406235361474003E-2</v>
      </c>
      <c r="K11" s="97">
        <f t="shared" si="2"/>
        <v>592</v>
      </c>
      <c r="L11" s="101">
        <f t="shared" si="4"/>
        <v>8.5549132947976871E-3</v>
      </c>
      <c r="M11" s="44">
        <f t="shared" si="3"/>
        <v>35</v>
      </c>
      <c r="N11" s="44">
        <f t="shared" si="5"/>
        <v>0</v>
      </c>
      <c r="O11" s="9"/>
    </row>
    <row r="12" spans="1:15">
      <c r="A12" s="42">
        <v>10</v>
      </c>
      <c r="B12" s="103" t="s">
        <v>101</v>
      </c>
      <c r="C12" s="31">
        <v>50937</v>
      </c>
      <c r="D12" s="31">
        <v>53414</v>
      </c>
      <c r="E12" s="31">
        <v>53496</v>
      </c>
      <c r="F12" s="31"/>
      <c r="G12" s="31"/>
      <c r="H12" s="31"/>
      <c r="I12" s="100">
        <f t="shared" si="0"/>
        <v>1.7253930077977469E-2</v>
      </c>
      <c r="J12" s="100">
        <f t="shared" si="1"/>
        <v>5.0238529948760234E-2</v>
      </c>
      <c r="K12" s="97">
        <f t="shared" si="2"/>
        <v>2559</v>
      </c>
      <c r="L12" s="101">
        <f t="shared" si="4"/>
        <v>3.6979768786127167E-2</v>
      </c>
      <c r="M12" s="44">
        <f t="shared" si="3"/>
        <v>82</v>
      </c>
      <c r="N12" s="44">
        <f t="shared" si="5"/>
        <v>0</v>
      </c>
      <c r="O12" s="9"/>
    </row>
    <row r="13" spans="1:15" ht="15.75" customHeight="1">
      <c r="A13" s="42">
        <v>11</v>
      </c>
      <c r="B13" s="103" t="s">
        <v>102</v>
      </c>
      <c r="C13" s="31">
        <v>9404</v>
      </c>
      <c r="D13" s="31">
        <v>9442</v>
      </c>
      <c r="E13" s="31">
        <v>9420</v>
      </c>
      <c r="F13" s="31"/>
      <c r="G13" s="31"/>
      <c r="H13" s="31"/>
      <c r="I13" s="100">
        <f t="shared" si="0"/>
        <v>3.0382088629906491E-3</v>
      </c>
      <c r="J13" s="100">
        <f t="shared" si="1"/>
        <v>1.7014036580178648E-3</v>
      </c>
      <c r="K13" s="97">
        <f t="shared" si="2"/>
        <v>16</v>
      </c>
      <c r="L13" s="101">
        <f t="shared" si="4"/>
        <v>2.3121387283236994E-4</v>
      </c>
      <c r="M13" s="44">
        <f t="shared" si="3"/>
        <v>-22</v>
      </c>
      <c r="N13" s="44">
        <f t="shared" si="5"/>
        <v>0</v>
      </c>
      <c r="O13" s="9"/>
    </row>
    <row r="14" spans="1:15">
      <c r="A14" s="42">
        <v>12</v>
      </c>
      <c r="B14" s="103" t="s">
        <v>103</v>
      </c>
      <c r="C14" s="31">
        <v>15523</v>
      </c>
      <c r="D14" s="31">
        <v>16075</v>
      </c>
      <c r="E14" s="31">
        <v>16154</v>
      </c>
      <c r="F14" s="31"/>
      <c r="G14" s="31"/>
      <c r="H14" s="31"/>
      <c r="I14" s="100">
        <f t="shared" si="0"/>
        <v>5.2101089143047714E-3</v>
      </c>
      <c r="J14" s="100">
        <f t="shared" si="1"/>
        <v>4.0649359015654189E-2</v>
      </c>
      <c r="K14" s="97">
        <f t="shared" si="2"/>
        <v>631</v>
      </c>
      <c r="L14" s="101">
        <f t="shared" si="4"/>
        <v>9.1184971098265902E-3</v>
      </c>
      <c r="M14" s="44">
        <f t="shared" si="3"/>
        <v>79</v>
      </c>
      <c r="N14" s="44">
        <f t="shared" si="5"/>
        <v>0</v>
      </c>
      <c r="O14" s="9"/>
    </row>
    <row r="15" spans="1:15">
      <c r="A15" s="42">
        <v>13</v>
      </c>
      <c r="B15" s="103" t="s">
        <v>104</v>
      </c>
      <c r="C15" s="31">
        <v>15075</v>
      </c>
      <c r="D15" s="31">
        <v>14758</v>
      </c>
      <c r="E15" s="31">
        <v>15157</v>
      </c>
      <c r="F15" s="31"/>
      <c r="G15" s="31"/>
      <c r="H15" s="31"/>
      <c r="I15" s="100">
        <f t="shared" si="0"/>
        <v>4.8885490165975869E-3</v>
      </c>
      <c r="J15" s="100">
        <f t="shared" si="1"/>
        <v>5.4394693200663351E-3</v>
      </c>
      <c r="K15" s="97">
        <f t="shared" si="2"/>
        <v>82</v>
      </c>
      <c r="L15" s="101">
        <f t="shared" si="4"/>
        <v>1.184971098265896E-3</v>
      </c>
      <c r="M15" s="44">
        <f t="shared" si="3"/>
        <v>399</v>
      </c>
      <c r="N15" s="44">
        <f t="shared" si="5"/>
        <v>0</v>
      </c>
      <c r="O15" s="9"/>
    </row>
    <row r="16" spans="1:15">
      <c r="A16" s="42">
        <v>14</v>
      </c>
      <c r="B16" s="103" t="s">
        <v>105</v>
      </c>
      <c r="C16" s="31">
        <v>15460</v>
      </c>
      <c r="D16" s="31">
        <v>16164</v>
      </c>
      <c r="E16" s="31">
        <v>16136</v>
      </c>
      <c r="F16" s="31"/>
      <c r="G16" s="31"/>
      <c r="H16" s="31"/>
      <c r="I16" s="100">
        <f t="shared" si="0"/>
        <v>5.2043034196621136E-3</v>
      </c>
      <c r="J16" s="100">
        <f t="shared" si="1"/>
        <v>4.3725743855109959E-2</v>
      </c>
      <c r="K16" s="97">
        <f t="shared" si="2"/>
        <v>676</v>
      </c>
      <c r="L16" s="101">
        <f t="shared" si="4"/>
        <v>9.7687861271676304E-3</v>
      </c>
      <c r="M16" s="44">
        <f t="shared" si="3"/>
        <v>-28</v>
      </c>
      <c r="N16" s="44">
        <f t="shared" si="5"/>
        <v>0</v>
      </c>
      <c r="O16" s="9"/>
    </row>
    <row r="17" spans="1:15">
      <c r="A17" s="42">
        <v>15</v>
      </c>
      <c r="B17" s="103" t="s">
        <v>106</v>
      </c>
      <c r="C17" s="31">
        <v>12658</v>
      </c>
      <c r="D17" s="31">
        <v>12904</v>
      </c>
      <c r="E17" s="31">
        <v>13150</v>
      </c>
      <c r="F17" s="31"/>
      <c r="G17" s="31"/>
      <c r="H17" s="31"/>
      <c r="I17" s="100">
        <f t="shared" si="0"/>
        <v>4.2412363639412988E-3</v>
      </c>
      <c r="J17" s="100">
        <f t="shared" si="1"/>
        <v>3.8868699636593458E-2</v>
      </c>
      <c r="K17" s="97">
        <f t="shared" si="2"/>
        <v>492</v>
      </c>
      <c r="L17" s="101">
        <f t="shared" si="4"/>
        <v>7.1098265895953756E-3</v>
      </c>
      <c r="M17" s="44">
        <f t="shared" si="3"/>
        <v>246</v>
      </c>
      <c r="N17" s="44">
        <f t="shared" si="5"/>
        <v>0</v>
      </c>
      <c r="O17" s="9"/>
    </row>
    <row r="18" spans="1:15">
      <c r="A18" s="42">
        <v>16</v>
      </c>
      <c r="B18" s="103" t="s">
        <v>107</v>
      </c>
      <c r="C18" s="31">
        <v>80715</v>
      </c>
      <c r="D18" s="31">
        <v>82151</v>
      </c>
      <c r="E18" s="31">
        <v>82053</v>
      </c>
      <c r="F18" s="31"/>
      <c r="G18" s="31"/>
      <c r="H18" s="31"/>
      <c r="I18" s="100">
        <f t="shared" si="0"/>
        <v>2.646434732855326E-2</v>
      </c>
      <c r="J18" s="100">
        <f t="shared" si="1"/>
        <v>1.6576844452703958E-2</v>
      </c>
      <c r="K18" s="97">
        <f t="shared" si="2"/>
        <v>1338</v>
      </c>
      <c r="L18" s="101">
        <f t="shared" si="4"/>
        <v>1.9335260115606937E-2</v>
      </c>
      <c r="M18" s="44">
        <f t="shared" si="3"/>
        <v>-98</v>
      </c>
      <c r="N18" s="44">
        <f t="shared" si="5"/>
        <v>0</v>
      </c>
    </row>
    <row r="19" spans="1:15">
      <c r="A19" s="42">
        <v>17</v>
      </c>
      <c r="B19" s="103" t="s">
        <v>108</v>
      </c>
      <c r="C19" s="31">
        <v>24358</v>
      </c>
      <c r="D19" s="31">
        <v>25463</v>
      </c>
      <c r="E19" s="31">
        <v>25646</v>
      </c>
      <c r="F19" s="31"/>
      <c r="G19" s="31"/>
      <c r="H19" s="31"/>
      <c r="I19" s="100">
        <f t="shared" si="0"/>
        <v>8.2715397558660499E-3</v>
      </c>
      <c r="J19" s="100">
        <f t="shared" si="1"/>
        <v>5.2877904589867804E-2</v>
      </c>
      <c r="K19" s="97">
        <f t="shared" si="2"/>
        <v>1288</v>
      </c>
      <c r="L19" s="101">
        <f t="shared" si="4"/>
        <v>1.8612716763005781E-2</v>
      </c>
      <c r="M19" s="44">
        <f t="shared" si="3"/>
        <v>183</v>
      </c>
      <c r="N19" s="44">
        <f t="shared" si="5"/>
        <v>0</v>
      </c>
    </row>
    <row r="20" spans="1:15">
      <c r="A20" s="42">
        <v>18</v>
      </c>
      <c r="B20" s="103" t="s">
        <v>109</v>
      </c>
      <c r="C20" s="31">
        <v>10270</v>
      </c>
      <c r="D20" s="31">
        <v>10016</v>
      </c>
      <c r="E20" s="31">
        <v>10071</v>
      </c>
      <c r="F20" s="31"/>
      <c r="G20" s="31"/>
      <c r="H20" s="31"/>
      <c r="I20" s="100">
        <f t="shared" si="0"/>
        <v>3.2481742525667543E-3</v>
      </c>
      <c r="J20" s="100">
        <f t="shared" si="1"/>
        <v>-1.937682570593963E-2</v>
      </c>
      <c r="K20" s="97">
        <f t="shared" si="2"/>
        <v>-199</v>
      </c>
      <c r="L20" s="101">
        <f t="shared" si="4"/>
        <v>-2.875722543352601E-3</v>
      </c>
      <c r="M20" s="44">
        <f t="shared" si="3"/>
        <v>55</v>
      </c>
      <c r="N20" s="44">
        <f t="shared" si="5"/>
        <v>0</v>
      </c>
    </row>
    <row r="21" spans="1:15">
      <c r="A21" s="42">
        <v>19</v>
      </c>
      <c r="B21" s="103" t="s">
        <v>110</v>
      </c>
      <c r="C21" s="31">
        <v>19788</v>
      </c>
      <c r="D21" s="31">
        <v>20182</v>
      </c>
      <c r="E21" s="31">
        <v>20188</v>
      </c>
      <c r="F21" s="31"/>
      <c r="G21" s="31"/>
      <c r="H21" s="31"/>
      <c r="I21" s="100">
        <f t="shared" si="0"/>
        <v>6.5111847692202992E-3</v>
      </c>
      <c r="J21" s="100">
        <f t="shared" si="1"/>
        <v>2.0214271275520519E-2</v>
      </c>
      <c r="K21" s="97">
        <f t="shared" si="2"/>
        <v>400</v>
      </c>
      <c r="L21" s="101">
        <f t="shared" si="4"/>
        <v>5.7803468208092483E-3</v>
      </c>
      <c r="M21" s="44">
        <f t="shared" si="3"/>
        <v>6</v>
      </c>
      <c r="N21" s="44">
        <f t="shared" si="5"/>
        <v>0</v>
      </c>
    </row>
    <row r="22" spans="1:15">
      <c r="A22" s="42">
        <v>20</v>
      </c>
      <c r="B22" s="103" t="s">
        <v>111</v>
      </c>
      <c r="C22" s="31">
        <v>36498</v>
      </c>
      <c r="D22" s="31">
        <v>37781</v>
      </c>
      <c r="E22" s="31">
        <v>37705</v>
      </c>
      <c r="F22" s="31"/>
      <c r="G22" s="31"/>
      <c r="H22" s="31"/>
      <c r="I22" s="100">
        <f t="shared" si="0"/>
        <v>1.2160898638966286E-2</v>
      </c>
      <c r="J22" s="100">
        <f t="shared" si="1"/>
        <v>3.3070305222203958E-2</v>
      </c>
      <c r="K22" s="97">
        <f t="shared" si="2"/>
        <v>1207</v>
      </c>
      <c r="L22" s="101">
        <f t="shared" si="4"/>
        <v>1.7442196531791909E-2</v>
      </c>
      <c r="M22" s="44">
        <f t="shared" si="3"/>
        <v>-76</v>
      </c>
      <c r="N22" s="44">
        <f t="shared" si="5"/>
        <v>0</v>
      </c>
    </row>
    <row r="23" spans="1:15">
      <c r="A23" s="42">
        <v>21</v>
      </c>
      <c r="B23" s="103" t="s">
        <v>112</v>
      </c>
      <c r="C23" s="31">
        <v>64662</v>
      </c>
      <c r="D23" s="31">
        <v>67133</v>
      </c>
      <c r="E23" s="31">
        <v>67727</v>
      </c>
      <c r="F23" s="31"/>
      <c r="G23" s="31"/>
      <c r="H23" s="31"/>
      <c r="I23" s="100">
        <f t="shared" si="0"/>
        <v>2.1843818647958351E-2</v>
      </c>
      <c r="J23" s="100">
        <f t="shared" si="1"/>
        <v>4.7400327858711455E-2</v>
      </c>
      <c r="K23" s="97">
        <f t="shared" si="2"/>
        <v>3065</v>
      </c>
      <c r="L23" s="101">
        <f t="shared" si="4"/>
        <v>4.4291907514450869E-2</v>
      </c>
      <c r="M23" s="44">
        <f t="shared" si="3"/>
        <v>594</v>
      </c>
      <c r="N23" s="44">
        <f t="shared" si="5"/>
        <v>0</v>
      </c>
    </row>
    <row r="24" spans="1:15">
      <c r="A24" s="42">
        <v>22</v>
      </c>
      <c r="B24" s="103" t="s">
        <v>113</v>
      </c>
      <c r="C24" s="31">
        <v>19618</v>
      </c>
      <c r="D24" s="31">
        <v>20210</v>
      </c>
      <c r="E24" s="31">
        <v>20166</v>
      </c>
      <c r="F24" s="31"/>
      <c r="G24" s="31"/>
      <c r="H24" s="31"/>
      <c r="I24" s="100">
        <f t="shared" si="0"/>
        <v>6.5040891646570521E-3</v>
      </c>
      <c r="J24" s="100">
        <f t="shared" si="1"/>
        <v>2.7933530431236621E-2</v>
      </c>
      <c r="K24" s="97">
        <f t="shared" si="2"/>
        <v>548</v>
      </c>
      <c r="L24" s="101">
        <f t="shared" si="4"/>
        <v>7.91907514450867E-3</v>
      </c>
      <c r="M24" s="44">
        <f t="shared" si="3"/>
        <v>-44</v>
      </c>
      <c r="N24" s="44">
        <f t="shared" si="5"/>
        <v>0</v>
      </c>
    </row>
    <row r="25" spans="1:15">
      <c r="A25" s="42">
        <v>23</v>
      </c>
      <c r="B25" s="103" t="s">
        <v>114</v>
      </c>
      <c r="C25" s="31">
        <v>29001</v>
      </c>
      <c r="D25" s="31">
        <v>29960</v>
      </c>
      <c r="E25" s="31">
        <v>30046</v>
      </c>
      <c r="F25" s="31"/>
      <c r="G25" s="31"/>
      <c r="H25" s="31"/>
      <c r="I25" s="100">
        <f t="shared" si="0"/>
        <v>9.6906606685156094E-3</v>
      </c>
      <c r="J25" s="100">
        <f t="shared" si="1"/>
        <v>3.6033240233095412E-2</v>
      </c>
      <c r="K25" s="97">
        <f t="shared" si="2"/>
        <v>1045</v>
      </c>
      <c r="L25" s="101">
        <f t="shared" si="4"/>
        <v>1.5101156069364161E-2</v>
      </c>
      <c r="M25" s="44">
        <f t="shared" si="3"/>
        <v>86</v>
      </c>
      <c r="N25" s="44">
        <f t="shared" si="5"/>
        <v>0</v>
      </c>
    </row>
    <row r="26" spans="1:15">
      <c r="A26" s="42">
        <v>24</v>
      </c>
      <c r="B26" s="103" t="s">
        <v>115</v>
      </c>
      <c r="C26" s="31">
        <v>13897</v>
      </c>
      <c r="D26" s="31">
        <v>13702</v>
      </c>
      <c r="E26" s="31">
        <v>13799</v>
      </c>
      <c r="F26" s="31"/>
      <c r="G26" s="31"/>
      <c r="H26" s="31"/>
      <c r="I26" s="100">
        <f t="shared" si="0"/>
        <v>4.4505566985571085E-3</v>
      </c>
      <c r="J26" s="100">
        <f t="shared" si="1"/>
        <v>-7.0518817010865658E-3</v>
      </c>
      <c r="K26" s="97">
        <f t="shared" si="2"/>
        <v>-98</v>
      </c>
      <c r="L26" s="101">
        <f t="shared" si="4"/>
        <v>-1.4161849710982658E-3</v>
      </c>
      <c r="M26" s="44">
        <f t="shared" si="3"/>
        <v>97</v>
      </c>
      <c r="N26" s="44">
        <f t="shared" si="5"/>
        <v>0</v>
      </c>
    </row>
    <row r="27" spans="1:15">
      <c r="A27" s="42">
        <v>25</v>
      </c>
      <c r="B27" s="103" t="s">
        <v>116</v>
      </c>
      <c r="C27" s="31">
        <v>35574</v>
      </c>
      <c r="D27" s="31">
        <v>34969</v>
      </c>
      <c r="E27" s="31">
        <v>35549</v>
      </c>
      <c r="F27" s="31"/>
      <c r="G27" s="31"/>
      <c r="H27" s="31"/>
      <c r="I27" s="100">
        <f t="shared" si="0"/>
        <v>1.1465529391768002E-2</v>
      </c>
      <c r="J27" s="100">
        <f t="shared" si="1"/>
        <v>-7.0276044302018323E-4</v>
      </c>
      <c r="K27" s="97">
        <f t="shared" si="2"/>
        <v>-25</v>
      </c>
      <c r="L27" s="101">
        <f t="shared" si="4"/>
        <v>-3.6127167630057802E-4</v>
      </c>
      <c r="M27" s="44">
        <f t="shared" si="3"/>
        <v>580</v>
      </c>
      <c r="N27" s="44">
        <f t="shared" si="5"/>
        <v>0</v>
      </c>
    </row>
    <row r="28" spans="1:15">
      <c r="A28" s="42">
        <v>26</v>
      </c>
      <c r="B28" s="103" t="s">
        <v>117</v>
      </c>
      <c r="C28" s="31">
        <v>41294</v>
      </c>
      <c r="D28" s="31">
        <v>41813</v>
      </c>
      <c r="E28" s="31">
        <v>41872</v>
      </c>
      <c r="F28" s="31"/>
      <c r="G28" s="31"/>
      <c r="H28" s="31"/>
      <c r="I28" s="100">
        <f t="shared" si="0"/>
        <v>1.350487064874145E-2</v>
      </c>
      <c r="J28" s="100">
        <f t="shared" si="1"/>
        <v>1.3997190875187679E-2</v>
      </c>
      <c r="K28" s="97">
        <f t="shared" si="2"/>
        <v>578</v>
      </c>
      <c r="L28" s="101">
        <f t="shared" si="4"/>
        <v>8.3526011560693635E-3</v>
      </c>
      <c r="M28" s="44">
        <f t="shared" si="3"/>
        <v>59</v>
      </c>
      <c r="N28" s="44">
        <f t="shared" si="5"/>
        <v>0</v>
      </c>
    </row>
    <row r="29" spans="1:15">
      <c r="A29" s="42">
        <v>27</v>
      </c>
      <c r="B29" s="103" t="s">
        <v>118</v>
      </c>
      <c r="C29" s="31">
        <v>54399</v>
      </c>
      <c r="D29" s="31">
        <v>54802</v>
      </c>
      <c r="E29" s="31">
        <v>55429</v>
      </c>
      <c r="F29" s="31"/>
      <c r="G29" s="31"/>
      <c r="H29" s="31"/>
      <c r="I29" s="100">
        <f t="shared" si="0"/>
        <v>1.7877375697102831E-2</v>
      </c>
      <c r="J29" s="100">
        <f t="shared" si="1"/>
        <v>1.8934171584036472E-2</v>
      </c>
      <c r="K29" s="97">
        <f t="shared" si="2"/>
        <v>1030</v>
      </c>
      <c r="L29" s="101">
        <f t="shared" si="4"/>
        <v>1.4884393063583815E-2</v>
      </c>
      <c r="M29" s="44">
        <f t="shared" si="3"/>
        <v>627</v>
      </c>
      <c r="N29" s="44">
        <f t="shared" si="5"/>
        <v>0</v>
      </c>
    </row>
    <row r="30" spans="1:15">
      <c r="A30" s="42">
        <v>28</v>
      </c>
      <c r="B30" s="103" t="s">
        <v>119</v>
      </c>
      <c r="C30" s="31">
        <v>17788</v>
      </c>
      <c r="D30" s="31">
        <v>18119</v>
      </c>
      <c r="E30" s="31">
        <v>18167</v>
      </c>
      <c r="F30" s="31"/>
      <c r="G30" s="31"/>
      <c r="H30" s="31"/>
      <c r="I30" s="100">
        <f t="shared" si="0"/>
        <v>5.8593567318419451E-3</v>
      </c>
      <c r="J30" s="100">
        <f t="shared" si="1"/>
        <v>2.1306498763211154E-2</v>
      </c>
      <c r="K30" s="97">
        <f t="shared" si="2"/>
        <v>379</v>
      </c>
      <c r="L30" s="101">
        <f t="shared" si="4"/>
        <v>5.4768786127167629E-3</v>
      </c>
      <c r="M30" s="44">
        <f t="shared" si="3"/>
        <v>48</v>
      </c>
      <c r="N30" s="44">
        <f t="shared" si="5"/>
        <v>0</v>
      </c>
    </row>
    <row r="31" spans="1:15">
      <c r="A31" s="42">
        <v>29</v>
      </c>
      <c r="B31" s="103" t="s">
        <v>120</v>
      </c>
      <c r="C31" s="31">
        <v>6663</v>
      </c>
      <c r="D31" s="31">
        <v>6764</v>
      </c>
      <c r="E31" s="31">
        <v>6777</v>
      </c>
      <c r="F31" s="31"/>
      <c r="G31" s="31"/>
      <c r="H31" s="31"/>
      <c r="I31" s="100">
        <f t="shared" si="0"/>
        <v>2.1857687329604699E-3</v>
      </c>
      <c r="J31" s="100">
        <f t="shared" si="1"/>
        <v>1.7109410175596577E-2</v>
      </c>
      <c r="K31" s="97">
        <f t="shared" si="2"/>
        <v>114</v>
      </c>
      <c r="L31" s="101">
        <f t="shared" si="4"/>
        <v>1.6473988439306359E-3</v>
      </c>
      <c r="M31" s="44">
        <f t="shared" si="3"/>
        <v>13</v>
      </c>
      <c r="N31" s="44">
        <f t="shared" si="5"/>
        <v>0</v>
      </c>
    </row>
    <row r="32" spans="1:15">
      <c r="A32" s="42">
        <v>30</v>
      </c>
      <c r="B32" s="103" t="s">
        <v>121</v>
      </c>
      <c r="C32" s="31">
        <v>23177</v>
      </c>
      <c r="D32" s="31">
        <v>23608</v>
      </c>
      <c r="E32" s="31">
        <v>24176</v>
      </c>
      <c r="F32" s="31"/>
      <c r="G32" s="31"/>
      <c r="H32" s="31"/>
      <c r="I32" s="100">
        <f t="shared" si="0"/>
        <v>7.7974243600490373E-3</v>
      </c>
      <c r="J32" s="100">
        <f t="shared" si="1"/>
        <v>4.3103076325667684E-2</v>
      </c>
      <c r="K32" s="97">
        <f t="shared" si="2"/>
        <v>999</v>
      </c>
      <c r="L32" s="101">
        <f t="shared" si="4"/>
        <v>1.4436416184971098E-2</v>
      </c>
      <c r="M32" s="44">
        <f t="shared" si="3"/>
        <v>568</v>
      </c>
      <c r="N32" s="44">
        <f t="shared" si="5"/>
        <v>0</v>
      </c>
    </row>
    <row r="33" spans="1:14">
      <c r="A33" s="42">
        <v>31</v>
      </c>
      <c r="B33" s="103" t="s">
        <v>122</v>
      </c>
      <c r="C33" s="31">
        <v>51487</v>
      </c>
      <c r="D33" s="31">
        <v>53482</v>
      </c>
      <c r="E33" s="31">
        <v>53458</v>
      </c>
      <c r="F33" s="31"/>
      <c r="G33" s="31"/>
      <c r="H33" s="31"/>
      <c r="I33" s="100">
        <f t="shared" si="0"/>
        <v>1.724167403373186E-2</v>
      </c>
      <c r="J33" s="100">
        <f t="shared" si="1"/>
        <v>3.8281507953463981E-2</v>
      </c>
      <c r="K33" s="97">
        <f t="shared" si="2"/>
        <v>1971</v>
      </c>
      <c r="L33" s="101">
        <f t="shared" si="4"/>
        <v>2.8482658959537572E-2</v>
      </c>
      <c r="M33" s="44">
        <f t="shared" si="3"/>
        <v>-24</v>
      </c>
      <c r="N33" s="44">
        <f t="shared" si="5"/>
        <v>0</v>
      </c>
    </row>
    <row r="34" spans="1:14">
      <c r="A34" s="42">
        <v>32</v>
      </c>
      <c r="B34" s="103" t="s">
        <v>123</v>
      </c>
      <c r="C34" s="31">
        <v>33073</v>
      </c>
      <c r="D34" s="31">
        <v>36401</v>
      </c>
      <c r="E34" s="31">
        <v>35405</v>
      </c>
      <c r="F34" s="31"/>
      <c r="G34" s="31"/>
      <c r="H34" s="31"/>
      <c r="I34" s="100">
        <f t="shared" si="0"/>
        <v>1.1419085434626743E-2</v>
      </c>
      <c r="J34" s="100">
        <f t="shared" si="1"/>
        <v>7.0510688477005409E-2</v>
      </c>
      <c r="K34" s="97">
        <f t="shared" si="2"/>
        <v>2332</v>
      </c>
      <c r="L34" s="101">
        <f t="shared" si="4"/>
        <v>3.3699421965317916E-2</v>
      </c>
      <c r="M34" s="44">
        <f t="shared" si="3"/>
        <v>-996</v>
      </c>
      <c r="N34" s="44">
        <f t="shared" si="5"/>
        <v>0</v>
      </c>
    </row>
    <row r="35" spans="1:14">
      <c r="A35" s="42">
        <v>33</v>
      </c>
      <c r="B35" s="103" t="s">
        <v>124</v>
      </c>
      <c r="C35" s="31">
        <v>62943</v>
      </c>
      <c r="D35" s="31">
        <v>64746</v>
      </c>
      <c r="E35" s="31">
        <v>64942</v>
      </c>
      <c r="F35" s="31"/>
      <c r="G35" s="31"/>
      <c r="H35" s="31"/>
      <c r="I35" s="100">
        <f t="shared" si="0"/>
        <v>2.0945579615747209E-2</v>
      </c>
      <c r="J35" s="100">
        <f t="shared" si="1"/>
        <v>3.1758892966652366E-2</v>
      </c>
      <c r="K35" s="97">
        <f t="shared" si="2"/>
        <v>1999</v>
      </c>
      <c r="L35" s="101">
        <f t="shared" si="4"/>
        <v>2.8887283236994219E-2</v>
      </c>
      <c r="M35" s="44">
        <f t="shared" si="3"/>
        <v>196</v>
      </c>
      <c r="N35" s="44">
        <f t="shared" si="5"/>
        <v>0</v>
      </c>
    </row>
    <row r="36" spans="1:14">
      <c r="A36" s="42">
        <v>34</v>
      </c>
      <c r="B36" s="103" t="s">
        <v>125</v>
      </c>
      <c r="C36" s="31">
        <v>346687</v>
      </c>
      <c r="D36" s="31">
        <v>351423</v>
      </c>
      <c r="E36" s="31">
        <v>351773</v>
      </c>
      <c r="F36" s="31"/>
      <c r="G36" s="31"/>
      <c r="H36" s="31"/>
      <c r="I36" s="100">
        <f t="shared" si="0"/>
        <v>0.11345645927397129</v>
      </c>
      <c r="J36" s="100">
        <f t="shared" si="1"/>
        <v>1.4670293377023079E-2</v>
      </c>
      <c r="K36" s="97">
        <f t="shared" si="2"/>
        <v>5086</v>
      </c>
      <c r="L36" s="101">
        <f t="shared" si="4"/>
        <v>7.3497109826589593E-2</v>
      </c>
      <c r="M36" s="44">
        <f t="shared" si="3"/>
        <v>350</v>
      </c>
      <c r="N36" s="44">
        <f t="shared" si="5"/>
        <v>0</v>
      </c>
    </row>
    <row r="37" spans="1:14">
      <c r="A37" s="42">
        <v>35</v>
      </c>
      <c r="B37" s="103" t="s">
        <v>126</v>
      </c>
      <c r="C37" s="31">
        <v>166168</v>
      </c>
      <c r="D37" s="31">
        <v>171644</v>
      </c>
      <c r="E37" s="31">
        <v>172815</v>
      </c>
      <c r="F37" s="31"/>
      <c r="G37" s="31"/>
      <c r="H37" s="31"/>
      <c r="I37" s="100">
        <f t="shared" si="0"/>
        <v>5.573758648171221E-2</v>
      </c>
      <c r="J37" s="100">
        <f t="shared" si="1"/>
        <v>4.00016850416446E-2</v>
      </c>
      <c r="K37" s="97">
        <f t="shared" si="2"/>
        <v>6647</v>
      </c>
      <c r="L37" s="101">
        <f t="shared" si="4"/>
        <v>9.6054913294797692E-2</v>
      </c>
      <c r="M37" s="44">
        <f t="shared" si="3"/>
        <v>1171</v>
      </c>
      <c r="N37" s="44">
        <f t="shared" si="5"/>
        <v>0</v>
      </c>
    </row>
    <row r="38" spans="1:14">
      <c r="A38" s="42">
        <v>36</v>
      </c>
      <c r="B38" s="103" t="s">
        <v>127</v>
      </c>
      <c r="C38" s="31">
        <v>12939</v>
      </c>
      <c r="D38" s="31">
        <v>13018</v>
      </c>
      <c r="E38" s="31">
        <v>13139</v>
      </c>
      <c r="F38" s="31"/>
      <c r="G38" s="31"/>
      <c r="H38" s="31"/>
      <c r="I38" s="100">
        <f t="shared" si="0"/>
        <v>4.2376885616596752E-3</v>
      </c>
      <c r="J38" s="100">
        <f t="shared" si="1"/>
        <v>1.5457145065306438E-2</v>
      </c>
      <c r="K38" s="97">
        <f t="shared" si="2"/>
        <v>200</v>
      </c>
      <c r="L38" s="101">
        <f t="shared" si="4"/>
        <v>2.8901734104046241E-3</v>
      </c>
      <c r="M38" s="44">
        <f t="shared" si="3"/>
        <v>121</v>
      </c>
      <c r="N38" s="44">
        <f t="shared" si="5"/>
        <v>0</v>
      </c>
    </row>
    <row r="39" spans="1:14">
      <c r="A39" s="42">
        <v>37</v>
      </c>
      <c r="B39" s="103" t="s">
        <v>128</v>
      </c>
      <c r="C39" s="31">
        <v>21222</v>
      </c>
      <c r="D39" s="31">
        <v>22002</v>
      </c>
      <c r="E39" s="31">
        <v>22338</v>
      </c>
      <c r="F39" s="31"/>
      <c r="G39" s="31"/>
      <c r="H39" s="31"/>
      <c r="I39" s="100">
        <f t="shared" si="0"/>
        <v>7.2046188515376983E-3</v>
      </c>
      <c r="J39" s="100">
        <f t="shared" si="1"/>
        <v>5.2586938083121287E-2</v>
      </c>
      <c r="K39" s="97">
        <f t="shared" si="2"/>
        <v>1116</v>
      </c>
      <c r="L39" s="101">
        <f t="shared" si="4"/>
        <v>1.6127167630057802E-2</v>
      </c>
      <c r="M39" s="44">
        <f t="shared" si="3"/>
        <v>336</v>
      </c>
      <c r="N39" s="44">
        <f t="shared" si="5"/>
        <v>0</v>
      </c>
    </row>
    <row r="40" spans="1:14">
      <c r="A40" s="42">
        <v>38</v>
      </c>
      <c r="B40" s="103" t="s">
        <v>129</v>
      </c>
      <c r="C40" s="31">
        <v>52245</v>
      </c>
      <c r="D40" s="31">
        <v>53623</v>
      </c>
      <c r="E40" s="31">
        <v>53668</v>
      </c>
      <c r="F40" s="31"/>
      <c r="G40" s="31"/>
      <c r="H40" s="31"/>
      <c r="I40" s="100">
        <f t="shared" si="0"/>
        <v>1.7309404804562861E-2</v>
      </c>
      <c r="J40" s="100">
        <f t="shared" si="1"/>
        <v>2.7237056177624654E-2</v>
      </c>
      <c r="K40" s="97">
        <f t="shared" si="2"/>
        <v>1423</v>
      </c>
      <c r="L40" s="101">
        <f t="shared" si="4"/>
        <v>2.0563583815028902E-2</v>
      </c>
      <c r="M40" s="44">
        <f t="shared" si="3"/>
        <v>45</v>
      </c>
      <c r="N40" s="44">
        <f t="shared" si="5"/>
        <v>0</v>
      </c>
    </row>
    <row r="41" spans="1:14">
      <c r="A41" s="42">
        <v>39</v>
      </c>
      <c r="B41" s="103" t="s">
        <v>130</v>
      </c>
      <c r="C41" s="31">
        <v>14002</v>
      </c>
      <c r="D41" s="31">
        <v>15577</v>
      </c>
      <c r="E41" s="31">
        <v>15964</v>
      </c>
      <c r="F41" s="31"/>
      <c r="G41" s="31"/>
      <c r="H41" s="31"/>
      <c r="I41" s="100">
        <f t="shared" si="0"/>
        <v>5.1488286930767221E-3</v>
      </c>
      <c r="J41" s="100">
        <f t="shared" si="1"/>
        <v>0.14012283959434366</v>
      </c>
      <c r="K41" s="97">
        <f t="shared" si="2"/>
        <v>1962</v>
      </c>
      <c r="L41" s="101">
        <f t="shared" si="4"/>
        <v>2.8352601156069364E-2</v>
      </c>
      <c r="M41" s="44">
        <f t="shared" si="3"/>
        <v>387</v>
      </c>
      <c r="N41" s="44">
        <f t="shared" si="5"/>
        <v>0</v>
      </c>
    </row>
    <row r="42" spans="1:14">
      <c r="A42" s="42">
        <v>40</v>
      </c>
      <c r="B42" s="103" t="s">
        <v>131</v>
      </c>
      <c r="C42" s="31">
        <v>12235</v>
      </c>
      <c r="D42" s="31">
        <v>11876</v>
      </c>
      <c r="E42" s="31">
        <v>11859</v>
      </c>
      <c r="F42" s="31"/>
      <c r="G42" s="31"/>
      <c r="H42" s="31"/>
      <c r="I42" s="100">
        <f t="shared" si="0"/>
        <v>3.8248533870707119E-3</v>
      </c>
      <c r="J42" s="100">
        <f t="shared" si="1"/>
        <v>-3.0731507968941561E-2</v>
      </c>
      <c r="K42" s="97">
        <f t="shared" si="2"/>
        <v>-376</v>
      </c>
      <c r="L42" s="101">
        <f t="shared" si="4"/>
        <v>-5.4335260115606935E-3</v>
      </c>
      <c r="M42" s="44">
        <f t="shared" si="3"/>
        <v>-17</v>
      </c>
      <c r="N42" s="44">
        <f t="shared" si="5"/>
        <v>0</v>
      </c>
    </row>
    <row r="43" spans="1:14">
      <c r="A43" s="42">
        <v>41</v>
      </c>
      <c r="B43" s="103" t="s">
        <v>132</v>
      </c>
      <c r="C43" s="31">
        <v>59554</v>
      </c>
      <c r="D43" s="31">
        <v>60336</v>
      </c>
      <c r="E43" s="31">
        <v>60246</v>
      </c>
      <c r="F43" s="31"/>
      <c r="G43" s="31"/>
      <c r="H43" s="31"/>
      <c r="I43" s="100">
        <f t="shared" si="0"/>
        <v>1.9430990568973953E-2</v>
      </c>
      <c r="J43" s="100">
        <f t="shared" si="1"/>
        <v>1.1619706484870873E-2</v>
      </c>
      <c r="K43" s="97">
        <f t="shared" si="2"/>
        <v>692</v>
      </c>
      <c r="L43" s="101">
        <f t="shared" si="4"/>
        <v>0.01</v>
      </c>
      <c r="M43" s="44">
        <f t="shared" si="3"/>
        <v>-90</v>
      </c>
      <c r="N43" s="44">
        <f t="shared" si="5"/>
        <v>0</v>
      </c>
    </row>
    <row r="44" spans="1:14">
      <c r="A44" s="42">
        <v>42</v>
      </c>
      <c r="B44" s="103" t="s">
        <v>133</v>
      </c>
      <c r="C44" s="31">
        <v>77312</v>
      </c>
      <c r="D44" s="31">
        <v>78264</v>
      </c>
      <c r="E44" s="31">
        <v>78340</v>
      </c>
      <c r="F44" s="31"/>
      <c r="G44" s="31"/>
      <c r="H44" s="31"/>
      <c r="I44" s="100">
        <f t="shared" si="0"/>
        <v>2.526680279476512E-2</v>
      </c>
      <c r="J44" s="100">
        <f t="shared" si="1"/>
        <v>1.3296771523178808E-2</v>
      </c>
      <c r="K44" s="97">
        <f t="shared" si="2"/>
        <v>1028</v>
      </c>
      <c r="L44" s="101">
        <f t="shared" si="4"/>
        <v>1.4855491329479768E-2</v>
      </c>
      <c r="M44" s="44">
        <f t="shared" si="3"/>
        <v>76</v>
      </c>
      <c r="N44" s="44">
        <f t="shared" si="5"/>
        <v>0</v>
      </c>
    </row>
    <row r="45" spans="1:14">
      <c r="A45" s="42">
        <v>43</v>
      </c>
      <c r="B45" s="103" t="s">
        <v>134</v>
      </c>
      <c r="C45" s="31">
        <v>22007</v>
      </c>
      <c r="D45" s="31">
        <v>21648</v>
      </c>
      <c r="E45" s="31">
        <v>22043</v>
      </c>
      <c r="F45" s="31"/>
      <c r="G45" s="31"/>
      <c r="H45" s="31"/>
      <c r="I45" s="100">
        <f t="shared" si="0"/>
        <v>7.1094732448941482E-3</v>
      </c>
      <c r="J45" s="100">
        <f t="shared" si="1"/>
        <v>1.6358431408188304E-3</v>
      </c>
      <c r="K45" s="97">
        <f t="shared" si="2"/>
        <v>36</v>
      </c>
      <c r="L45" s="101">
        <f t="shared" si="4"/>
        <v>5.2023121387283233E-4</v>
      </c>
      <c r="M45" s="44">
        <f t="shared" si="3"/>
        <v>395</v>
      </c>
      <c r="N45" s="44">
        <f t="shared" si="5"/>
        <v>0</v>
      </c>
    </row>
    <row r="46" spans="1:14">
      <c r="A46" s="42">
        <v>44</v>
      </c>
      <c r="B46" s="103" t="s">
        <v>135</v>
      </c>
      <c r="C46" s="31">
        <v>39387</v>
      </c>
      <c r="D46" s="31">
        <v>39734</v>
      </c>
      <c r="E46" s="31">
        <v>39763</v>
      </c>
      <c r="F46" s="31"/>
      <c r="G46" s="31"/>
      <c r="H46" s="31"/>
      <c r="I46" s="100">
        <f t="shared" si="0"/>
        <v>1.2824660193110104E-2</v>
      </c>
      <c r="J46" s="100">
        <f t="shared" si="1"/>
        <v>9.5462970015487338E-3</v>
      </c>
      <c r="K46" s="97">
        <f t="shared" si="2"/>
        <v>376</v>
      </c>
      <c r="L46" s="101">
        <f t="shared" si="4"/>
        <v>5.4335260115606935E-3</v>
      </c>
      <c r="M46" s="44">
        <f t="shared" si="3"/>
        <v>29</v>
      </c>
      <c r="N46" s="44">
        <f t="shared" si="5"/>
        <v>0</v>
      </c>
    </row>
    <row r="47" spans="1:14">
      <c r="A47" s="42">
        <v>45</v>
      </c>
      <c r="B47" s="103" t="s">
        <v>136</v>
      </c>
      <c r="C47" s="31">
        <v>47249</v>
      </c>
      <c r="D47" s="31">
        <v>46269</v>
      </c>
      <c r="E47" s="31">
        <v>48105</v>
      </c>
      <c r="F47" s="31"/>
      <c r="G47" s="31"/>
      <c r="H47" s="31"/>
      <c r="I47" s="100">
        <f t="shared" si="0"/>
        <v>1.551518443250161E-2</v>
      </c>
      <c r="J47" s="100">
        <f t="shared" si="1"/>
        <v>1.8116785540434718E-2</v>
      </c>
      <c r="K47" s="97">
        <f t="shared" si="2"/>
        <v>856</v>
      </c>
      <c r="L47" s="101">
        <f t="shared" si="4"/>
        <v>1.2369942196531793E-2</v>
      </c>
      <c r="M47" s="44">
        <f t="shared" si="3"/>
        <v>1836</v>
      </c>
      <c r="N47" s="44">
        <f t="shared" si="5"/>
        <v>0</v>
      </c>
    </row>
    <row r="48" spans="1:14">
      <c r="A48" s="42">
        <v>46</v>
      </c>
      <c r="B48" s="103" t="s">
        <v>137</v>
      </c>
      <c r="C48" s="31">
        <v>37679</v>
      </c>
      <c r="D48" s="31">
        <v>38672</v>
      </c>
      <c r="E48" s="31">
        <v>38797</v>
      </c>
      <c r="F48" s="31"/>
      <c r="G48" s="31"/>
      <c r="H48" s="31"/>
      <c r="I48" s="100">
        <f t="shared" si="0"/>
        <v>1.2513098647287495E-2</v>
      </c>
      <c r="J48" s="100">
        <f t="shared" si="1"/>
        <v>2.9671700416677726E-2</v>
      </c>
      <c r="K48" s="97">
        <f t="shared" si="2"/>
        <v>1118</v>
      </c>
      <c r="L48" s="101">
        <f t="shared" si="4"/>
        <v>1.6156069364161849E-2</v>
      </c>
      <c r="M48" s="44">
        <f t="shared" si="3"/>
        <v>125</v>
      </c>
      <c r="N48" s="44">
        <f t="shared" si="5"/>
        <v>0</v>
      </c>
    </row>
    <row r="49" spans="1:14">
      <c r="A49" s="42">
        <v>47</v>
      </c>
      <c r="B49" s="103" t="s">
        <v>138</v>
      </c>
      <c r="C49" s="31">
        <v>28962</v>
      </c>
      <c r="D49" s="31">
        <v>29311</v>
      </c>
      <c r="E49" s="31">
        <v>29796</v>
      </c>
      <c r="F49" s="31"/>
      <c r="G49" s="31"/>
      <c r="H49" s="31"/>
      <c r="I49" s="100">
        <f t="shared" si="0"/>
        <v>9.6100287984787029E-3</v>
      </c>
      <c r="J49" s="100">
        <f t="shared" si="1"/>
        <v>2.8796353842966645E-2</v>
      </c>
      <c r="K49" s="97">
        <f t="shared" si="2"/>
        <v>834</v>
      </c>
      <c r="L49" s="101">
        <f t="shared" si="4"/>
        <v>1.2052023121387282E-2</v>
      </c>
      <c r="M49" s="44">
        <f t="shared" si="3"/>
        <v>485</v>
      </c>
      <c r="N49" s="44">
        <f t="shared" si="5"/>
        <v>0</v>
      </c>
    </row>
    <row r="50" spans="1:14">
      <c r="A50" s="42">
        <v>48</v>
      </c>
      <c r="B50" s="103" t="s">
        <v>139</v>
      </c>
      <c r="C50" s="31">
        <v>37714</v>
      </c>
      <c r="D50" s="31">
        <v>38215</v>
      </c>
      <c r="E50" s="31">
        <v>38242</v>
      </c>
      <c r="F50" s="31"/>
      <c r="G50" s="31"/>
      <c r="H50" s="31"/>
      <c r="I50" s="100">
        <f t="shared" si="0"/>
        <v>1.2334095895805563E-2</v>
      </c>
      <c r="J50" s="100">
        <f t="shared" si="1"/>
        <v>1.4000106061409556E-2</v>
      </c>
      <c r="K50" s="97">
        <f t="shared" si="2"/>
        <v>528</v>
      </c>
      <c r="L50" s="101">
        <f t="shared" si="4"/>
        <v>7.6300578034682077E-3</v>
      </c>
      <c r="M50" s="44">
        <f t="shared" si="3"/>
        <v>27</v>
      </c>
      <c r="N50" s="44">
        <f t="shared" si="5"/>
        <v>0</v>
      </c>
    </row>
    <row r="51" spans="1:14">
      <c r="A51" s="42">
        <v>49</v>
      </c>
      <c r="B51" s="103" t="s">
        <v>140</v>
      </c>
      <c r="C51" s="31">
        <v>13087</v>
      </c>
      <c r="D51" s="31">
        <v>12990</v>
      </c>
      <c r="E51" s="31">
        <v>13447</v>
      </c>
      <c r="F51" s="31"/>
      <c r="G51" s="31"/>
      <c r="H51" s="31"/>
      <c r="I51" s="100">
        <f t="shared" si="0"/>
        <v>4.3370270255451444E-3</v>
      </c>
      <c r="J51" s="100">
        <f t="shared" si="1"/>
        <v>2.7508214258424389E-2</v>
      </c>
      <c r="K51" s="97">
        <f t="shared" si="2"/>
        <v>360</v>
      </c>
      <c r="L51" s="101">
        <f t="shared" si="4"/>
        <v>5.2023121387283237E-3</v>
      </c>
      <c r="M51" s="44">
        <f t="shared" si="3"/>
        <v>457</v>
      </c>
      <c r="N51" s="44">
        <f t="shared" si="5"/>
        <v>0</v>
      </c>
    </row>
    <row r="52" spans="1:14">
      <c r="A52" s="42">
        <v>50</v>
      </c>
      <c r="B52" s="103" t="s">
        <v>141</v>
      </c>
      <c r="C52" s="31">
        <v>12245</v>
      </c>
      <c r="D52" s="31">
        <v>12802</v>
      </c>
      <c r="E52" s="31">
        <v>12806</v>
      </c>
      <c r="F52" s="31"/>
      <c r="G52" s="31"/>
      <c r="H52" s="31"/>
      <c r="I52" s="100">
        <f t="shared" si="0"/>
        <v>4.1302869107705149E-3</v>
      </c>
      <c r="J52" s="100">
        <f t="shared" si="1"/>
        <v>4.5814618211514904E-2</v>
      </c>
      <c r="K52" s="97">
        <f t="shared" si="2"/>
        <v>561</v>
      </c>
      <c r="L52" s="101">
        <f t="shared" si="4"/>
        <v>8.1069364161849705E-3</v>
      </c>
      <c r="M52" s="44">
        <f t="shared" si="3"/>
        <v>4</v>
      </c>
      <c r="N52" s="44">
        <f t="shared" si="5"/>
        <v>0</v>
      </c>
    </row>
    <row r="53" spans="1:14">
      <c r="A53" s="42">
        <v>51</v>
      </c>
      <c r="B53" s="103" t="s">
        <v>142</v>
      </c>
      <c r="C53" s="31">
        <v>14745</v>
      </c>
      <c r="D53" s="31">
        <v>14632</v>
      </c>
      <c r="E53" s="31">
        <v>14641</v>
      </c>
      <c r="F53" s="31"/>
      <c r="G53" s="31"/>
      <c r="H53" s="31"/>
      <c r="I53" s="100">
        <f t="shared" si="0"/>
        <v>4.7221248368414107E-3</v>
      </c>
      <c r="J53" s="100">
        <f t="shared" si="1"/>
        <v>-7.0532383858935236E-3</v>
      </c>
      <c r="K53" s="97">
        <f t="shared" si="2"/>
        <v>-104</v>
      </c>
      <c r="L53" s="101">
        <f t="shared" si="4"/>
        <v>-1.5028901734104045E-3</v>
      </c>
      <c r="M53" s="44">
        <f t="shared" si="3"/>
        <v>9</v>
      </c>
      <c r="N53" s="44">
        <f t="shared" si="5"/>
        <v>0</v>
      </c>
    </row>
    <row r="54" spans="1:14">
      <c r="A54" s="42">
        <v>52</v>
      </c>
      <c r="B54" s="103" t="s">
        <v>143</v>
      </c>
      <c r="C54" s="31">
        <v>25613</v>
      </c>
      <c r="D54" s="31">
        <v>26035</v>
      </c>
      <c r="E54" s="31">
        <v>26065</v>
      </c>
      <c r="F54" s="31"/>
      <c r="G54" s="31"/>
      <c r="H54" s="31"/>
      <c r="I54" s="100">
        <f t="shared" si="0"/>
        <v>8.4066787700479047E-3</v>
      </c>
      <c r="J54" s="100">
        <f t="shared" si="1"/>
        <v>1.7647288486315544E-2</v>
      </c>
      <c r="K54" s="97">
        <f t="shared" si="2"/>
        <v>452</v>
      </c>
      <c r="L54" s="101">
        <f t="shared" si="4"/>
        <v>6.5317919075144511E-3</v>
      </c>
      <c r="M54" s="44">
        <f t="shared" si="3"/>
        <v>30</v>
      </c>
      <c r="N54" s="44">
        <f t="shared" si="5"/>
        <v>0</v>
      </c>
    </row>
    <row r="55" spans="1:14">
      <c r="A55" s="42">
        <v>53</v>
      </c>
      <c r="B55" s="103" t="s">
        <v>144</v>
      </c>
      <c r="C55" s="31">
        <v>15473</v>
      </c>
      <c r="D55" s="31">
        <v>15375</v>
      </c>
      <c r="E55" s="31">
        <v>15397</v>
      </c>
      <c r="F55" s="31"/>
      <c r="G55" s="31"/>
      <c r="H55" s="31"/>
      <c r="I55" s="100">
        <f t="shared" si="0"/>
        <v>4.9659556118330176E-3</v>
      </c>
      <c r="J55" s="100">
        <f t="shared" si="1"/>
        <v>-4.9117818134815482E-3</v>
      </c>
      <c r="K55" s="97">
        <f t="shared" si="2"/>
        <v>-76</v>
      </c>
      <c r="L55" s="101">
        <f t="shared" si="4"/>
        <v>-1.0982658959537573E-3</v>
      </c>
      <c r="M55" s="44">
        <f t="shared" si="3"/>
        <v>22</v>
      </c>
      <c r="N55" s="44">
        <f t="shared" si="5"/>
        <v>0</v>
      </c>
    </row>
    <row r="56" spans="1:14">
      <c r="A56" s="42">
        <v>54</v>
      </c>
      <c r="B56" s="103" t="s">
        <v>145</v>
      </c>
      <c r="C56" s="31">
        <v>30202</v>
      </c>
      <c r="D56" s="31">
        <v>31591</v>
      </c>
      <c r="E56" s="31">
        <v>31579</v>
      </c>
      <c r="F56" s="31"/>
      <c r="G56" s="31"/>
      <c r="H56" s="31"/>
      <c r="I56" s="100">
        <f t="shared" si="0"/>
        <v>1.0185095295581922E-2</v>
      </c>
      <c r="J56" s="100">
        <f t="shared" si="1"/>
        <v>4.5593007085623471E-2</v>
      </c>
      <c r="K56" s="97">
        <f t="shared" si="2"/>
        <v>1377</v>
      </c>
      <c r="L56" s="101">
        <f t="shared" si="4"/>
        <v>1.9898843930635839E-2</v>
      </c>
      <c r="M56" s="44">
        <f t="shared" si="3"/>
        <v>-12</v>
      </c>
      <c r="N56" s="44">
        <f t="shared" si="5"/>
        <v>0</v>
      </c>
    </row>
    <row r="57" spans="1:14">
      <c r="A57" s="42">
        <v>55</v>
      </c>
      <c r="B57" s="103" t="s">
        <v>146</v>
      </c>
      <c r="C57" s="31">
        <v>55341</v>
      </c>
      <c r="D57" s="31">
        <v>55565</v>
      </c>
      <c r="E57" s="31">
        <v>56551</v>
      </c>
      <c r="F57" s="31"/>
      <c r="G57" s="31"/>
      <c r="H57" s="31"/>
      <c r="I57" s="100">
        <f t="shared" si="0"/>
        <v>1.8239251529828471E-2</v>
      </c>
      <c r="J57" s="100">
        <f t="shared" si="1"/>
        <v>2.1864440469091632E-2</v>
      </c>
      <c r="K57" s="97">
        <f t="shared" si="2"/>
        <v>1210</v>
      </c>
      <c r="L57" s="101">
        <f t="shared" si="4"/>
        <v>1.7485549132947979E-2</v>
      </c>
      <c r="M57" s="44">
        <f t="shared" si="3"/>
        <v>986</v>
      </c>
      <c r="N57" s="44">
        <f t="shared" si="5"/>
        <v>0</v>
      </c>
    </row>
    <row r="58" spans="1:14">
      <c r="A58" s="42">
        <v>56</v>
      </c>
      <c r="B58" s="103" t="s">
        <v>147</v>
      </c>
      <c r="C58" s="31">
        <v>15966</v>
      </c>
      <c r="D58" s="31">
        <v>16544</v>
      </c>
      <c r="E58" s="31">
        <v>17053</v>
      </c>
      <c r="F58" s="31"/>
      <c r="G58" s="31"/>
      <c r="H58" s="31"/>
      <c r="I58" s="100">
        <f t="shared" si="0"/>
        <v>5.5000611189574876E-3</v>
      </c>
      <c r="J58" s="100">
        <f t="shared" si="1"/>
        <v>6.8082174621069774E-2</v>
      </c>
      <c r="K58" s="97">
        <f t="shared" si="2"/>
        <v>1087</v>
      </c>
      <c r="L58" s="101">
        <f t="shared" si="4"/>
        <v>1.5708092485549132E-2</v>
      </c>
      <c r="M58" s="44">
        <f t="shared" si="3"/>
        <v>509</v>
      </c>
      <c r="N58" s="44">
        <f t="shared" si="5"/>
        <v>0</v>
      </c>
    </row>
    <row r="59" spans="1:14">
      <c r="A59" s="42">
        <v>57</v>
      </c>
      <c r="B59" s="103" t="s">
        <v>148</v>
      </c>
      <c r="C59" s="31">
        <v>10046</v>
      </c>
      <c r="D59" s="31">
        <v>10188</v>
      </c>
      <c r="E59" s="31">
        <v>10187</v>
      </c>
      <c r="F59" s="31"/>
      <c r="G59" s="31"/>
      <c r="H59" s="31"/>
      <c r="I59" s="100">
        <f t="shared" si="0"/>
        <v>3.2855874402638791E-3</v>
      </c>
      <c r="J59" s="100">
        <f t="shared" si="1"/>
        <v>1.4035436989846705E-2</v>
      </c>
      <c r="K59" s="97">
        <f t="shared" si="2"/>
        <v>141</v>
      </c>
      <c r="L59" s="101">
        <f t="shared" si="4"/>
        <v>2.03757225433526E-3</v>
      </c>
      <c r="M59" s="44">
        <f t="shared" si="3"/>
        <v>-1</v>
      </c>
      <c r="N59" s="44">
        <f t="shared" si="5"/>
        <v>0</v>
      </c>
    </row>
    <row r="60" spans="1:14">
      <c r="A60" s="42">
        <v>58</v>
      </c>
      <c r="B60" s="103" t="s">
        <v>149</v>
      </c>
      <c r="C60" s="31">
        <v>29655</v>
      </c>
      <c r="D60" s="31">
        <v>29832</v>
      </c>
      <c r="E60" s="31">
        <v>29556</v>
      </c>
      <c r="F60" s="31"/>
      <c r="G60" s="31"/>
      <c r="H60" s="31"/>
      <c r="I60" s="100">
        <f t="shared" si="0"/>
        <v>9.5326222032432722E-3</v>
      </c>
      <c r="J60" s="100">
        <f t="shared" si="1"/>
        <v>-3.338391502276176E-3</v>
      </c>
      <c r="K60" s="97">
        <f t="shared" si="2"/>
        <v>-99</v>
      </c>
      <c r="L60" s="101">
        <f t="shared" si="4"/>
        <v>-1.430635838150289E-3</v>
      </c>
      <c r="M60" s="44">
        <f t="shared" si="3"/>
        <v>-276</v>
      </c>
      <c r="N60" s="44">
        <f t="shared" si="5"/>
        <v>0</v>
      </c>
    </row>
    <row r="61" spans="1:14">
      <c r="A61" s="42">
        <v>59</v>
      </c>
      <c r="B61" s="103" t="s">
        <v>150</v>
      </c>
      <c r="C61" s="31">
        <v>30189</v>
      </c>
      <c r="D61" s="31">
        <v>29734</v>
      </c>
      <c r="E61" s="31">
        <v>29757</v>
      </c>
      <c r="F61" s="31"/>
      <c r="G61" s="31"/>
      <c r="H61" s="31"/>
      <c r="I61" s="100">
        <f t="shared" si="0"/>
        <v>9.597450226752945E-3</v>
      </c>
      <c r="J61" s="100">
        <f t="shared" si="1"/>
        <v>-1.4309847957865447E-2</v>
      </c>
      <c r="K61" s="97">
        <f t="shared" si="2"/>
        <v>-432</v>
      </c>
      <c r="L61" s="101">
        <f t="shared" si="4"/>
        <v>-6.2427745664739888E-3</v>
      </c>
      <c r="M61" s="44">
        <f t="shared" si="3"/>
        <v>23</v>
      </c>
      <c r="N61" s="44">
        <f t="shared" si="5"/>
        <v>0</v>
      </c>
    </row>
    <row r="62" spans="1:14">
      <c r="A62" s="42">
        <v>60</v>
      </c>
      <c r="B62" s="103" t="s">
        <v>151</v>
      </c>
      <c r="C62" s="31">
        <v>24213</v>
      </c>
      <c r="D62" s="31">
        <v>25036</v>
      </c>
      <c r="E62" s="31">
        <v>25064</v>
      </c>
      <c r="F62" s="31"/>
      <c r="G62" s="31"/>
      <c r="H62" s="31"/>
      <c r="I62" s="100">
        <f t="shared" si="0"/>
        <v>8.08382876242013E-3</v>
      </c>
      <c r="J62" s="100">
        <f t="shared" si="1"/>
        <v>3.514640895386776E-2</v>
      </c>
      <c r="K62" s="97">
        <f t="shared" si="2"/>
        <v>851</v>
      </c>
      <c r="L62" s="101">
        <f t="shared" si="4"/>
        <v>1.2297687861271677E-2</v>
      </c>
      <c r="M62" s="44">
        <f t="shared" si="3"/>
        <v>28</v>
      </c>
      <c r="N62" s="44">
        <f t="shared" si="5"/>
        <v>0</v>
      </c>
    </row>
    <row r="63" spans="1:14">
      <c r="A63" s="42">
        <v>61</v>
      </c>
      <c r="B63" s="103" t="s">
        <v>152</v>
      </c>
      <c r="C63" s="31">
        <v>37405</v>
      </c>
      <c r="D63" s="31">
        <v>37731</v>
      </c>
      <c r="E63" s="31">
        <v>37731</v>
      </c>
      <c r="F63" s="31"/>
      <c r="G63" s="31"/>
      <c r="H63" s="31"/>
      <c r="I63" s="100">
        <f t="shared" si="0"/>
        <v>1.2169284353450124E-2</v>
      </c>
      <c r="J63" s="100">
        <f t="shared" si="1"/>
        <v>8.7154123780243276E-3</v>
      </c>
      <c r="K63" s="97">
        <f t="shared" si="2"/>
        <v>326</v>
      </c>
      <c r="L63" s="101">
        <f t="shared" si="4"/>
        <v>4.7109826589595378E-3</v>
      </c>
      <c r="M63" s="44">
        <f t="shared" si="3"/>
        <v>0</v>
      </c>
      <c r="N63" s="44">
        <f t="shared" si="5"/>
        <v>0</v>
      </c>
    </row>
    <row r="64" spans="1:14">
      <c r="A64" s="42">
        <v>62</v>
      </c>
      <c r="B64" s="103" t="s">
        <v>153</v>
      </c>
      <c r="C64" s="31">
        <v>12383</v>
      </c>
      <c r="D64" s="31">
        <v>13399</v>
      </c>
      <c r="E64" s="31">
        <v>13397</v>
      </c>
      <c r="F64" s="31"/>
      <c r="G64" s="31"/>
      <c r="H64" s="31"/>
      <c r="I64" s="100">
        <f t="shared" si="0"/>
        <v>4.3209006515377629E-3</v>
      </c>
      <c r="J64" s="100">
        <f t="shared" si="1"/>
        <v>8.188645723976419E-2</v>
      </c>
      <c r="K64" s="97">
        <f t="shared" si="2"/>
        <v>1014</v>
      </c>
      <c r="L64" s="101">
        <f t="shared" si="4"/>
        <v>1.4653179190751445E-2</v>
      </c>
      <c r="M64" s="44">
        <f t="shared" si="3"/>
        <v>-2</v>
      </c>
      <c r="N64" s="44">
        <f t="shared" si="5"/>
        <v>0</v>
      </c>
    </row>
    <row r="65" spans="1:14">
      <c r="A65" s="42">
        <v>63</v>
      </c>
      <c r="B65" s="103" t="s">
        <v>154</v>
      </c>
      <c r="C65" s="31">
        <v>45453</v>
      </c>
      <c r="D65" s="31">
        <v>45526</v>
      </c>
      <c r="E65" s="31">
        <v>47460</v>
      </c>
      <c r="F65" s="31"/>
      <c r="G65" s="31"/>
      <c r="H65" s="31"/>
      <c r="I65" s="100">
        <f t="shared" si="0"/>
        <v>1.530715420780639E-2</v>
      </c>
      <c r="J65" s="100">
        <f t="shared" si="1"/>
        <v>4.4155501287043757E-2</v>
      </c>
      <c r="K65" s="97">
        <f t="shared" si="2"/>
        <v>2007</v>
      </c>
      <c r="L65" s="101">
        <f t="shared" si="4"/>
        <v>2.9002890173410404E-2</v>
      </c>
      <c r="M65" s="44">
        <f t="shared" si="3"/>
        <v>1934</v>
      </c>
      <c r="N65" s="44">
        <f t="shared" si="5"/>
        <v>0</v>
      </c>
    </row>
    <row r="66" spans="1:14">
      <c r="A66" s="42">
        <v>64</v>
      </c>
      <c r="B66" s="103" t="s">
        <v>155</v>
      </c>
      <c r="C66" s="31">
        <v>13237</v>
      </c>
      <c r="D66" s="31">
        <v>13514</v>
      </c>
      <c r="E66" s="31">
        <v>13521</v>
      </c>
      <c r="F66" s="31"/>
      <c r="G66" s="31"/>
      <c r="H66" s="31"/>
      <c r="I66" s="100">
        <f t="shared" si="0"/>
        <v>4.3608940590760684E-3</v>
      </c>
      <c r="J66" s="100">
        <f t="shared" si="1"/>
        <v>2.1455012465060059E-2</v>
      </c>
      <c r="K66" s="97">
        <f t="shared" si="2"/>
        <v>284</v>
      </c>
      <c r="L66" s="101">
        <f t="shared" si="4"/>
        <v>4.1040462427745662E-3</v>
      </c>
      <c r="M66" s="44">
        <f t="shared" si="3"/>
        <v>7</v>
      </c>
      <c r="N66" s="44">
        <f t="shared" si="5"/>
        <v>0</v>
      </c>
    </row>
    <row r="67" spans="1:14">
      <c r="A67" s="42">
        <v>65</v>
      </c>
      <c r="B67" s="103" t="s">
        <v>156</v>
      </c>
      <c r="C67" s="31">
        <v>36996</v>
      </c>
      <c r="D67" s="31">
        <v>37579</v>
      </c>
      <c r="E67" s="31">
        <v>39110</v>
      </c>
      <c r="F67" s="31"/>
      <c r="G67" s="31"/>
      <c r="H67" s="31"/>
      <c r="I67" s="100">
        <f t="shared" ref="I67:I84" si="6">E67/$E$84</f>
        <v>1.2614049748573703E-2</v>
      </c>
      <c r="J67" s="100">
        <f t="shared" ref="J67:J84" si="7">(E67-C67)/C67</f>
        <v>5.7141312574332359E-2</v>
      </c>
      <c r="K67" s="97">
        <f t="shared" ref="K67:K84" si="8">E67-C67</f>
        <v>2114</v>
      </c>
      <c r="L67" s="101">
        <f t="shared" si="4"/>
        <v>3.0549132947976877E-2</v>
      </c>
      <c r="M67" s="44">
        <f t="shared" ref="M67:M84" si="9">E67-D67</f>
        <v>1531</v>
      </c>
      <c r="N67" s="44">
        <f t="shared" si="5"/>
        <v>0</v>
      </c>
    </row>
    <row r="68" spans="1:14">
      <c r="A68" s="42">
        <v>66</v>
      </c>
      <c r="B68" s="103" t="s">
        <v>157</v>
      </c>
      <c r="C68" s="31">
        <v>16916</v>
      </c>
      <c r="D68" s="31">
        <v>16943</v>
      </c>
      <c r="E68" s="31">
        <v>16904</v>
      </c>
      <c r="F68" s="31"/>
      <c r="G68" s="31"/>
      <c r="H68" s="31"/>
      <c r="I68" s="100">
        <f t="shared" si="6"/>
        <v>5.4520045244154918E-3</v>
      </c>
      <c r="J68" s="100">
        <f t="shared" si="7"/>
        <v>-7.0938756207141167E-4</v>
      </c>
      <c r="K68" s="97">
        <f t="shared" si="8"/>
        <v>-12</v>
      </c>
      <c r="L68" s="101">
        <f t="shared" ref="L68:L84" si="10">K68/$K$84</f>
        <v>-1.7341040462427745E-4</v>
      </c>
      <c r="M68" s="44">
        <f t="shared" si="9"/>
        <v>-39</v>
      </c>
      <c r="N68" s="44">
        <f t="shared" ref="N68:N84" si="11">H68-G68</f>
        <v>0</v>
      </c>
    </row>
    <row r="69" spans="1:14">
      <c r="A69" s="42">
        <v>67</v>
      </c>
      <c r="B69" s="103" t="s">
        <v>158</v>
      </c>
      <c r="C69" s="31">
        <v>21784</v>
      </c>
      <c r="D69" s="31">
        <v>21831</v>
      </c>
      <c r="E69" s="31">
        <v>21814</v>
      </c>
      <c r="F69" s="31"/>
      <c r="G69" s="31"/>
      <c r="H69" s="31"/>
      <c r="I69" s="100">
        <f t="shared" si="6"/>
        <v>7.0356144519403419E-3</v>
      </c>
      <c r="J69" s="100">
        <f t="shared" si="7"/>
        <v>1.3771575468233565E-3</v>
      </c>
      <c r="K69" s="97">
        <f t="shared" si="8"/>
        <v>30</v>
      </c>
      <c r="L69" s="101">
        <f t="shared" si="10"/>
        <v>4.3352601156069364E-4</v>
      </c>
      <c r="M69" s="44">
        <f t="shared" si="9"/>
        <v>-17</v>
      </c>
      <c r="N69" s="44">
        <f t="shared" si="11"/>
        <v>0</v>
      </c>
    </row>
    <row r="70" spans="1:14">
      <c r="A70" s="42">
        <v>68</v>
      </c>
      <c r="B70" s="103" t="s">
        <v>159</v>
      </c>
      <c r="C70" s="31">
        <v>14128</v>
      </c>
      <c r="D70" s="31">
        <v>14313</v>
      </c>
      <c r="E70" s="31">
        <v>14354</v>
      </c>
      <c r="F70" s="31"/>
      <c r="G70" s="31"/>
      <c r="H70" s="31"/>
      <c r="I70" s="100">
        <f t="shared" si="6"/>
        <v>4.6295594500390417E-3</v>
      </c>
      <c r="J70" s="100">
        <f t="shared" si="7"/>
        <v>1.599660249150623E-2</v>
      </c>
      <c r="K70" s="97">
        <f t="shared" si="8"/>
        <v>226</v>
      </c>
      <c r="L70" s="101">
        <f t="shared" si="10"/>
        <v>3.2658959537572255E-3</v>
      </c>
      <c r="M70" s="44">
        <f t="shared" si="9"/>
        <v>41</v>
      </c>
      <c r="N70" s="44">
        <f t="shared" si="11"/>
        <v>0</v>
      </c>
    </row>
    <row r="71" spans="1:14">
      <c r="A71" s="42">
        <v>69</v>
      </c>
      <c r="B71" s="103" t="s">
        <v>160</v>
      </c>
      <c r="C71" s="31">
        <v>5210</v>
      </c>
      <c r="D71" s="31">
        <v>5407</v>
      </c>
      <c r="E71" s="31">
        <v>5413</v>
      </c>
      <c r="F71" s="31"/>
      <c r="G71" s="31"/>
      <c r="H71" s="31"/>
      <c r="I71" s="100">
        <f t="shared" si="6"/>
        <v>1.7458412500391065E-3</v>
      </c>
      <c r="J71" s="100">
        <f t="shared" si="7"/>
        <v>3.8963531669865645E-2</v>
      </c>
      <c r="K71" s="97">
        <f t="shared" si="8"/>
        <v>203</v>
      </c>
      <c r="L71" s="101">
        <f t="shared" si="10"/>
        <v>2.9335260115606935E-3</v>
      </c>
      <c r="M71" s="44">
        <f t="shared" si="9"/>
        <v>6</v>
      </c>
      <c r="N71" s="44">
        <f t="shared" si="11"/>
        <v>0</v>
      </c>
    </row>
    <row r="72" spans="1:14">
      <c r="A72" s="42">
        <v>70</v>
      </c>
      <c r="B72" s="103" t="s">
        <v>161</v>
      </c>
      <c r="C72" s="31">
        <v>9879</v>
      </c>
      <c r="D72" s="31">
        <v>9928</v>
      </c>
      <c r="E72" s="31">
        <v>9926</v>
      </c>
      <c r="F72" s="31"/>
      <c r="G72" s="31"/>
      <c r="H72" s="31"/>
      <c r="I72" s="100">
        <f t="shared" si="6"/>
        <v>3.2014077679453482E-3</v>
      </c>
      <c r="J72" s="100">
        <f t="shared" si="7"/>
        <v>4.7575665553193647E-3</v>
      </c>
      <c r="K72" s="97">
        <f t="shared" si="8"/>
        <v>47</v>
      </c>
      <c r="L72" s="101">
        <f t="shared" si="10"/>
        <v>6.7919075144508669E-4</v>
      </c>
      <c r="M72" s="44">
        <f t="shared" si="9"/>
        <v>-2</v>
      </c>
      <c r="N72" s="44">
        <f t="shared" si="11"/>
        <v>0</v>
      </c>
    </row>
    <row r="73" spans="1:14">
      <c r="A73" s="42">
        <v>71</v>
      </c>
      <c r="B73" s="103" t="s">
        <v>162</v>
      </c>
      <c r="C73" s="31">
        <v>15984</v>
      </c>
      <c r="D73" s="31">
        <v>15676</v>
      </c>
      <c r="E73" s="31">
        <v>16113</v>
      </c>
      <c r="F73" s="31"/>
      <c r="G73" s="31"/>
      <c r="H73" s="31"/>
      <c r="I73" s="100">
        <f t="shared" si="6"/>
        <v>5.196885287618718E-3</v>
      </c>
      <c r="J73" s="100">
        <f t="shared" si="7"/>
        <v>8.0705705705705708E-3</v>
      </c>
      <c r="K73" s="97">
        <f t="shared" si="8"/>
        <v>129</v>
      </c>
      <c r="L73" s="101">
        <f t="shared" si="10"/>
        <v>1.8641618497109826E-3</v>
      </c>
      <c r="M73" s="44">
        <f t="shared" si="9"/>
        <v>437</v>
      </c>
      <c r="N73" s="44">
        <f t="shared" si="11"/>
        <v>0</v>
      </c>
    </row>
    <row r="74" spans="1:14">
      <c r="A74" s="42">
        <v>72</v>
      </c>
      <c r="B74" s="103" t="s">
        <v>163</v>
      </c>
      <c r="C74" s="31">
        <v>20796</v>
      </c>
      <c r="D74" s="31">
        <v>21803</v>
      </c>
      <c r="E74" s="31">
        <v>21913</v>
      </c>
      <c r="F74" s="31"/>
      <c r="G74" s="31"/>
      <c r="H74" s="31"/>
      <c r="I74" s="100">
        <f t="shared" si="6"/>
        <v>7.0675446724749562E-3</v>
      </c>
      <c r="J74" s="100">
        <f t="shared" si="7"/>
        <v>5.3712252356222352E-2</v>
      </c>
      <c r="K74" s="97">
        <f t="shared" si="8"/>
        <v>1117</v>
      </c>
      <c r="L74" s="101">
        <f t="shared" si="10"/>
        <v>1.6141618497109825E-2</v>
      </c>
      <c r="M74" s="44">
        <f t="shared" si="9"/>
        <v>110</v>
      </c>
      <c r="N74" s="44">
        <f t="shared" si="11"/>
        <v>0</v>
      </c>
    </row>
    <row r="75" spans="1:14">
      <c r="A75" s="42">
        <v>73</v>
      </c>
      <c r="B75" s="103" t="s">
        <v>164</v>
      </c>
      <c r="C75" s="31">
        <v>29023</v>
      </c>
      <c r="D75" s="31">
        <v>27905</v>
      </c>
      <c r="E75" s="31">
        <v>28893</v>
      </c>
      <c r="F75" s="31"/>
      <c r="G75" s="31"/>
      <c r="H75" s="31"/>
      <c r="I75" s="100">
        <f t="shared" si="6"/>
        <v>9.3187864839053957E-3</v>
      </c>
      <c r="J75" s="100">
        <f t="shared" si="7"/>
        <v>-4.4792061468490506E-3</v>
      </c>
      <c r="K75" s="97">
        <f t="shared" si="8"/>
        <v>-130</v>
      </c>
      <c r="L75" s="101">
        <f t="shared" si="10"/>
        <v>-1.8786127167630057E-3</v>
      </c>
      <c r="M75" s="44">
        <f t="shared" si="9"/>
        <v>988</v>
      </c>
      <c r="N75" s="44">
        <f t="shared" si="11"/>
        <v>0</v>
      </c>
    </row>
    <row r="76" spans="1:14">
      <c r="A76" s="42">
        <v>74</v>
      </c>
      <c r="B76" s="103" t="s">
        <v>165</v>
      </c>
      <c r="C76" s="31">
        <v>8186</v>
      </c>
      <c r="D76" s="31">
        <v>8371</v>
      </c>
      <c r="E76" s="31">
        <v>8374</v>
      </c>
      <c r="F76" s="31"/>
      <c r="G76" s="31"/>
      <c r="H76" s="31"/>
      <c r="I76" s="100">
        <f t="shared" si="6"/>
        <v>2.7008451187562309E-3</v>
      </c>
      <c r="J76" s="100">
        <f t="shared" si="7"/>
        <v>2.296603957977034E-2</v>
      </c>
      <c r="K76" s="97">
        <f t="shared" si="8"/>
        <v>188</v>
      </c>
      <c r="L76" s="101">
        <f t="shared" si="10"/>
        <v>2.7167630057803468E-3</v>
      </c>
      <c r="M76" s="44">
        <f t="shared" si="9"/>
        <v>3</v>
      </c>
      <c r="N76" s="44">
        <f t="shared" si="11"/>
        <v>0</v>
      </c>
    </row>
    <row r="77" spans="1:14">
      <c r="A77" s="42">
        <v>75</v>
      </c>
      <c r="B77" s="103" t="s">
        <v>166</v>
      </c>
      <c r="C77" s="31">
        <v>4434</v>
      </c>
      <c r="D77" s="31">
        <v>4693</v>
      </c>
      <c r="E77" s="31">
        <v>4701</v>
      </c>
      <c r="F77" s="31"/>
      <c r="G77" s="31"/>
      <c r="H77" s="31"/>
      <c r="I77" s="100">
        <f t="shared" si="6"/>
        <v>1.5162016841739959E-3</v>
      </c>
      <c r="J77" s="100">
        <f t="shared" si="7"/>
        <v>6.0216508795669824E-2</v>
      </c>
      <c r="K77" s="97">
        <f t="shared" si="8"/>
        <v>267</v>
      </c>
      <c r="L77" s="101">
        <f t="shared" si="10"/>
        <v>3.8583815028901732E-3</v>
      </c>
      <c r="M77" s="44">
        <f t="shared" si="9"/>
        <v>8</v>
      </c>
      <c r="N77" s="44">
        <f t="shared" si="11"/>
        <v>0</v>
      </c>
    </row>
    <row r="78" spans="1:14">
      <c r="A78" s="42">
        <v>76</v>
      </c>
      <c r="B78" s="103" t="s">
        <v>167</v>
      </c>
      <c r="C78" s="31">
        <v>6773</v>
      </c>
      <c r="D78" s="31">
        <v>6962</v>
      </c>
      <c r="E78" s="31">
        <v>7118</v>
      </c>
      <c r="F78" s="31"/>
      <c r="G78" s="31"/>
      <c r="H78" s="31"/>
      <c r="I78" s="100">
        <f t="shared" si="6"/>
        <v>2.2957506036908109E-3</v>
      </c>
      <c r="J78" s="100">
        <f t="shared" si="7"/>
        <v>5.0937546139081649E-2</v>
      </c>
      <c r="K78" s="97">
        <f t="shared" si="8"/>
        <v>345</v>
      </c>
      <c r="L78" s="101">
        <f t="shared" si="10"/>
        <v>4.985549132947977E-3</v>
      </c>
      <c r="M78" s="44">
        <f t="shared" si="9"/>
        <v>156</v>
      </c>
      <c r="N78" s="44">
        <f t="shared" si="11"/>
        <v>0</v>
      </c>
    </row>
    <row r="79" spans="1:14">
      <c r="A79" s="42">
        <v>77</v>
      </c>
      <c r="B79" s="103" t="s">
        <v>168</v>
      </c>
      <c r="C79" s="31">
        <v>11917</v>
      </c>
      <c r="D79" s="31">
        <v>12636</v>
      </c>
      <c r="E79" s="31">
        <v>12464</v>
      </c>
      <c r="F79" s="31"/>
      <c r="G79" s="31"/>
      <c r="H79" s="31"/>
      <c r="I79" s="100">
        <f t="shared" si="6"/>
        <v>4.0199825125600266E-3</v>
      </c>
      <c r="J79" s="100">
        <f t="shared" si="7"/>
        <v>4.590081396324578E-2</v>
      </c>
      <c r="K79" s="97">
        <f t="shared" si="8"/>
        <v>547</v>
      </c>
      <c r="L79" s="101">
        <f t="shared" si="10"/>
        <v>7.9046242774566469E-3</v>
      </c>
      <c r="M79" s="44">
        <f t="shared" si="9"/>
        <v>-172</v>
      </c>
      <c r="N79" s="44">
        <f t="shared" si="11"/>
        <v>0</v>
      </c>
    </row>
    <row r="80" spans="1:14">
      <c r="A80" s="42">
        <v>78</v>
      </c>
      <c r="B80" s="173" t="s">
        <v>169</v>
      </c>
      <c r="C80" s="31">
        <v>14828</v>
      </c>
      <c r="D80" s="31">
        <v>15088</v>
      </c>
      <c r="E80" s="31">
        <v>15065</v>
      </c>
      <c r="F80" s="31"/>
      <c r="G80" s="31"/>
      <c r="H80" s="31"/>
      <c r="I80" s="100">
        <f t="shared" si="6"/>
        <v>4.8588764884240051E-3</v>
      </c>
      <c r="J80" s="100">
        <f t="shared" si="7"/>
        <v>1.5983274885352037E-2</v>
      </c>
      <c r="K80" s="97">
        <f t="shared" si="8"/>
        <v>237</v>
      </c>
      <c r="L80" s="101">
        <f t="shared" si="10"/>
        <v>3.4248554913294798E-3</v>
      </c>
      <c r="M80" s="44">
        <f t="shared" si="9"/>
        <v>-23</v>
      </c>
      <c r="N80" s="44">
        <f t="shared" si="11"/>
        <v>0</v>
      </c>
    </row>
    <row r="81" spans="1:14">
      <c r="A81" s="42">
        <v>79</v>
      </c>
      <c r="B81" s="173" t="s">
        <v>170</v>
      </c>
      <c r="C81" s="31">
        <v>6494</v>
      </c>
      <c r="D81" s="31">
        <v>6742</v>
      </c>
      <c r="E81" s="31">
        <v>6886</v>
      </c>
      <c r="F81" s="31"/>
      <c r="G81" s="31"/>
      <c r="H81" s="31"/>
      <c r="I81" s="100">
        <f t="shared" si="6"/>
        <v>2.2209242282965613E-3</v>
      </c>
      <c r="J81" s="100">
        <f t="shared" si="7"/>
        <v>6.0363412380659072E-2</v>
      </c>
      <c r="K81" s="97">
        <f t="shared" si="8"/>
        <v>392</v>
      </c>
      <c r="L81" s="101">
        <f t="shared" si="10"/>
        <v>5.6647398843930634E-3</v>
      </c>
      <c r="M81" s="44">
        <f t="shared" si="9"/>
        <v>144</v>
      </c>
      <c r="N81" s="44">
        <f t="shared" si="11"/>
        <v>0</v>
      </c>
    </row>
    <row r="82" spans="1:14">
      <c r="A82" s="42">
        <v>80</v>
      </c>
      <c r="B82" s="103" t="s">
        <v>171</v>
      </c>
      <c r="C82" s="31">
        <v>19246</v>
      </c>
      <c r="D82" s="31">
        <v>20051</v>
      </c>
      <c r="E82" s="31">
        <v>20065</v>
      </c>
      <c r="F82" s="31"/>
      <c r="G82" s="31"/>
      <c r="H82" s="31"/>
      <c r="I82" s="100">
        <f t="shared" si="6"/>
        <v>6.4715138891621414E-3</v>
      </c>
      <c r="J82" s="100">
        <f t="shared" si="7"/>
        <v>4.2554296996778554E-2</v>
      </c>
      <c r="K82" s="97">
        <f t="shared" si="8"/>
        <v>819</v>
      </c>
      <c r="L82" s="101">
        <f t="shared" si="10"/>
        <v>1.1835260115606936E-2</v>
      </c>
      <c r="M82" s="44">
        <f t="shared" si="9"/>
        <v>14</v>
      </c>
      <c r="N82" s="44">
        <f t="shared" si="11"/>
        <v>0</v>
      </c>
    </row>
    <row r="83" spans="1:14">
      <c r="A83" s="42">
        <v>81</v>
      </c>
      <c r="B83" s="103" t="s">
        <v>172</v>
      </c>
      <c r="C83" s="31">
        <v>12650</v>
      </c>
      <c r="D83" s="31">
        <v>12972</v>
      </c>
      <c r="E83" s="31">
        <v>12987</v>
      </c>
      <c r="F83" s="31"/>
      <c r="G83" s="31"/>
      <c r="H83" s="31"/>
      <c r="I83" s="100">
        <f t="shared" si="6"/>
        <v>4.1886643846772353E-3</v>
      </c>
      <c r="J83" s="100">
        <f t="shared" si="7"/>
        <v>2.6640316205533598E-2</v>
      </c>
      <c r="K83" s="97">
        <f t="shared" si="8"/>
        <v>337</v>
      </c>
      <c r="L83" s="101">
        <f t="shared" si="10"/>
        <v>4.8699421965317921E-3</v>
      </c>
      <c r="M83" s="44">
        <f t="shared" si="9"/>
        <v>15</v>
      </c>
      <c r="N83" s="44">
        <f t="shared" si="11"/>
        <v>0</v>
      </c>
    </row>
    <row r="84" spans="1:14" s="109" customFormat="1">
      <c r="A84" s="193" t="s">
        <v>173</v>
      </c>
      <c r="B84" s="193"/>
      <c r="C84" s="64">
        <v>3031311</v>
      </c>
      <c r="D84" s="64">
        <v>3083315</v>
      </c>
      <c r="E84" s="64">
        <v>3100511</v>
      </c>
      <c r="F84" s="64"/>
      <c r="G84" s="64"/>
      <c r="H84" s="64"/>
      <c r="I84" s="100">
        <f t="shared" si="6"/>
        <v>1</v>
      </c>
      <c r="J84" s="100">
        <f t="shared" si="7"/>
        <v>2.2828406587116927E-2</v>
      </c>
      <c r="K84" s="97">
        <f t="shared" si="8"/>
        <v>69200</v>
      </c>
      <c r="L84" s="101">
        <f t="shared" si="10"/>
        <v>1</v>
      </c>
      <c r="M84" s="111">
        <f t="shared" si="9"/>
        <v>17196</v>
      </c>
      <c r="N84" s="44">
        <f t="shared" si="11"/>
        <v>0</v>
      </c>
    </row>
    <row r="85" spans="1:14">
      <c r="C85" s="135"/>
      <c r="D85" s="134"/>
      <c r="E85" s="136"/>
      <c r="F85" s="140"/>
      <c r="G85" s="140"/>
      <c r="H85" s="140"/>
      <c r="L85" s="13"/>
    </row>
    <row r="86" spans="1:14">
      <c r="E86" s="12"/>
      <c r="F86" s="140"/>
    </row>
    <row r="87" spans="1:14">
      <c r="E87" s="140"/>
      <c r="F87" s="140"/>
    </row>
    <row r="90" spans="1:14">
      <c r="F90" s="6">
        <v>7502</v>
      </c>
    </row>
    <row r="91" spans="1:14">
      <c r="F91" s="186">
        <f>F90/1000</f>
        <v>7.5019999999999998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M1" zoomScale="85" zoomScaleNormal="85" workbookViewId="0">
      <pane ySplit="2" topLeftCell="A3" activePane="bottomLeft" state="frozen"/>
      <selection pane="bottomLeft" activeCell="O1" sqref="O1:X1048576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8" width="12" style="6" customWidth="1"/>
    <col min="9" max="9" width="17.85546875" style="6" customWidth="1"/>
    <col min="10" max="10" width="27.140625" style="6" customWidth="1"/>
    <col min="11" max="11" width="26.42578125" style="6" customWidth="1"/>
    <col min="12" max="12" width="20.42578125" style="6" customWidth="1"/>
    <col min="13" max="14" width="23.42578125" style="6" customWidth="1"/>
    <col min="15" max="15" width="32.140625" style="6" bestFit="1" customWidth="1"/>
    <col min="16" max="16384" width="9.140625" style="6"/>
  </cols>
  <sheetData>
    <row r="1" spans="1:15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5" ht="39.950000000000003" customHeight="1">
      <c r="A2" s="95" t="s">
        <v>1</v>
      </c>
      <c r="B2" s="94" t="s">
        <v>90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305</v>
      </c>
      <c r="J2" s="92" t="s">
        <v>320</v>
      </c>
      <c r="K2" s="92" t="s">
        <v>321</v>
      </c>
      <c r="L2" s="92" t="s">
        <v>308</v>
      </c>
      <c r="M2" s="96" t="s">
        <v>322</v>
      </c>
      <c r="N2" s="160" t="s">
        <v>324</v>
      </c>
    </row>
    <row r="3" spans="1:15">
      <c r="A3" s="38">
        <v>1</v>
      </c>
      <c r="B3" s="99" t="s">
        <v>2</v>
      </c>
      <c r="C3" s="98">
        <v>17216</v>
      </c>
      <c r="D3" s="98">
        <v>17402</v>
      </c>
      <c r="E3" s="98">
        <v>17193</v>
      </c>
      <c r="F3" s="98"/>
      <c r="G3" s="98"/>
      <c r="H3" s="98"/>
      <c r="I3" s="100">
        <f t="shared" ref="I3:I34" si="0">E3/$E$92</f>
        <v>9.0895537538223381E-3</v>
      </c>
      <c r="J3" s="100">
        <f t="shared" ref="J3:J66" si="1">(E3-C3)/C3</f>
        <v>-1.3359665427509293E-3</v>
      </c>
      <c r="K3" s="97">
        <f t="shared" ref="K3:K66" si="2">E3-C3</f>
        <v>-23</v>
      </c>
      <c r="L3" s="101">
        <f>K3/$K$92</f>
        <v>-1.958947278766715E-3</v>
      </c>
      <c r="M3" s="98">
        <f t="shared" ref="M3:M66" si="3">E3-D3</f>
        <v>-209</v>
      </c>
      <c r="N3" s="98">
        <f>H3-G3</f>
        <v>0</v>
      </c>
    </row>
    <row r="4" spans="1:15">
      <c r="A4" s="38">
        <v>2</v>
      </c>
      <c r="B4" s="99" t="s">
        <v>3</v>
      </c>
      <c r="C4" s="98">
        <v>3238</v>
      </c>
      <c r="D4" s="98">
        <v>3647</v>
      </c>
      <c r="E4" s="98">
        <v>3367</v>
      </c>
      <c r="F4" s="98"/>
      <c r="G4" s="98"/>
      <c r="H4" s="98"/>
      <c r="I4" s="100">
        <f t="shared" si="0"/>
        <v>1.780057435533055E-3</v>
      </c>
      <c r="J4" s="100">
        <f t="shared" si="1"/>
        <v>3.983940704138357E-2</v>
      </c>
      <c r="K4" s="97">
        <f t="shared" si="2"/>
        <v>129</v>
      </c>
      <c r="L4" s="101">
        <f t="shared" ref="L4:L67" si="4">K4/$K$92</f>
        <v>1.0987139085256793E-2</v>
      </c>
      <c r="M4" s="98">
        <f t="shared" si="3"/>
        <v>-280</v>
      </c>
      <c r="N4" s="98">
        <f t="shared" ref="N4:N67" si="5">H4-G4</f>
        <v>0</v>
      </c>
    </row>
    <row r="5" spans="1:15">
      <c r="A5" s="38">
        <v>3</v>
      </c>
      <c r="B5" s="99" t="s">
        <v>4</v>
      </c>
      <c r="C5" s="98">
        <v>1175</v>
      </c>
      <c r="D5" s="98">
        <v>1212</v>
      </c>
      <c r="E5" s="98">
        <v>1201</v>
      </c>
      <c r="F5" s="98"/>
      <c r="G5" s="98"/>
      <c r="H5" s="98"/>
      <c r="I5" s="100">
        <f t="shared" si="0"/>
        <v>6.3494178202411612E-4</v>
      </c>
      <c r="J5" s="100">
        <f t="shared" si="1"/>
        <v>2.2127659574468085E-2</v>
      </c>
      <c r="K5" s="97">
        <f t="shared" si="2"/>
        <v>26</v>
      </c>
      <c r="L5" s="101">
        <f t="shared" si="4"/>
        <v>2.2144621412145474E-3</v>
      </c>
      <c r="M5" s="98">
        <f t="shared" si="3"/>
        <v>-11</v>
      </c>
      <c r="N5" s="98">
        <f t="shared" si="5"/>
        <v>0</v>
      </c>
    </row>
    <row r="6" spans="1:15">
      <c r="A6" s="38">
        <v>5</v>
      </c>
      <c r="B6" s="99" t="s">
        <v>5</v>
      </c>
      <c r="C6" s="98">
        <v>444</v>
      </c>
      <c r="D6" s="98">
        <v>447</v>
      </c>
      <c r="E6" s="98">
        <v>443</v>
      </c>
      <c r="F6" s="98"/>
      <c r="G6" s="98"/>
      <c r="H6" s="98"/>
      <c r="I6" s="100">
        <f t="shared" si="0"/>
        <v>2.3420417105469063E-4</v>
      </c>
      <c r="J6" s="100">
        <f t="shared" si="1"/>
        <v>-2.2522522522522522E-3</v>
      </c>
      <c r="K6" s="97">
        <f t="shared" si="2"/>
        <v>-1</v>
      </c>
      <c r="L6" s="101">
        <f t="shared" si="4"/>
        <v>-8.5171620815944132E-5</v>
      </c>
      <c r="M6" s="98">
        <f t="shared" si="3"/>
        <v>-4</v>
      </c>
      <c r="N6" s="98">
        <f t="shared" si="5"/>
        <v>0</v>
      </c>
    </row>
    <row r="7" spans="1:15" ht="15.75" customHeight="1">
      <c r="A7" s="38">
        <v>6</v>
      </c>
      <c r="B7" s="99" t="s">
        <v>6</v>
      </c>
      <c r="C7" s="98">
        <v>31</v>
      </c>
      <c r="D7" s="98">
        <v>36</v>
      </c>
      <c r="E7" s="98">
        <v>38</v>
      </c>
      <c r="F7" s="98"/>
      <c r="G7" s="98"/>
      <c r="H7" s="98"/>
      <c r="I7" s="100">
        <f t="shared" si="0"/>
        <v>2.0089748307174367E-5</v>
      </c>
      <c r="J7" s="100">
        <f t="shared" si="1"/>
        <v>0.22580645161290322</v>
      </c>
      <c r="K7" s="97">
        <f t="shared" si="2"/>
        <v>7</v>
      </c>
      <c r="L7" s="101">
        <f t="shared" si="4"/>
        <v>5.9620134571160884E-4</v>
      </c>
      <c r="M7" s="98">
        <f t="shared" si="3"/>
        <v>2</v>
      </c>
      <c r="N7" s="98">
        <f t="shared" si="5"/>
        <v>0</v>
      </c>
    </row>
    <row r="8" spans="1:15">
      <c r="A8" s="38">
        <v>7</v>
      </c>
      <c r="B8" s="99" t="s">
        <v>7</v>
      </c>
      <c r="C8" s="98">
        <v>775</v>
      </c>
      <c r="D8" s="98">
        <v>793</v>
      </c>
      <c r="E8" s="98">
        <v>783</v>
      </c>
      <c r="F8" s="98"/>
      <c r="G8" s="98"/>
      <c r="H8" s="98"/>
      <c r="I8" s="100">
        <f t="shared" si="0"/>
        <v>4.1395455064519813E-4</v>
      </c>
      <c r="J8" s="100">
        <f t="shared" si="1"/>
        <v>1.032258064516129E-2</v>
      </c>
      <c r="K8" s="97">
        <f t="shared" si="2"/>
        <v>8</v>
      </c>
      <c r="L8" s="101">
        <f t="shared" si="4"/>
        <v>6.8137296652755306E-4</v>
      </c>
      <c r="M8" s="98">
        <f t="shared" si="3"/>
        <v>-10</v>
      </c>
      <c r="N8" s="98">
        <f t="shared" si="5"/>
        <v>0</v>
      </c>
    </row>
    <row r="9" spans="1:15">
      <c r="A9" s="38">
        <v>8</v>
      </c>
      <c r="B9" s="99" t="s">
        <v>299</v>
      </c>
      <c r="C9" s="98">
        <v>4958</v>
      </c>
      <c r="D9" s="98">
        <v>4989</v>
      </c>
      <c r="E9" s="98">
        <v>4966</v>
      </c>
      <c r="F9" s="98"/>
      <c r="G9" s="98"/>
      <c r="H9" s="98"/>
      <c r="I9" s="100">
        <f t="shared" si="0"/>
        <v>2.6254128971954713E-3</v>
      </c>
      <c r="J9" s="100">
        <f t="shared" si="1"/>
        <v>1.6135538523598225E-3</v>
      </c>
      <c r="K9" s="97">
        <f t="shared" si="2"/>
        <v>8</v>
      </c>
      <c r="L9" s="101">
        <f t="shared" si="4"/>
        <v>6.8137296652755306E-4</v>
      </c>
      <c r="M9" s="98">
        <f t="shared" si="3"/>
        <v>-23</v>
      </c>
      <c r="N9" s="98">
        <f t="shared" si="5"/>
        <v>0</v>
      </c>
    </row>
    <row r="10" spans="1:15">
      <c r="A10" s="38">
        <v>9</v>
      </c>
      <c r="B10" s="99" t="s">
        <v>8</v>
      </c>
      <c r="C10" s="98">
        <v>613</v>
      </c>
      <c r="D10" s="98">
        <v>614</v>
      </c>
      <c r="E10" s="98">
        <v>605</v>
      </c>
      <c r="F10" s="98"/>
      <c r="G10" s="98"/>
      <c r="H10" s="98"/>
      <c r="I10" s="100">
        <f t="shared" si="0"/>
        <v>3.1984994015369717E-4</v>
      </c>
      <c r="J10" s="100">
        <f t="shared" si="1"/>
        <v>-1.3050570962479609E-2</v>
      </c>
      <c r="K10" s="97">
        <f t="shared" si="2"/>
        <v>-8</v>
      </c>
      <c r="L10" s="101">
        <f t="shared" si="4"/>
        <v>-6.8137296652755306E-4</v>
      </c>
      <c r="M10" s="98">
        <f t="shared" si="3"/>
        <v>-9</v>
      </c>
      <c r="N10" s="98">
        <f t="shared" si="5"/>
        <v>0</v>
      </c>
    </row>
    <row r="11" spans="1:15">
      <c r="A11" s="102">
        <v>10</v>
      </c>
      <c r="B11" s="99" t="s">
        <v>9</v>
      </c>
      <c r="C11" s="97">
        <v>43427</v>
      </c>
      <c r="D11" s="97">
        <v>44904</v>
      </c>
      <c r="E11" s="98">
        <v>45097</v>
      </c>
      <c r="F11" s="98"/>
      <c r="G11" s="98"/>
      <c r="H11" s="98"/>
      <c r="I11" s="100">
        <f t="shared" si="0"/>
        <v>2.3841773142332694E-2</v>
      </c>
      <c r="J11" s="100">
        <f t="shared" si="1"/>
        <v>3.8455338844497665E-2</v>
      </c>
      <c r="K11" s="97">
        <f t="shared" si="2"/>
        <v>1670</v>
      </c>
      <c r="L11" s="101">
        <f t="shared" si="4"/>
        <v>0.1422366067626267</v>
      </c>
      <c r="M11" s="98">
        <f t="shared" si="3"/>
        <v>193</v>
      </c>
      <c r="N11" s="98">
        <f t="shared" si="5"/>
        <v>0</v>
      </c>
    </row>
    <row r="12" spans="1:15">
      <c r="A12" s="102">
        <v>11</v>
      </c>
      <c r="B12" s="99" t="s">
        <v>10</v>
      </c>
      <c r="C12" s="97">
        <v>669</v>
      </c>
      <c r="D12" s="97">
        <v>678</v>
      </c>
      <c r="E12" s="98">
        <v>681</v>
      </c>
      <c r="F12" s="98"/>
      <c r="G12" s="98"/>
      <c r="H12" s="98"/>
      <c r="I12" s="100">
        <f t="shared" si="0"/>
        <v>3.6002943676804588E-4</v>
      </c>
      <c r="J12" s="100">
        <f t="shared" si="1"/>
        <v>1.7937219730941704E-2</v>
      </c>
      <c r="K12" s="97">
        <f t="shared" si="2"/>
        <v>12</v>
      </c>
      <c r="L12" s="101">
        <f t="shared" si="4"/>
        <v>1.0220594497913295E-3</v>
      </c>
      <c r="M12" s="98">
        <f t="shared" si="3"/>
        <v>3</v>
      </c>
      <c r="N12" s="98">
        <f t="shared" si="5"/>
        <v>0</v>
      </c>
      <c r="O12" s="20"/>
    </row>
    <row r="13" spans="1:15">
      <c r="A13" s="102">
        <v>12</v>
      </c>
      <c r="B13" s="99" t="s">
        <v>11</v>
      </c>
      <c r="C13" s="97">
        <v>70</v>
      </c>
      <c r="D13" s="97">
        <v>75</v>
      </c>
      <c r="E13" s="98">
        <v>74</v>
      </c>
      <c r="F13" s="98"/>
      <c r="G13" s="98"/>
      <c r="H13" s="98"/>
      <c r="I13" s="100">
        <f t="shared" si="0"/>
        <v>3.9122141440286921E-5</v>
      </c>
      <c r="J13" s="100">
        <f t="shared" si="1"/>
        <v>5.7142857142857141E-2</v>
      </c>
      <c r="K13" s="97">
        <f t="shared" si="2"/>
        <v>4</v>
      </c>
      <c r="L13" s="101">
        <f t="shared" si="4"/>
        <v>3.4068648326377653E-4</v>
      </c>
      <c r="M13" s="98">
        <f t="shared" si="3"/>
        <v>-1</v>
      </c>
      <c r="N13" s="98">
        <f t="shared" si="5"/>
        <v>0</v>
      </c>
      <c r="O13" s="20"/>
    </row>
    <row r="14" spans="1:15">
      <c r="A14" s="102">
        <v>13</v>
      </c>
      <c r="B14" s="99" t="s">
        <v>12</v>
      </c>
      <c r="C14" s="97">
        <v>16904</v>
      </c>
      <c r="D14" s="97">
        <v>17007</v>
      </c>
      <c r="E14" s="98">
        <v>17069</v>
      </c>
      <c r="F14" s="98"/>
      <c r="G14" s="98"/>
      <c r="H14" s="98"/>
      <c r="I14" s="100">
        <f t="shared" si="0"/>
        <v>9.0239977330305067E-3</v>
      </c>
      <c r="J14" s="100">
        <f t="shared" si="1"/>
        <v>9.761003312825367E-3</v>
      </c>
      <c r="K14" s="97">
        <f t="shared" si="2"/>
        <v>165</v>
      </c>
      <c r="L14" s="101">
        <f t="shared" si="4"/>
        <v>1.405331743463078E-2</v>
      </c>
      <c r="M14" s="98">
        <f t="shared" si="3"/>
        <v>62</v>
      </c>
      <c r="N14" s="98">
        <f t="shared" si="5"/>
        <v>0</v>
      </c>
      <c r="O14" s="20"/>
    </row>
    <row r="15" spans="1:15">
      <c r="A15" s="102">
        <v>14</v>
      </c>
      <c r="B15" s="99" t="s">
        <v>13</v>
      </c>
      <c r="C15" s="97">
        <v>33491</v>
      </c>
      <c r="D15" s="97">
        <v>34620</v>
      </c>
      <c r="E15" s="98">
        <v>34791</v>
      </c>
      <c r="F15" s="98"/>
      <c r="G15" s="98"/>
      <c r="H15" s="98"/>
      <c r="I15" s="100">
        <f t="shared" si="0"/>
        <v>1.8393221930392195E-2</v>
      </c>
      <c r="J15" s="100">
        <f t="shared" si="1"/>
        <v>3.8816398435400558E-2</v>
      </c>
      <c r="K15" s="97">
        <f t="shared" si="2"/>
        <v>1300</v>
      </c>
      <c r="L15" s="101">
        <f t="shared" si="4"/>
        <v>0.11072310706072737</v>
      </c>
      <c r="M15" s="98">
        <f t="shared" si="3"/>
        <v>171</v>
      </c>
      <c r="N15" s="98">
        <f t="shared" si="5"/>
        <v>0</v>
      </c>
      <c r="O15" s="20"/>
    </row>
    <row r="16" spans="1:15">
      <c r="A16" s="102">
        <v>15</v>
      </c>
      <c r="B16" s="99" t="s">
        <v>14</v>
      </c>
      <c r="C16" s="97">
        <v>6344</v>
      </c>
      <c r="D16" s="97">
        <v>6527</v>
      </c>
      <c r="E16" s="98">
        <v>6544</v>
      </c>
      <c r="F16" s="98"/>
      <c r="G16" s="98"/>
      <c r="H16" s="98"/>
      <c r="I16" s="100">
        <f t="shared" si="0"/>
        <v>3.4596661295302382E-3</v>
      </c>
      <c r="J16" s="100">
        <f t="shared" si="1"/>
        <v>3.1525851197982346E-2</v>
      </c>
      <c r="K16" s="97">
        <f t="shared" si="2"/>
        <v>200</v>
      </c>
      <c r="L16" s="101">
        <f t="shared" si="4"/>
        <v>1.7034324163188827E-2</v>
      </c>
      <c r="M16" s="98">
        <f t="shared" si="3"/>
        <v>17</v>
      </c>
      <c r="N16" s="98">
        <f t="shared" si="5"/>
        <v>0</v>
      </c>
      <c r="O16" s="20"/>
    </row>
    <row r="17" spans="1:15">
      <c r="A17" s="102">
        <v>16</v>
      </c>
      <c r="B17" s="99" t="s">
        <v>15</v>
      </c>
      <c r="C17" s="97">
        <v>10454</v>
      </c>
      <c r="D17" s="97">
        <v>10160</v>
      </c>
      <c r="E17" s="98">
        <v>10191</v>
      </c>
      <c r="F17" s="98"/>
      <c r="G17" s="98"/>
      <c r="H17" s="98"/>
      <c r="I17" s="100">
        <f t="shared" si="0"/>
        <v>5.3877532894319466E-3</v>
      </c>
      <c r="J17" s="100">
        <f t="shared" si="1"/>
        <v>-2.5157834321790702E-2</v>
      </c>
      <c r="K17" s="97">
        <f t="shared" si="2"/>
        <v>-263</v>
      </c>
      <c r="L17" s="101">
        <f t="shared" si="4"/>
        <v>-2.2400136274593304E-2</v>
      </c>
      <c r="M17" s="98">
        <f t="shared" si="3"/>
        <v>31</v>
      </c>
      <c r="N17" s="98">
        <f t="shared" si="5"/>
        <v>0</v>
      </c>
      <c r="O17" s="20"/>
    </row>
    <row r="18" spans="1:15">
      <c r="A18" s="102">
        <v>17</v>
      </c>
      <c r="B18" s="99" t="s">
        <v>16</v>
      </c>
      <c r="C18" s="97">
        <v>2690</v>
      </c>
      <c r="D18" s="97">
        <v>2844</v>
      </c>
      <c r="E18" s="98">
        <v>2852</v>
      </c>
      <c r="F18" s="98"/>
      <c r="G18" s="98"/>
      <c r="H18" s="98"/>
      <c r="I18" s="100">
        <f t="shared" si="0"/>
        <v>1.5077884782121393E-3</v>
      </c>
      <c r="J18" s="100">
        <f t="shared" si="1"/>
        <v>6.0223048327137547E-2</v>
      </c>
      <c r="K18" s="97">
        <f t="shared" si="2"/>
        <v>162</v>
      </c>
      <c r="L18" s="101">
        <f t="shared" si="4"/>
        <v>1.3797802572182948E-2</v>
      </c>
      <c r="M18" s="98">
        <f t="shared" si="3"/>
        <v>8</v>
      </c>
      <c r="N18" s="98">
        <f t="shared" si="5"/>
        <v>0</v>
      </c>
      <c r="O18" s="20"/>
    </row>
    <row r="19" spans="1:15">
      <c r="A19" s="102">
        <v>18</v>
      </c>
      <c r="B19" s="99" t="s">
        <v>17</v>
      </c>
      <c r="C19" s="97">
        <v>7589</v>
      </c>
      <c r="D19" s="97">
        <v>7333</v>
      </c>
      <c r="E19" s="98">
        <v>7343</v>
      </c>
      <c r="F19" s="98"/>
      <c r="G19" s="98"/>
      <c r="H19" s="98"/>
      <c r="I19" s="100">
        <f t="shared" si="0"/>
        <v>3.8820795215679309E-3</v>
      </c>
      <c r="J19" s="100">
        <f t="shared" si="1"/>
        <v>-3.2415337989194888E-2</v>
      </c>
      <c r="K19" s="97">
        <f t="shared" si="2"/>
        <v>-246</v>
      </c>
      <c r="L19" s="101">
        <f t="shared" si="4"/>
        <v>-2.0952218720722254E-2</v>
      </c>
      <c r="M19" s="98">
        <f t="shared" si="3"/>
        <v>10</v>
      </c>
      <c r="N19" s="98">
        <f t="shared" si="5"/>
        <v>0</v>
      </c>
      <c r="O19" s="20"/>
    </row>
    <row r="20" spans="1:15">
      <c r="A20" s="102">
        <v>19</v>
      </c>
      <c r="B20" s="99" t="s">
        <v>18</v>
      </c>
      <c r="C20" s="97">
        <v>260</v>
      </c>
      <c r="D20" s="97">
        <v>256</v>
      </c>
      <c r="E20" s="98">
        <v>254</v>
      </c>
      <c r="F20" s="98"/>
      <c r="G20" s="98"/>
      <c r="H20" s="98"/>
      <c r="I20" s="100">
        <f t="shared" si="0"/>
        <v>1.3428410710584972E-4</v>
      </c>
      <c r="J20" s="100">
        <f t="shared" si="1"/>
        <v>-2.3076923076923078E-2</v>
      </c>
      <c r="K20" s="97">
        <f t="shared" si="2"/>
        <v>-6</v>
      </c>
      <c r="L20" s="101">
        <f t="shared" si="4"/>
        <v>-5.1102972489566474E-4</v>
      </c>
      <c r="M20" s="98">
        <f t="shared" si="3"/>
        <v>-2</v>
      </c>
      <c r="N20" s="98">
        <f t="shared" si="5"/>
        <v>0</v>
      </c>
      <c r="O20" s="20"/>
    </row>
    <row r="21" spans="1:15">
      <c r="A21" s="102">
        <v>20</v>
      </c>
      <c r="B21" s="99" t="s">
        <v>19</v>
      </c>
      <c r="C21" s="97">
        <v>4768</v>
      </c>
      <c r="D21" s="97">
        <v>5109</v>
      </c>
      <c r="E21" s="98">
        <v>5127</v>
      </c>
      <c r="F21" s="98"/>
      <c r="G21" s="98"/>
      <c r="H21" s="98"/>
      <c r="I21" s="100">
        <f t="shared" si="0"/>
        <v>2.7105299887074468E-3</v>
      </c>
      <c r="J21" s="100">
        <f t="shared" si="1"/>
        <v>7.5293624161073824E-2</v>
      </c>
      <c r="K21" s="97">
        <f t="shared" si="2"/>
        <v>359</v>
      </c>
      <c r="L21" s="101">
        <f t="shared" si="4"/>
        <v>3.0576611872923942E-2</v>
      </c>
      <c r="M21" s="98">
        <f t="shared" si="3"/>
        <v>18</v>
      </c>
      <c r="N21" s="98">
        <f t="shared" si="5"/>
        <v>0</v>
      </c>
      <c r="O21" s="20"/>
    </row>
    <row r="22" spans="1:15">
      <c r="A22" s="102">
        <v>21</v>
      </c>
      <c r="B22" s="99" t="s">
        <v>20</v>
      </c>
      <c r="C22" s="97">
        <v>447</v>
      </c>
      <c r="D22" s="97">
        <v>514</v>
      </c>
      <c r="E22" s="98">
        <v>517</v>
      </c>
      <c r="F22" s="98"/>
      <c r="G22" s="98"/>
      <c r="H22" s="98"/>
      <c r="I22" s="100">
        <f t="shared" si="0"/>
        <v>2.7332631249497755E-4</v>
      </c>
      <c r="J22" s="100">
        <f t="shared" si="1"/>
        <v>0.15659955257270694</v>
      </c>
      <c r="K22" s="97">
        <f t="shared" si="2"/>
        <v>70</v>
      </c>
      <c r="L22" s="101">
        <f t="shared" si="4"/>
        <v>5.9620134571160893E-3</v>
      </c>
      <c r="M22" s="98">
        <f t="shared" si="3"/>
        <v>3</v>
      </c>
      <c r="N22" s="98">
        <f t="shared" si="5"/>
        <v>0</v>
      </c>
    </row>
    <row r="23" spans="1:15">
      <c r="A23" s="102">
        <v>22</v>
      </c>
      <c r="B23" s="99" t="s">
        <v>21</v>
      </c>
      <c r="C23" s="97">
        <v>13500</v>
      </c>
      <c r="D23" s="97">
        <v>13409</v>
      </c>
      <c r="E23" s="98">
        <v>13455</v>
      </c>
      <c r="F23" s="98"/>
      <c r="G23" s="98"/>
      <c r="H23" s="98"/>
      <c r="I23" s="100">
        <f t="shared" si="0"/>
        <v>7.1133569335008187E-3</v>
      </c>
      <c r="J23" s="100">
        <f t="shared" si="1"/>
        <v>-3.3333333333333335E-3</v>
      </c>
      <c r="K23" s="97">
        <f t="shared" si="2"/>
        <v>-45</v>
      </c>
      <c r="L23" s="101">
        <f t="shared" si="4"/>
        <v>-3.8327229367174859E-3</v>
      </c>
      <c r="M23" s="98">
        <f t="shared" si="3"/>
        <v>46</v>
      </c>
      <c r="N23" s="98">
        <f t="shared" si="5"/>
        <v>0</v>
      </c>
    </row>
    <row r="24" spans="1:15">
      <c r="A24" s="102">
        <v>23</v>
      </c>
      <c r="B24" s="99" t="s">
        <v>22</v>
      </c>
      <c r="C24" s="97">
        <v>14072</v>
      </c>
      <c r="D24" s="97">
        <v>13745</v>
      </c>
      <c r="E24" s="98">
        <v>13707</v>
      </c>
      <c r="F24" s="98"/>
      <c r="G24" s="98"/>
      <c r="H24" s="98"/>
      <c r="I24" s="100">
        <f t="shared" si="0"/>
        <v>7.2465836854326065E-3</v>
      </c>
      <c r="J24" s="100">
        <f t="shared" si="1"/>
        <v>-2.5938032973280272E-2</v>
      </c>
      <c r="K24" s="97">
        <f t="shared" si="2"/>
        <v>-365</v>
      </c>
      <c r="L24" s="101">
        <f t="shared" si="4"/>
        <v>-3.1087641597819606E-2</v>
      </c>
      <c r="M24" s="98">
        <f t="shared" si="3"/>
        <v>-38</v>
      </c>
      <c r="N24" s="98">
        <f t="shared" si="5"/>
        <v>0</v>
      </c>
    </row>
    <row r="25" spans="1:15">
      <c r="A25" s="102">
        <v>24</v>
      </c>
      <c r="B25" s="99" t="s">
        <v>23</v>
      </c>
      <c r="C25" s="97">
        <v>6658</v>
      </c>
      <c r="D25" s="97">
        <v>6607</v>
      </c>
      <c r="E25" s="98">
        <v>6589</v>
      </c>
      <c r="F25" s="98"/>
      <c r="G25" s="98"/>
      <c r="H25" s="98"/>
      <c r="I25" s="100">
        <f t="shared" si="0"/>
        <v>3.483456620946629E-3</v>
      </c>
      <c r="J25" s="100">
        <f t="shared" si="1"/>
        <v>-1.036347251426855E-2</v>
      </c>
      <c r="K25" s="97">
        <f t="shared" si="2"/>
        <v>-69</v>
      </c>
      <c r="L25" s="101">
        <f t="shared" si="4"/>
        <v>-5.8768418363001444E-3</v>
      </c>
      <c r="M25" s="98">
        <f t="shared" si="3"/>
        <v>-18</v>
      </c>
      <c r="N25" s="98">
        <f t="shared" si="5"/>
        <v>0</v>
      </c>
    </row>
    <row r="26" spans="1:15">
      <c r="A26" s="102">
        <v>25</v>
      </c>
      <c r="B26" s="99" t="s">
        <v>24</v>
      </c>
      <c r="C26" s="97">
        <v>35565</v>
      </c>
      <c r="D26" s="97">
        <v>35075</v>
      </c>
      <c r="E26" s="98">
        <v>35131</v>
      </c>
      <c r="F26" s="98"/>
      <c r="G26" s="98"/>
      <c r="H26" s="98"/>
      <c r="I26" s="100">
        <f t="shared" si="0"/>
        <v>1.8572972309982703E-2</v>
      </c>
      <c r="J26" s="100">
        <f t="shared" si="1"/>
        <v>-1.2203008575847041E-2</v>
      </c>
      <c r="K26" s="97">
        <f t="shared" si="2"/>
        <v>-434</v>
      </c>
      <c r="L26" s="101">
        <f t="shared" si="4"/>
        <v>-3.6964483434119753E-2</v>
      </c>
      <c r="M26" s="98">
        <f t="shared" si="3"/>
        <v>56</v>
      </c>
      <c r="N26" s="98">
        <f t="shared" si="5"/>
        <v>0</v>
      </c>
    </row>
    <row r="27" spans="1:15">
      <c r="A27" s="102">
        <v>26</v>
      </c>
      <c r="B27" s="99" t="s">
        <v>25</v>
      </c>
      <c r="C27" s="97">
        <v>1824</v>
      </c>
      <c r="D27" s="97">
        <v>1937</v>
      </c>
      <c r="E27" s="98">
        <v>1957</v>
      </c>
      <c r="F27" s="98"/>
      <c r="G27" s="98"/>
      <c r="H27" s="98"/>
      <c r="I27" s="100">
        <f t="shared" si="0"/>
        <v>1.0346220378194798E-3</v>
      </c>
      <c r="J27" s="100">
        <f t="shared" si="1"/>
        <v>7.2916666666666671E-2</v>
      </c>
      <c r="K27" s="97">
        <f t="shared" si="2"/>
        <v>133</v>
      </c>
      <c r="L27" s="101">
        <f t="shared" si="4"/>
        <v>1.1327825568520569E-2</v>
      </c>
      <c r="M27" s="98">
        <f t="shared" si="3"/>
        <v>20</v>
      </c>
      <c r="N27" s="98">
        <f t="shared" si="5"/>
        <v>0</v>
      </c>
    </row>
    <row r="28" spans="1:15">
      <c r="A28" s="102">
        <v>27</v>
      </c>
      <c r="B28" s="99" t="s">
        <v>26</v>
      </c>
      <c r="C28" s="97">
        <v>6319</v>
      </c>
      <c r="D28" s="97">
        <v>6491</v>
      </c>
      <c r="E28" s="98">
        <v>6522</v>
      </c>
      <c r="F28" s="98"/>
      <c r="G28" s="98"/>
      <c r="H28" s="98"/>
      <c r="I28" s="100">
        <f t="shared" si="0"/>
        <v>3.4480352226155583E-3</v>
      </c>
      <c r="J28" s="100">
        <f t="shared" si="1"/>
        <v>3.2125336287387243E-2</v>
      </c>
      <c r="K28" s="97">
        <f t="shared" si="2"/>
        <v>203</v>
      </c>
      <c r="L28" s="101">
        <f t="shared" si="4"/>
        <v>1.7289839025636657E-2</v>
      </c>
      <c r="M28" s="98">
        <f t="shared" si="3"/>
        <v>31</v>
      </c>
      <c r="N28" s="98">
        <f t="shared" si="5"/>
        <v>0</v>
      </c>
    </row>
    <row r="29" spans="1:15">
      <c r="A29" s="102">
        <v>28</v>
      </c>
      <c r="B29" s="99" t="s">
        <v>27</v>
      </c>
      <c r="C29" s="97">
        <v>11831</v>
      </c>
      <c r="D29" s="97">
        <v>12323</v>
      </c>
      <c r="E29" s="98">
        <v>12445</v>
      </c>
      <c r="F29" s="98"/>
      <c r="G29" s="98"/>
      <c r="H29" s="98"/>
      <c r="I29" s="100">
        <f t="shared" si="0"/>
        <v>6.5793925705996048E-3</v>
      </c>
      <c r="J29" s="100">
        <f t="shared" si="1"/>
        <v>5.189755726481278E-2</v>
      </c>
      <c r="K29" s="97">
        <f t="shared" si="2"/>
        <v>614</v>
      </c>
      <c r="L29" s="101">
        <f t="shared" si="4"/>
        <v>5.2295375180989694E-2</v>
      </c>
      <c r="M29" s="98">
        <f t="shared" si="3"/>
        <v>122</v>
      </c>
      <c r="N29" s="98">
        <f t="shared" si="5"/>
        <v>0</v>
      </c>
    </row>
    <row r="30" spans="1:15">
      <c r="A30" s="102">
        <v>29</v>
      </c>
      <c r="B30" s="99" t="s">
        <v>28</v>
      </c>
      <c r="C30" s="97">
        <v>3823</v>
      </c>
      <c r="D30" s="97">
        <v>3908</v>
      </c>
      <c r="E30" s="98">
        <v>3943</v>
      </c>
      <c r="F30" s="98"/>
      <c r="G30" s="98"/>
      <c r="H30" s="98"/>
      <c r="I30" s="100">
        <f t="shared" si="0"/>
        <v>2.0845757256628562E-3</v>
      </c>
      <c r="J30" s="100">
        <f t="shared" si="1"/>
        <v>3.1388961548522103E-2</v>
      </c>
      <c r="K30" s="97">
        <f t="shared" si="2"/>
        <v>120</v>
      </c>
      <c r="L30" s="101">
        <f t="shared" si="4"/>
        <v>1.0220594497913295E-2</v>
      </c>
      <c r="M30" s="98">
        <f t="shared" si="3"/>
        <v>35</v>
      </c>
      <c r="N30" s="98">
        <f t="shared" si="5"/>
        <v>0</v>
      </c>
    </row>
    <row r="31" spans="1:15">
      <c r="A31" s="102">
        <v>30</v>
      </c>
      <c r="B31" s="99" t="s">
        <v>29</v>
      </c>
      <c r="C31" s="97">
        <v>1167</v>
      </c>
      <c r="D31" s="97">
        <v>1224</v>
      </c>
      <c r="E31" s="98">
        <v>1226</v>
      </c>
      <c r="F31" s="98"/>
      <c r="G31" s="98"/>
      <c r="H31" s="98"/>
      <c r="I31" s="100">
        <f t="shared" si="0"/>
        <v>6.4815872169988879E-4</v>
      </c>
      <c r="J31" s="100">
        <f t="shared" si="1"/>
        <v>5.0556983718937444E-2</v>
      </c>
      <c r="K31" s="97">
        <f t="shared" si="2"/>
        <v>59</v>
      </c>
      <c r="L31" s="101">
        <f t="shared" si="4"/>
        <v>5.0251256281407036E-3</v>
      </c>
      <c r="M31" s="98">
        <f t="shared" si="3"/>
        <v>2</v>
      </c>
      <c r="N31" s="98">
        <f t="shared" si="5"/>
        <v>0</v>
      </c>
    </row>
    <row r="32" spans="1:15">
      <c r="A32" s="102">
        <v>31</v>
      </c>
      <c r="B32" s="99" t="s">
        <v>30</v>
      </c>
      <c r="C32" s="97">
        <v>22029</v>
      </c>
      <c r="D32" s="97">
        <v>21666</v>
      </c>
      <c r="E32" s="98">
        <v>21758</v>
      </c>
      <c r="F32" s="98"/>
      <c r="G32" s="98"/>
      <c r="H32" s="98"/>
      <c r="I32" s="100">
        <f t="shared" si="0"/>
        <v>1.1502966938618417E-2</v>
      </c>
      <c r="J32" s="100">
        <f t="shared" si="1"/>
        <v>-1.2301965590812111E-2</v>
      </c>
      <c r="K32" s="97">
        <f t="shared" si="2"/>
        <v>-271</v>
      </c>
      <c r="L32" s="101">
        <f t="shared" si="4"/>
        <v>-2.3081509241120859E-2</v>
      </c>
      <c r="M32" s="98">
        <f t="shared" si="3"/>
        <v>92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6938</v>
      </c>
      <c r="D33" s="97">
        <v>7264</v>
      </c>
      <c r="E33" s="98">
        <v>7298</v>
      </c>
      <c r="F33" s="98"/>
      <c r="G33" s="98"/>
      <c r="H33" s="98"/>
      <c r="I33" s="100">
        <f t="shared" si="0"/>
        <v>3.8582890301515401E-3</v>
      </c>
      <c r="J33" s="100">
        <f t="shared" si="1"/>
        <v>5.1888152205246466E-2</v>
      </c>
      <c r="K33" s="97">
        <f t="shared" si="2"/>
        <v>360</v>
      </c>
      <c r="L33" s="101">
        <f t="shared" si="4"/>
        <v>3.0661783493739887E-2</v>
      </c>
      <c r="M33" s="98">
        <f t="shared" si="3"/>
        <v>34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19037</v>
      </c>
      <c r="D34" s="97">
        <v>18945</v>
      </c>
      <c r="E34" s="98">
        <v>18998</v>
      </c>
      <c r="F34" s="98"/>
      <c r="G34" s="98"/>
      <c r="H34" s="98"/>
      <c r="I34" s="100">
        <f t="shared" si="0"/>
        <v>1.0043816798413121E-2</v>
      </c>
      <c r="J34" s="100">
        <f t="shared" si="1"/>
        <v>-2.0486421179807743E-3</v>
      </c>
      <c r="K34" s="97">
        <f t="shared" si="2"/>
        <v>-39</v>
      </c>
      <c r="L34" s="101">
        <f t="shared" si="4"/>
        <v>-3.3216932118218211E-3</v>
      </c>
      <c r="M34" s="98">
        <f t="shared" si="3"/>
        <v>53</v>
      </c>
      <c r="N34" s="98">
        <f t="shared" si="5"/>
        <v>0</v>
      </c>
    </row>
    <row r="35" spans="1:14">
      <c r="A35" s="102">
        <v>35</v>
      </c>
      <c r="B35" s="99" t="s">
        <v>33</v>
      </c>
      <c r="C35" s="98">
        <v>13417</v>
      </c>
      <c r="D35" s="98">
        <v>12918</v>
      </c>
      <c r="E35" s="98">
        <v>12893</v>
      </c>
      <c r="F35" s="98"/>
      <c r="G35" s="98"/>
      <c r="H35" s="98"/>
      <c r="I35" s="100">
        <f t="shared" ref="I35:I66" si="6">E35/$E$92</f>
        <v>6.8162401295894497E-3</v>
      </c>
      <c r="J35" s="100">
        <f t="shared" si="1"/>
        <v>-3.9054930312290376E-2</v>
      </c>
      <c r="K35" s="97">
        <f t="shared" si="2"/>
        <v>-524</v>
      </c>
      <c r="L35" s="101">
        <f t="shared" si="4"/>
        <v>-4.4629929307554723E-2</v>
      </c>
      <c r="M35" s="98">
        <f t="shared" si="3"/>
        <v>-25</v>
      </c>
      <c r="N35" s="98">
        <f t="shared" si="5"/>
        <v>0</v>
      </c>
    </row>
    <row r="36" spans="1:14">
      <c r="A36" s="102">
        <v>36</v>
      </c>
      <c r="B36" s="99" t="s">
        <v>34</v>
      </c>
      <c r="C36" s="98">
        <v>776</v>
      </c>
      <c r="D36" s="98">
        <v>768</v>
      </c>
      <c r="E36" s="98">
        <v>702</v>
      </c>
      <c r="F36" s="98"/>
      <c r="G36" s="98"/>
      <c r="H36" s="98"/>
      <c r="I36" s="100">
        <f t="shared" si="6"/>
        <v>3.711316660956949E-4</v>
      </c>
      <c r="J36" s="100">
        <f t="shared" si="1"/>
        <v>-9.5360824742268036E-2</v>
      </c>
      <c r="K36" s="97">
        <f t="shared" si="2"/>
        <v>-74</v>
      </c>
      <c r="L36" s="101">
        <f t="shared" si="4"/>
        <v>-6.3026999403798653E-3</v>
      </c>
      <c r="M36" s="98">
        <f t="shared" si="3"/>
        <v>-66</v>
      </c>
      <c r="N36" s="98">
        <f t="shared" si="5"/>
        <v>0</v>
      </c>
    </row>
    <row r="37" spans="1:14">
      <c r="A37" s="102">
        <v>37</v>
      </c>
      <c r="B37" s="99" t="s">
        <v>35</v>
      </c>
      <c r="C37" s="98">
        <v>556</v>
      </c>
      <c r="D37" s="98">
        <v>529</v>
      </c>
      <c r="E37" s="98">
        <v>514</v>
      </c>
      <c r="F37" s="98"/>
      <c r="G37" s="98"/>
      <c r="H37" s="98"/>
      <c r="I37" s="100">
        <f t="shared" si="6"/>
        <v>2.7174027973388484E-4</v>
      </c>
      <c r="J37" s="100">
        <f t="shared" si="1"/>
        <v>-7.5539568345323743E-2</v>
      </c>
      <c r="K37" s="97">
        <f t="shared" si="2"/>
        <v>-42</v>
      </c>
      <c r="L37" s="101">
        <f t="shared" si="4"/>
        <v>-3.5772080742696535E-3</v>
      </c>
      <c r="M37" s="98">
        <f t="shared" si="3"/>
        <v>-15</v>
      </c>
      <c r="N37" s="98">
        <f t="shared" si="5"/>
        <v>0</v>
      </c>
    </row>
    <row r="38" spans="1:14">
      <c r="A38" s="102">
        <v>38</v>
      </c>
      <c r="B38" s="99" t="s">
        <v>36</v>
      </c>
      <c r="C38" s="98">
        <v>3742</v>
      </c>
      <c r="D38" s="98">
        <v>3876</v>
      </c>
      <c r="E38" s="98">
        <v>3908</v>
      </c>
      <c r="F38" s="98"/>
      <c r="G38" s="98"/>
      <c r="H38" s="98"/>
      <c r="I38" s="100">
        <f t="shared" si="6"/>
        <v>2.0660720101167741E-3</v>
      </c>
      <c r="J38" s="100">
        <f t="shared" si="1"/>
        <v>4.4361304115446289E-2</v>
      </c>
      <c r="K38" s="97">
        <f t="shared" si="2"/>
        <v>166</v>
      </c>
      <c r="L38" s="101">
        <f t="shared" si="4"/>
        <v>1.4138489055446726E-2</v>
      </c>
      <c r="M38" s="98">
        <f t="shared" si="3"/>
        <v>32</v>
      </c>
      <c r="N38" s="98">
        <f t="shared" si="5"/>
        <v>0</v>
      </c>
    </row>
    <row r="39" spans="1:14">
      <c r="A39" s="102">
        <v>39</v>
      </c>
      <c r="B39" s="99" t="s">
        <v>37</v>
      </c>
      <c r="C39" s="98">
        <v>111</v>
      </c>
      <c r="D39" s="98">
        <v>108</v>
      </c>
      <c r="E39" s="98">
        <v>101</v>
      </c>
      <c r="F39" s="98"/>
      <c r="G39" s="98"/>
      <c r="H39" s="98"/>
      <c r="I39" s="100">
        <f t="shared" si="6"/>
        <v>5.3396436290121342E-5</v>
      </c>
      <c r="J39" s="100">
        <f t="shared" si="1"/>
        <v>-9.0090090090090086E-2</v>
      </c>
      <c r="K39" s="97">
        <f t="shared" si="2"/>
        <v>-10</v>
      </c>
      <c r="L39" s="101">
        <f t="shared" si="4"/>
        <v>-8.5171620815944126E-4</v>
      </c>
      <c r="M39" s="98">
        <f t="shared" si="3"/>
        <v>-7</v>
      </c>
      <c r="N39" s="98">
        <f t="shared" si="5"/>
        <v>0</v>
      </c>
    </row>
    <row r="40" spans="1:14">
      <c r="A40" s="102">
        <v>41</v>
      </c>
      <c r="B40" s="99" t="s">
        <v>38</v>
      </c>
      <c r="C40" s="98">
        <v>115739</v>
      </c>
      <c r="D40" s="98">
        <v>90842</v>
      </c>
      <c r="E40" s="98">
        <v>90389</v>
      </c>
      <c r="F40" s="98"/>
      <c r="G40" s="98"/>
      <c r="H40" s="98"/>
      <c r="I40" s="100">
        <f t="shared" si="6"/>
        <v>4.7786638414136419E-2</v>
      </c>
      <c r="J40" s="100">
        <f t="shared" si="1"/>
        <v>-0.21902729417050432</v>
      </c>
      <c r="K40" s="97">
        <f t="shared" si="2"/>
        <v>-25350</v>
      </c>
      <c r="L40" s="101">
        <f t="shared" si="4"/>
        <v>-2.1591005876841836</v>
      </c>
      <c r="M40" s="98">
        <f t="shared" si="3"/>
        <v>-453</v>
      </c>
      <c r="N40" s="98">
        <f t="shared" si="5"/>
        <v>0</v>
      </c>
    </row>
    <row r="41" spans="1:14">
      <c r="A41" s="102">
        <v>42</v>
      </c>
      <c r="B41" s="99" t="s">
        <v>39</v>
      </c>
      <c r="C41" s="98">
        <v>13445</v>
      </c>
      <c r="D41" s="98">
        <v>12155</v>
      </c>
      <c r="E41" s="98">
        <v>11549</v>
      </c>
      <c r="F41" s="98"/>
      <c r="G41" s="98"/>
      <c r="H41" s="98"/>
      <c r="I41" s="100">
        <f t="shared" si="6"/>
        <v>6.1056974526199148E-3</v>
      </c>
      <c r="J41" s="100">
        <f t="shared" si="1"/>
        <v>-0.14101896615842321</v>
      </c>
      <c r="K41" s="97">
        <f t="shared" si="2"/>
        <v>-1896</v>
      </c>
      <c r="L41" s="101">
        <f t="shared" si="4"/>
        <v>-0.16148539306703005</v>
      </c>
      <c r="M41" s="98">
        <f t="shared" si="3"/>
        <v>-606</v>
      </c>
      <c r="N41" s="98">
        <f t="shared" si="5"/>
        <v>0</v>
      </c>
    </row>
    <row r="42" spans="1:14">
      <c r="A42" s="102">
        <v>43</v>
      </c>
      <c r="B42" s="99" t="s">
        <v>40</v>
      </c>
      <c r="C42" s="98">
        <v>56464</v>
      </c>
      <c r="D42" s="98">
        <v>54494</v>
      </c>
      <c r="E42" s="98">
        <v>53999</v>
      </c>
      <c r="F42" s="98"/>
      <c r="G42" s="98"/>
      <c r="H42" s="98"/>
      <c r="I42" s="100">
        <f t="shared" si="6"/>
        <v>2.8548061022081805E-2</v>
      </c>
      <c r="J42" s="100">
        <f t="shared" si="1"/>
        <v>-4.3656134882402949E-2</v>
      </c>
      <c r="K42" s="97">
        <f t="shared" si="2"/>
        <v>-2465</v>
      </c>
      <c r="L42" s="101">
        <f t="shared" si="4"/>
        <v>-0.20994804531130226</v>
      </c>
      <c r="M42" s="98">
        <f t="shared" si="3"/>
        <v>-495</v>
      </c>
      <c r="N42" s="98">
        <f t="shared" si="5"/>
        <v>0</v>
      </c>
    </row>
    <row r="43" spans="1:14">
      <c r="A43" s="102">
        <v>45</v>
      </c>
      <c r="B43" s="99" t="s">
        <v>41</v>
      </c>
      <c r="C43" s="98">
        <v>56289</v>
      </c>
      <c r="D43" s="98">
        <v>58896</v>
      </c>
      <c r="E43" s="98">
        <v>59368</v>
      </c>
      <c r="F43" s="98"/>
      <c r="G43" s="98"/>
      <c r="H43" s="98"/>
      <c r="I43" s="100">
        <f t="shared" si="6"/>
        <v>3.1386530986850729E-2</v>
      </c>
      <c r="J43" s="100">
        <f t="shared" si="1"/>
        <v>5.4699852546678744E-2</v>
      </c>
      <c r="K43" s="97">
        <f t="shared" si="2"/>
        <v>3079</v>
      </c>
      <c r="L43" s="101">
        <f t="shared" si="4"/>
        <v>0.26224342049229199</v>
      </c>
      <c r="M43" s="98">
        <f t="shared" si="3"/>
        <v>472</v>
      </c>
      <c r="N43" s="98">
        <f t="shared" si="5"/>
        <v>0</v>
      </c>
    </row>
    <row r="44" spans="1:14">
      <c r="A44" s="102">
        <v>46</v>
      </c>
      <c r="B44" s="99" t="s">
        <v>42</v>
      </c>
      <c r="C44" s="98">
        <v>140925</v>
      </c>
      <c r="D44" s="98">
        <v>143905</v>
      </c>
      <c r="E44" s="98">
        <v>144597</v>
      </c>
      <c r="F44" s="98"/>
      <c r="G44" s="98"/>
      <c r="H44" s="98"/>
      <c r="I44" s="100">
        <f t="shared" si="6"/>
        <v>7.6445193051907681E-2</v>
      </c>
      <c r="J44" s="100">
        <f t="shared" si="1"/>
        <v>2.6056412985630654E-2</v>
      </c>
      <c r="K44" s="97">
        <f t="shared" si="2"/>
        <v>3672</v>
      </c>
      <c r="L44" s="101">
        <f t="shared" si="4"/>
        <v>0.31275019163614681</v>
      </c>
      <c r="M44" s="98">
        <f t="shared" si="3"/>
        <v>692</v>
      </c>
      <c r="N44" s="98">
        <f t="shared" si="5"/>
        <v>0</v>
      </c>
    </row>
    <row r="45" spans="1:14">
      <c r="A45" s="102">
        <v>47</v>
      </c>
      <c r="B45" s="99" t="s">
        <v>43</v>
      </c>
      <c r="C45" s="98">
        <v>323386</v>
      </c>
      <c r="D45" s="98">
        <v>328399</v>
      </c>
      <c r="E45" s="98">
        <v>329739</v>
      </c>
      <c r="F45" s="98"/>
      <c r="G45" s="98"/>
      <c r="H45" s="98"/>
      <c r="I45" s="100">
        <f t="shared" si="6"/>
        <v>0.17432561886998338</v>
      </c>
      <c r="J45" s="100">
        <f t="shared" si="1"/>
        <v>1.9645253659713161E-2</v>
      </c>
      <c r="K45" s="97">
        <f t="shared" si="2"/>
        <v>6353</v>
      </c>
      <c r="L45" s="101">
        <f t="shared" si="4"/>
        <v>0.54109530704369302</v>
      </c>
      <c r="M45" s="98">
        <f t="shared" si="3"/>
        <v>1340</v>
      </c>
      <c r="N45" s="98">
        <f t="shared" si="5"/>
        <v>0</v>
      </c>
    </row>
    <row r="46" spans="1:14">
      <c r="A46" s="102">
        <v>49</v>
      </c>
      <c r="B46" s="99" t="s">
        <v>44</v>
      </c>
      <c r="C46" s="98">
        <v>129277</v>
      </c>
      <c r="D46" s="98">
        <v>140118</v>
      </c>
      <c r="E46" s="98">
        <v>141558</v>
      </c>
      <c r="F46" s="98"/>
      <c r="G46" s="98"/>
      <c r="H46" s="98"/>
      <c r="I46" s="100">
        <f t="shared" si="6"/>
        <v>7.4838541864920768E-2</v>
      </c>
      <c r="J46" s="100">
        <f t="shared" si="1"/>
        <v>9.4997563371674781E-2</v>
      </c>
      <c r="K46" s="97">
        <f t="shared" si="2"/>
        <v>12281</v>
      </c>
      <c r="L46" s="101">
        <f t="shared" si="4"/>
        <v>1.0459926752406099</v>
      </c>
      <c r="M46" s="98">
        <f t="shared" si="3"/>
        <v>1440</v>
      </c>
      <c r="N46" s="98">
        <f t="shared" si="5"/>
        <v>0</v>
      </c>
    </row>
    <row r="47" spans="1:14">
      <c r="A47" s="102">
        <v>50</v>
      </c>
      <c r="B47" s="99" t="s">
        <v>45</v>
      </c>
      <c r="C47" s="98">
        <v>2587</v>
      </c>
      <c r="D47" s="98">
        <v>2848</v>
      </c>
      <c r="E47" s="98">
        <v>2734</v>
      </c>
      <c r="F47" s="98"/>
      <c r="G47" s="98"/>
      <c r="H47" s="98"/>
      <c r="I47" s="100">
        <f t="shared" si="6"/>
        <v>1.4454045229424927E-3</v>
      </c>
      <c r="J47" s="100">
        <f t="shared" si="1"/>
        <v>5.682257441051411E-2</v>
      </c>
      <c r="K47" s="97">
        <f t="shared" si="2"/>
        <v>147</v>
      </c>
      <c r="L47" s="101">
        <f t="shared" si="4"/>
        <v>1.2520228259943787E-2</v>
      </c>
      <c r="M47" s="98">
        <f t="shared" si="3"/>
        <v>-114</v>
      </c>
      <c r="N47" s="98">
        <f t="shared" si="5"/>
        <v>0</v>
      </c>
    </row>
    <row r="48" spans="1:14">
      <c r="A48" s="102">
        <v>51</v>
      </c>
      <c r="B48" s="99" t="s">
        <v>46</v>
      </c>
      <c r="C48" s="98">
        <v>292</v>
      </c>
      <c r="D48" s="98">
        <v>310</v>
      </c>
      <c r="E48" s="98">
        <v>314</v>
      </c>
      <c r="F48" s="98"/>
      <c r="G48" s="98"/>
      <c r="H48" s="98"/>
      <c r="I48" s="100">
        <f t="shared" si="6"/>
        <v>1.6600476232770398E-4</v>
      </c>
      <c r="J48" s="100">
        <f t="shared" si="1"/>
        <v>7.5342465753424653E-2</v>
      </c>
      <c r="K48" s="97">
        <f t="shared" si="2"/>
        <v>22</v>
      </c>
      <c r="L48" s="101">
        <f t="shared" si="4"/>
        <v>1.8737756579507707E-3</v>
      </c>
      <c r="M48" s="98">
        <f t="shared" si="3"/>
        <v>4</v>
      </c>
      <c r="N48" s="98">
        <f t="shared" si="5"/>
        <v>0</v>
      </c>
    </row>
    <row r="49" spans="1:14">
      <c r="A49" s="102">
        <v>52</v>
      </c>
      <c r="B49" s="99" t="s">
        <v>47</v>
      </c>
      <c r="C49" s="98">
        <v>18767</v>
      </c>
      <c r="D49" s="98">
        <v>18837</v>
      </c>
      <c r="E49" s="98">
        <v>18904</v>
      </c>
      <c r="F49" s="98"/>
      <c r="G49" s="98"/>
      <c r="H49" s="98"/>
      <c r="I49" s="100">
        <f t="shared" si="6"/>
        <v>9.9941211052322169E-3</v>
      </c>
      <c r="J49" s="100">
        <f t="shared" si="1"/>
        <v>7.3000479565194223E-3</v>
      </c>
      <c r="K49" s="97">
        <f t="shared" si="2"/>
        <v>137</v>
      </c>
      <c r="L49" s="101">
        <f t="shared" si="4"/>
        <v>1.1668512051784345E-2</v>
      </c>
      <c r="M49" s="98">
        <f t="shared" si="3"/>
        <v>67</v>
      </c>
      <c r="N49" s="98">
        <f t="shared" si="5"/>
        <v>0</v>
      </c>
    </row>
    <row r="50" spans="1:14">
      <c r="A50" s="102">
        <v>53</v>
      </c>
      <c r="B50" s="99" t="s">
        <v>48</v>
      </c>
      <c r="C50" s="98">
        <v>3044</v>
      </c>
      <c r="D50" s="98">
        <v>3226</v>
      </c>
      <c r="E50" s="98">
        <v>3268</v>
      </c>
      <c r="F50" s="98"/>
      <c r="G50" s="98"/>
      <c r="H50" s="98"/>
      <c r="I50" s="100">
        <f t="shared" si="6"/>
        <v>1.7277183544169956E-3</v>
      </c>
      <c r="J50" s="100">
        <f t="shared" si="1"/>
        <v>7.3587385019710905E-2</v>
      </c>
      <c r="K50" s="97">
        <f t="shared" si="2"/>
        <v>224</v>
      </c>
      <c r="L50" s="101">
        <f t="shared" si="4"/>
        <v>1.9078443062771483E-2</v>
      </c>
      <c r="M50" s="98">
        <f t="shared" si="3"/>
        <v>42</v>
      </c>
      <c r="N50" s="98">
        <f t="shared" si="5"/>
        <v>0</v>
      </c>
    </row>
    <row r="51" spans="1:14">
      <c r="A51" s="102">
        <v>55</v>
      </c>
      <c r="B51" s="99" t="s">
        <v>49</v>
      </c>
      <c r="C51" s="98">
        <v>18660</v>
      </c>
      <c r="D51" s="98">
        <v>19767</v>
      </c>
      <c r="E51" s="98">
        <v>19619</v>
      </c>
      <c r="F51" s="98"/>
      <c r="G51" s="98"/>
      <c r="H51" s="98"/>
      <c r="I51" s="100">
        <f t="shared" si="6"/>
        <v>1.0372125579959313E-2</v>
      </c>
      <c r="J51" s="100">
        <f t="shared" si="1"/>
        <v>5.1393354769560556E-2</v>
      </c>
      <c r="K51" s="97">
        <f t="shared" si="2"/>
        <v>959</v>
      </c>
      <c r="L51" s="101">
        <f t="shared" si="4"/>
        <v>8.1679584362490412E-2</v>
      </c>
      <c r="M51" s="98">
        <f t="shared" si="3"/>
        <v>-148</v>
      </c>
      <c r="N51" s="98">
        <f t="shared" si="5"/>
        <v>0</v>
      </c>
    </row>
    <row r="52" spans="1:14">
      <c r="A52" s="102">
        <v>56</v>
      </c>
      <c r="B52" s="99" t="s">
        <v>50</v>
      </c>
      <c r="C52" s="98">
        <v>122194</v>
      </c>
      <c r="D52" s="98">
        <v>128123</v>
      </c>
      <c r="E52" s="98">
        <v>128617</v>
      </c>
      <c r="F52" s="98"/>
      <c r="G52" s="98"/>
      <c r="H52" s="98"/>
      <c r="I52" s="100">
        <f t="shared" si="6"/>
        <v>6.799692521115383E-2</v>
      </c>
      <c r="J52" s="100">
        <f t="shared" si="1"/>
        <v>5.256395567703815E-2</v>
      </c>
      <c r="K52" s="97">
        <f t="shared" si="2"/>
        <v>6423</v>
      </c>
      <c r="L52" s="101">
        <f t="shared" si="4"/>
        <v>0.54705732050080913</v>
      </c>
      <c r="M52" s="98">
        <f t="shared" si="3"/>
        <v>494</v>
      </c>
      <c r="N52" s="98">
        <f t="shared" si="5"/>
        <v>0</v>
      </c>
    </row>
    <row r="53" spans="1:14">
      <c r="A53" s="102">
        <v>58</v>
      </c>
      <c r="B53" s="99" t="s">
        <v>51</v>
      </c>
      <c r="C53" s="98">
        <v>2675</v>
      </c>
      <c r="D53" s="98">
        <v>2771</v>
      </c>
      <c r="E53" s="98">
        <v>2763</v>
      </c>
      <c r="F53" s="98"/>
      <c r="G53" s="98"/>
      <c r="H53" s="98"/>
      <c r="I53" s="100">
        <f t="shared" si="6"/>
        <v>1.4607361729663888E-3</v>
      </c>
      <c r="J53" s="100">
        <f t="shared" si="1"/>
        <v>3.2897196261682242E-2</v>
      </c>
      <c r="K53" s="97">
        <f t="shared" si="2"/>
        <v>88</v>
      </c>
      <c r="L53" s="101">
        <f t="shared" si="4"/>
        <v>7.495102631803083E-3</v>
      </c>
      <c r="M53" s="98">
        <f t="shared" si="3"/>
        <v>-8</v>
      </c>
      <c r="N53" s="98">
        <f t="shared" si="5"/>
        <v>0</v>
      </c>
    </row>
    <row r="54" spans="1:14">
      <c r="A54" s="102">
        <v>59</v>
      </c>
      <c r="B54" s="99" t="s">
        <v>52</v>
      </c>
      <c r="C54" s="98">
        <v>2142</v>
      </c>
      <c r="D54" s="98">
        <v>2192</v>
      </c>
      <c r="E54" s="98">
        <v>2209</v>
      </c>
      <c r="F54" s="98"/>
      <c r="G54" s="98"/>
      <c r="H54" s="98"/>
      <c r="I54" s="100">
        <f t="shared" si="6"/>
        <v>1.1678487897512678E-3</v>
      </c>
      <c r="J54" s="100">
        <f t="shared" si="1"/>
        <v>3.1279178338001867E-2</v>
      </c>
      <c r="K54" s="97">
        <f t="shared" si="2"/>
        <v>67</v>
      </c>
      <c r="L54" s="101">
        <f t="shared" si="4"/>
        <v>5.7064985946682564E-3</v>
      </c>
      <c r="M54" s="98">
        <f t="shared" si="3"/>
        <v>17</v>
      </c>
      <c r="N54" s="98">
        <f t="shared" si="5"/>
        <v>0</v>
      </c>
    </row>
    <row r="55" spans="1:14">
      <c r="A55" s="102">
        <v>60</v>
      </c>
      <c r="B55" s="99" t="s">
        <v>53</v>
      </c>
      <c r="C55" s="98">
        <v>750</v>
      </c>
      <c r="D55" s="98">
        <v>733</v>
      </c>
      <c r="E55" s="98">
        <v>739</v>
      </c>
      <c r="F55" s="98"/>
      <c r="G55" s="98"/>
      <c r="H55" s="98"/>
      <c r="I55" s="100">
        <f t="shared" si="6"/>
        <v>3.9069273681583832E-4</v>
      </c>
      <c r="J55" s="100">
        <f t="shared" si="1"/>
        <v>-1.4666666666666666E-2</v>
      </c>
      <c r="K55" s="97">
        <f t="shared" si="2"/>
        <v>-11</v>
      </c>
      <c r="L55" s="101">
        <f t="shared" si="4"/>
        <v>-9.3688782897538537E-4</v>
      </c>
      <c r="M55" s="98">
        <f t="shared" si="3"/>
        <v>6</v>
      </c>
      <c r="N55" s="98">
        <f t="shared" si="5"/>
        <v>0</v>
      </c>
    </row>
    <row r="56" spans="1:14">
      <c r="A56" s="102">
        <v>61</v>
      </c>
      <c r="B56" s="99" t="s">
        <v>54</v>
      </c>
      <c r="C56" s="98">
        <v>3078</v>
      </c>
      <c r="D56" s="98">
        <v>3022</v>
      </c>
      <c r="E56" s="98">
        <v>3029</v>
      </c>
      <c r="F56" s="98"/>
      <c r="G56" s="98"/>
      <c r="H56" s="98"/>
      <c r="I56" s="100">
        <f t="shared" si="6"/>
        <v>1.6013644111166094E-3</v>
      </c>
      <c r="J56" s="100">
        <f t="shared" si="1"/>
        <v>-1.5919428200129954E-2</v>
      </c>
      <c r="K56" s="97">
        <f t="shared" si="2"/>
        <v>-49</v>
      </c>
      <c r="L56" s="101">
        <f t="shared" si="4"/>
        <v>-4.1734094199812619E-3</v>
      </c>
      <c r="M56" s="98">
        <f t="shared" si="3"/>
        <v>7</v>
      </c>
      <c r="N56" s="98">
        <f t="shared" si="5"/>
        <v>0</v>
      </c>
    </row>
    <row r="57" spans="1:14">
      <c r="A57" s="102">
        <v>62</v>
      </c>
      <c r="B57" s="99" t="s">
        <v>55</v>
      </c>
      <c r="C57" s="98">
        <v>9426</v>
      </c>
      <c r="D57" s="98">
        <v>10566</v>
      </c>
      <c r="E57" s="98">
        <v>10674</v>
      </c>
      <c r="F57" s="98"/>
      <c r="G57" s="98"/>
      <c r="H57" s="98"/>
      <c r="I57" s="100">
        <f t="shared" si="6"/>
        <v>5.6431045639678736E-3</v>
      </c>
      <c r="J57" s="100">
        <f t="shared" si="1"/>
        <v>0.13239974538510502</v>
      </c>
      <c r="K57" s="97">
        <f t="shared" si="2"/>
        <v>1248</v>
      </c>
      <c r="L57" s="101">
        <f t="shared" si="4"/>
        <v>0.10629418277829827</v>
      </c>
      <c r="M57" s="98">
        <f t="shared" si="3"/>
        <v>108</v>
      </c>
      <c r="N57" s="98">
        <f t="shared" si="5"/>
        <v>0</v>
      </c>
    </row>
    <row r="58" spans="1:14">
      <c r="A58" s="102">
        <v>63</v>
      </c>
      <c r="B58" s="99" t="s">
        <v>56</v>
      </c>
      <c r="C58" s="98">
        <v>1857</v>
      </c>
      <c r="D58" s="98">
        <v>1889</v>
      </c>
      <c r="E58" s="98">
        <v>1907</v>
      </c>
      <c r="F58" s="98"/>
      <c r="G58" s="98"/>
      <c r="H58" s="98"/>
      <c r="I58" s="100">
        <f t="shared" si="6"/>
        <v>1.0081881584679347E-3</v>
      </c>
      <c r="J58" s="100">
        <f t="shared" si="1"/>
        <v>2.6925148088314487E-2</v>
      </c>
      <c r="K58" s="97">
        <f t="shared" si="2"/>
        <v>50</v>
      </c>
      <c r="L58" s="101">
        <f t="shared" si="4"/>
        <v>4.2585810407972068E-3</v>
      </c>
      <c r="M58" s="98">
        <f t="shared" si="3"/>
        <v>18</v>
      </c>
      <c r="N58" s="98">
        <f t="shared" si="5"/>
        <v>0</v>
      </c>
    </row>
    <row r="59" spans="1:14">
      <c r="A59" s="102">
        <v>64</v>
      </c>
      <c r="B59" s="99" t="s">
        <v>57</v>
      </c>
      <c r="C59" s="98">
        <v>7168</v>
      </c>
      <c r="D59" s="98">
        <v>7085</v>
      </c>
      <c r="E59" s="98">
        <v>7093</v>
      </c>
      <c r="F59" s="98"/>
      <c r="G59" s="98"/>
      <c r="H59" s="98"/>
      <c r="I59" s="100">
        <f t="shared" si="6"/>
        <v>3.7499101248102047E-3</v>
      </c>
      <c r="J59" s="100">
        <f t="shared" si="1"/>
        <v>-1.0463169642857142E-2</v>
      </c>
      <c r="K59" s="97">
        <f t="shared" si="2"/>
        <v>-75</v>
      </c>
      <c r="L59" s="101">
        <f t="shared" si="4"/>
        <v>-6.3878715611958093E-3</v>
      </c>
      <c r="M59" s="98">
        <f t="shared" si="3"/>
        <v>8</v>
      </c>
      <c r="N59" s="98">
        <f t="shared" si="5"/>
        <v>0</v>
      </c>
    </row>
    <row r="60" spans="1:14">
      <c r="A60" s="102">
        <v>65</v>
      </c>
      <c r="B60" s="99" t="s">
        <v>58</v>
      </c>
      <c r="C60" s="98">
        <v>3705</v>
      </c>
      <c r="D60" s="98">
        <v>3550</v>
      </c>
      <c r="E60" s="98">
        <v>3539</v>
      </c>
      <c r="F60" s="98"/>
      <c r="G60" s="98"/>
      <c r="H60" s="98"/>
      <c r="I60" s="100">
        <f t="shared" si="6"/>
        <v>1.8709899805023707E-3</v>
      </c>
      <c r="J60" s="100">
        <f t="shared" si="1"/>
        <v>-4.4804318488529012E-2</v>
      </c>
      <c r="K60" s="97">
        <f t="shared" si="2"/>
        <v>-166</v>
      </c>
      <c r="L60" s="101">
        <f t="shared" si="4"/>
        <v>-1.4138489055446726E-2</v>
      </c>
      <c r="M60" s="98">
        <f t="shared" si="3"/>
        <v>-11</v>
      </c>
      <c r="N60" s="98">
        <f t="shared" si="5"/>
        <v>0</v>
      </c>
    </row>
    <row r="61" spans="1:14">
      <c r="A61" s="102">
        <v>66</v>
      </c>
      <c r="B61" s="99" t="s">
        <v>59</v>
      </c>
      <c r="C61" s="98">
        <v>12253</v>
      </c>
      <c r="D61" s="98">
        <v>12497</v>
      </c>
      <c r="E61" s="98">
        <v>12562</v>
      </c>
      <c r="F61" s="98"/>
      <c r="G61" s="98"/>
      <c r="H61" s="98"/>
      <c r="I61" s="100">
        <f t="shared" si="6"/>
        <v>6.6412478482822208E-3</v>
      </c>
      <c r="J61" s="100">
        <f t="shared" si="1"/>
        <v>2.5218313882314537E-2</v>
      </c>
      <c r="K61" s="97">
        <f t="shared" si="2"/>
        <v>309</v>
      </c>
      <c r="L61" s="101">
        <f t="shared" si="4"/>
        <v>2.6318030832126735E-2</v>
      </c>
      <c r="M61" s="98">
        <f t="shared" si="3"/>
        <v>65</v>
      </c>
      <c r="N61" s="98">
        <f t="shared" si="5"/>
        <v>0</v>
      </c>
    </row>
    <row r="62" spans="1:14">
      <c r="A62" s="102">
        <v>68</v>
      </c>
      <c r="B62" s="99" t="s">
        <v>60</v>
      </c>
      <c r="C62" s="98">
        <v>63590</v>
      </c>
      <c r="D62" s="98">
        <v>63965</v>
      </c>
      <c r="E62" s="98">
        <v>64504</v>
      </c>
      <c r="F62" s="98"/>
      <c r="G62" s="98"/>
      <c r="H62" s="98"/>
      <c r="I62" s="100">
        <f t="shared" si="6"/>
        <v>3.4101819073841459E-2</v>
      </c>
      <c r="J62" s="100">
        <f t="shared" si="1"/>
        <v>1.4373329139801855E-2</v>
      </c>
      <c r="K62" s="97">
        <f t="shared" si="2"/>
        <v>914</v>
      </c>
      <c r="L62" s="101">
        <f t="shared" si="4"/>
        <v>7.7846861425772934E-2</v>
      </c>
      <c r="M62" s="98">
        <f t="shared" si="3"/>
        <v>539</v>
      </c>
      <c r="N62" s="98">
        <f t="shared" si="5"/>
        <v>0</v>
      </c>
    </row>
    <row r="63" spans="1:14">
      <c r="A63" s="102">
        <v>69</v>
      </c>
      <c r="B63" s="99" t="s">
        <v>61</v>
      </c>
      <c r="C63" s="98">
        <v>51535</v>
      </c>
      <c r="D63" s="98">
        <v>52356</v>
      </c>
      <c r="E63" s="98">
        <v>52610</v>
      </c>
      <c r="F63" s="98"/>
      <c r="G63" s="98"/>
      <c r="H63" s="98"/>
      <c r="I63" s="100">
        <f t="shared" si="6"/>
        <v>2.7813727853695878E-2</v>
      </c>
      <c r="J63" s="100">
        <f t="shared" si="1"/>
        <v>2.0859609973804212E-2</v>
      </c>
      <c r="K63" s="97">
        <f t="shared" si="2"/>
        <v>1075</v>
      </c>
      <c r="L63" s="101">
        <f t="shared" si="4"/>
        <v>9.1559492377139937E-2</v>
      </c>
      <c r="M63" s="98">
        <f t="shared" si="3"/>
        <v>254</v>
      </c>
      <c r="N63" s="98">
        <f t="shared" si="5"/>
        <v>0</v>
      </c>
    </row>
    <row r="64" spans="1:14">
      <c r="A64" s="102">
        <v>70</v>
      </c>
      <c r="B64" s="99" t="s">
        <v>62</v>
      </c>
      <c r="C64" s="98">
        <v>19913</v>
      </c>
      <c r="D64" s="98">
        <v>19336</v>
      </c>
      <c r="E64" s="98">
        <v>19324</v>
      </c>
      <c r="F64" s="98"/>
      <c r="G64" s="98"/>
      <c r="H64" s="98"/>
      <c r="I64" s="100">
        <f t="shared" si="6"/>
        <v>1.0216165691785196E-2</v>
      </c>
      <c r="J64" s="100">
        <f t="shared" si="1"/>
        <v>-2.9578667202330135E-2</v>
      </c>
      <c r="K64" s="97">
        <f t="shared" si="2"/>
        <v>-589</v>
      </c>
      <c r="L64" s="101">
        <f t="shared" si="4"/>
        <v>-5.0166084660591088E-2</v>
      </c>
      <c r="M64" s="98">
        <f t="shared" si="3"/>
        <v>-12</v>
      </c>
      <c r="N64" s="98">
        <f t="shared" si="5"/>
        <v>0</v>
      </c>
    </row>
    <row r="65" spans="1:14">
      <c r="A65" s="102">
        <v>71</v>
      </c>
      <c r="B65" s="99" t="s">
        <v>63</v>
      </c>
      <c r="C65" s="98">
        <v>25063</v>
      </c>
      <c r="D65" s="98">
        <v>24424</v>
      </c>
      <c r="E65" s="98">
        <v>24416</v>
      </c>
      <c r="F65" s="98"/>
      <c r="G65" s="98"/>
      <c r="H65" s="98"/>
      <c r="I65" s="100">
        <f t="shared" si="6"/>
        <v>1.2908191964946561E-2</v>
      </c>
      <c r="J65" s="100">
        <f t="shared" si="1"/>
        <v>-2.5814946335235206E-2</v>
      </c>
      <c r="K65" s="97">
        <f t="shared" si="2"/>
        <v>-647</v>
      </c>
      <c r="L65" s="101">
        <f t="shared" si="4"/>
        <v>-5.5106038667915851E-2</v>
      </c>
      <c r="M65" s="98">
        <f t="shared" si="3"/>
        <v>-8</v>
      </c>
      <c r="N65" s="98">
        <f t="shared" si="5"/>
        <v>0</v>
      </c>
    </row>
    <row r="66" spans="1:14">
      <c r="A66" s="102">
        <v>72</v>
      </c>
      <c r="B66" s="99" t="s">
        <v>64</v>
      </c>
      <c r="C66" s="98">
        <v>939</v>
      </c>
      <c r="D66" s="98">
        <v>994</v>
      </c>
      <c r="E66" s="98">
        <v>975</v>
      </c>
      <c r="F66" s="98"/>
      <c r="G66" s="98"/>
      <c r="H66" s="98"/>
      <c r="I66" s="100">
        <f t="shared" si="6"/>
        <v>5.1546064735513177E-4</v>
      </c>
      <c r="J66" s="100">
        <f t="shared" si="1"/>
        <v>3.8338658146964855E-2</v>
      </c>
      <c r="K66" s="97">
        <f t="shared" si="2"/>
        <v>36</v>
      </c>
      <c r="L66" s="101">
        <f t="shared" si="4"/>
        <v>3.0661783493739886E-3</v>
      </c>
      <c r="M66" s="98">
        <f t="shared" si="3"/>
        <v>-19</v>
      </c>
      <c r="N66" s="98">
        <f t="shared" si="5"/>
        <v>0</v>
      </c>
    </row>
    <row r="67" spans="1:14">
      <c r="A67" s="102">
        <v>73</v>
      </c>
      <c r="B67" s="99" t="s">
        <v>65</v>
      </c>
      <c r="C67" s="98">
        <v>7377</v>
      </c>
      <c r="D67" s="98">
        <v>7221</v>
      </c>
      <c r="E67" s="98">
        <v>7227</v>
      </c>
      <c r="F67" s="98"/>
      <c r="G67" s="98"/>
      <c r="H67" s="98"/>
      <c r="I67" s="100">
        <f t="shared" ref="I67:I92" si="7">E67/$E$92</f>
        <v>3.8207529214723461E-3</v>
      </c>
      <c r="J67" s="100">
        <f t="shared" ref="J67:J90" si="8">(E67-C67)/C67</f>
        <v>-2.0333468889792598E-2</v>
      </c>
      <c r="K67" s="97">
        <f t="shared" ref="K67:K90" si="9">E67-C67</f>
        <v>-150</v>
      </c>
      <c r="L67" s="101">
        <f t="shared" si="4"/>
        <v>-1.2775743122391619E-2</v>
      </c>
      <c r="M67" s="98">
        <f t="shared" ref="M67:M90" si="10">E67-D67</f>
        <v>6</v>
      </c>
      <c r="N67" s="98">
        <f t="shared" si="5"/>
        <v>0</v>
      </c>
    </row>
    <row r="68" spans="1:14">
      <c r="A68" s="102">
        <v>74</v>
      </c>
      <c r="B68" s="99" t="s">
        <v>66</v>
      </c>
      <c r="C68" s="98">
        <v>9025</v>
      </c>
      <c r="D68" s="98">
        <v>9109</v>
      </c>
      <c r="E68" s="98">
        <v>9120</v>
      </c>
      <c r="F68" s="98"/>
      <c r="G68" s="98"/>
      <c r="H68" s="98"/>
      <c r="I68" s="100">
        <f t="shared" si="7"/>
        <v>4.8215395937218483E-3</v>
      </c>
      <c r="J68" s="100">
        <f t="shared" si="8"/>
        <v>1.0526315789473684E-2</v>
      </c>
      <c r="K68" s="97">
        <f t="shared" si="9"/>
        <v>95</v>
      </c>
      <c r="L68" s="101">
        <f t="shared" ref="L68:L92" si="11">K68/$K$92</f>
        <v>8.0913039775146918E-3</v>
      </c>
      <c r="M68" s="98">
        <f t="shared" si="10"/>
        <v>11</v>
      </c>
      <c r="N68" s="98">
        <f t="shared" ref="N68:N92" si="12">H68-G68</f>
        <v>0</v>
      </c>
    </row>
    <row r="69" spans="1:14">
      <c r="A69" s="102">
        <v>75</v>
      </c>
      <c r="B69" s="99" t="s">
        <v>67</v>
      </c>
      <c r="C69" s="98">
        <v>2775</v>
      </c>
      <c r="D69" s="98">
        <v>2969</v>
      </c>
      <c r="E69" s="98">
        <v>2997</v>
      </c>
      <c r="F69" s="98"/>
      <c r="G69" s="98"/>
      <c r="H69" s="98"/>
      <c r="I69" s="100">
        <f t="shared" si="7"/>
        <v>1.5844467283316205E-3</v>
      </c>
      <c r="J69" s="100">
        <f t="shared" si="8"/>
        <v>0.08</v>
      </c>
      <c r="K69" s="97">
        <f t="shared" si="9"/>
        <v>222</v>
      </c>
      <c r="L69" s="101">
        <f t="shared" si="11"/>
        <v>1.8908099821139595E-2</v>
      </c>
      <c r="M69" s="98">
        <f t="shared" si="10"/>
        <v>28</v>
      </c>
      <c r="N69" s="98">
        <f t="shared" si="12"/>
        <v>0</v>
      </c>
    </row>
    <row r="70" spans="1:14">
      <c r="A70" s="102">
        <v>77</v>
      </c>
      <c r="B70" s="99" t="s">
        <v>68</v>
      </c>
      <c r="C70" s="98">
        <v>5842</v>
      </c>
      <c r="D70" s="98">
        <v>5759</v>
      </c>
      <c r="E70" s="98">
        <v>5801</v>
      </c>
      <c r="F70" s="98"/>
      <c r="G70" s="98"/>
      <c r="H70" s="98"/>
      <c r="I70" s="100">
        <f t="shared" si="7"/>
        <v>3.0668586823662763E-3</v>
      </c>
      <c r="J70" s="100">
        <f t="shared" si="8"/>
        <v>-7.0181444710715512E-3</v>
      </c>
      <c r="K70" s="97">
        <f t="shared" si="9"/>
        <v>-41</v>
      </c>
      <c r="L70" s="101">
        <f t="shared" si="11"/>
        <v>-3.4920364534537091E-3</v>
      </c>
      <c r="M70" s="98">
        <f t="shared" si="10"/>
        <v>42</v>
      </c>
      <c r="N70" s="98">
        <f t="shared" si="12"/>
        <v>0</v>
      </c>
    </row>
    <row r="71" spans="1:14">
      <c r="A71" s="102">
        <v>78</v>
      </c>
      <c r="B71" s="99" t="s">
        <v>69</v>
      </c>
      <c r="C71" s="98">
        <v>2003</v>
      </c>
      <c r="D71" s="98">
        <v>2216</v>
      </c>
      <c r="E71" s="98">
        <v>2212</v>
      </c>
      <c r="F71" s="98"/>
      <c r="G71" s="98"/>
      <c r="H71" s="98"/>
      <c r="I71" s="100">
        <f t="shared" si="7"/>
        <v>1.1694348225123605E-3</v>
      </c>
      <c r="J71" s="100">
        <f t="shared" si="8"/>
        <v>0.10434348477284074</v>
      </c>
      <c r="K71" s="97">
        <f t="shared" si="9"/>
        <v>209</v>
      </c>
      <c r="L71" s="101">
        <f t="shared" si="11"/>
        <v>1.7800868750532321E-2</v>
      </c>
      <c r="M71" s="98">
        <f t="shared" si="10"/>
        <v>-4</v>
      </c>
      <c r="N71" s="98">
        <f t="shared" si="12"/>
        <v>0</v>
      </c>
    </row>
    <row r="72" spans="1:14">
      <c r="A72" s="102">
        <v>79</v>
      </c>
      <c r="B72" s="99" t="s">
        <v>70</v>
      </c>
      <c r="C72" s="98">
        <v>8526</v>
      </c>
      <c r="D72" s="98">
        <v>9034</v>
      </c>
      <c r="E72" s="98">
        <v>9093</v>
      </c>
      <c r="F72" s="98"/>
      <c r="G72" s="98"/>
      <c r="H72" s="98"/>
      <c r="I72" s="100">
        <f t="shared" si="7"/>
        <v>4.8072652988720137E-3</v>
      </c>
      <c r="J72" s="100">
        <f t="shared" si="8"/>
        <v>6.6502463054187194E-2</v>
      </c>
      <c r="K72" s="97">
        <f t="shared" si="9"/>
        <v>567</v>
      </c>
      <c r="L72" s="101">
        <f t="shared" si="11"/>
        <v>4.8292309002640317E-2</v>
      </c>
      <c r="M72" s="98">
        <f t="shared" si="10"/>
        <v>59</v>
      </c>
      <c r="N72" s="98">
        <f t="shared" si="12"/>
        <v>0</v>
      </c>
    </row>
    <row r="73" spans="1:14">
      <c r="A73" s="102">
        <v>80</v>
      </c>
      <c r="B73" s="99" t="s">
        <v>71</v>
      </c>
      <c r="C73" s="98">
        <v>22592</v>
      </c>
      <c r="D73" s="98">
        <v>22731</v>
      </c>
      <c r="E73" s="98">
        <v>22723</v>
      </c>
      <c r="F73" s="98"/>
      <c r="G73" s="98"/>
      <c r="H73" s="98"/>
      <c r="I73" s="100">
        <f t="shared" si="7"/>
        <v>1.201314081010324E-2</v>
      </c>
      <c r="J73" s="100">
        <f t="shared" si="8"/>
        <v>5.7985127478753541E-3</v>
      </c>
      <c r="K73" s="97">
        <f t="shared" si="9"/>
        <v>131</v>
      </c>
      <c r="L73" s="101">
        <f t="shared" si="11"/>
        <v>1.1157482326888681E-2</v>
      </c>
      <c r="M73" s="98">
        <f t="shared" si="10"/>
        <v>-8</v>
      </c>
      <c r="N73" s="98">
        <f t="shared" si="12"/>
        <v>0</v>
      </c>
    </row>
    <row r="74" spans="1:14">
      <c r="A74" s="102">
        <v>81</v>
      </c>
      <c r="B74" s="99" t="s">
        <v>72</v>
      </c>
      <c r="C74" s="98">
        <v>47896</v>
      </c>
      <c r="D74" s="98">
        <v>44710</v>
      </c>
      <c r="E74" s="98">
        <v>44389</v>
      </c>
      <c r="F74" s="98"/>
      <c r="G74" s="98"/>
      <c r="H74" s="98"/>
      <c r="I74" s="100">
        <f t="shared" si="7"/>
        <v>2.3467469410714814E-2</v>
      </c>
      <c r="J74" s="100">
        <f t="shared" si="8"/>
        <v>-7.322114581593453E-2</v>
      </c>
      <c r="K74" s="97">
        <f t="shared" si="9"/>
        <v>-3507</v>
      </c>
      <c r="L74" s="101">
        <f t="shared" si="11"/>
        <v>-0.29869687420151603</v>
      </c>
      <c r="M74" s="98">
        <f t="shared" si="10"/>
        <v>-321</v>
      </c>
      <c r="N74" s="98">
        <f t="shared" si="12"/>
        <v>0</v>
      </c>
    </row>
    <row r="75" spans="1:14">
      <c r="A75" s="102">
        <v>82</v>
      </c>
      <c r="B75" s="99" t="s">
        <v>73</v>
      </c>
      <c r="C75" s="98">
        <v>49209</v>
      </c>
      <c r="D75" s="98">
        <v>45964</v>
      </c>
      <c r="E75" s="98">
        <v>45911</v>
      </c>
      <c r="F75" s="98"/>
      <c r="G75" s="98"/>
      <c r="H75" s="98"/>
      <c r="I75" s="100">
        <f t="shared" si="7"/>
        <v>2.427211669817585E-2</v>
      </c>
      <c r="J75" s="100">
        <f t="shared" si="8"/>
        <v>-6.7020260521449326E-2</v>
      </c>
      <c r="K75" s="97">
        <f t="shared" si="9"/>
        <v>-3298</v>
      </c>
      <c r="L75" s="101">
        <f t="shared" si="11"/>
        <v>-0.28089600545098375</v>
      </c>
      <c r="M75" s="98">
        <f t="shared" si="10"/>
        <v>-53</v>
      </c>
      <c r="N75" s="98">
        <f t="shared" si="12"/>
        <v>0</v>
      </c>
    </row>
    <row r="76" spans="1:14">
      <c r="A76" s="102">
        <v>84</v>
      </c>
      <c r="B76" s="99" t="s">
        <v>74</v>
      </c>
      <c r="C76" s="98">
        <v>4451</v>
      </c>
      <c r="D76" s="98">
        <v>4712</v>
      </c>
      <c r="E76" s="98">
        <v>4729</v>
      </c>
      <c r="F76" s="98"/>
      <c r="G76" s="98"/>
      <c r="H76" s="98"/>
      <c r="I76" s="100">
        <f t="shared" si="7"/>
        <v>2.5001163090691467E-3</v>
      </c>
      <c r="J76" s="100">
        <f t="shared" si="8"/>
        <v>6.24578746349135E-2</v>
      </c>
      <c r="K76" s="97">
        <f t="shared" si="9"/>
        <v>278</v>
      </c>
      <c r="L76" s="101">
        <f t="shared" si="11"/>
        <v>2.3677710586832469E-2</v>
      </c>
      <c r="M76" s="98">
        <f t="shared" si="10"/>
        <v>17</v>
      </c>
      <c r="N76" s="98">
        <f t="shared" si="12"/>
        <v>0</v>
      </c>
    </row>
    <row r="77" spans="1:14">
      <c r="A77" s="102">
        <v>85</v>
      </c>
      <c r="B77" s="99" t="s">
        <v>75</v>
      </c>
      <c r="C77" s="98">
        <v>36570</v>
      </c>
      <c r="D77" s="98">
        <v>38250</v>
      </c>
      <c r="E77" s="98">
        <v>38540</v>
      </c>
      <c r="F77" s="98"/>
      <c r="G77" s="98"/>
      <c r="H77" s="98"/>
      <c r="I77" s="100">
        <f t="shared" si="7"/>
        <v>2.0375234204171054E-2</v>
      </c>
      <c r="J77" s="100">
        <f t="shared" si="8"/>
        <v>5.3869291769209737E-2</v>
      </c>
      <c r="K77" s="97">
        <f t="shared" si="9"/>
        <v>1970</v>
      </c>
      <c r="L77" s="101">
        <f t="shared" si="11"/>
        <v>0.16778809300740993</v>
      </c>
      <c r="M77" s="98">
        <f t="shared" si="10"/>
        <v>290</v>
      </c>
      <c r="N77" s="98">
        <f t="shared" si="12"/>
        <v>0</v>
      </c>
    </row>
    <row r="78" spans="1:14">
      <c r="A78" s="102">
        <v>86</v>
      </c>
      <c r="B78" s="99" t="s">
        <v>76</v>
      </c>
      <c r="C78" s="98">
        <v>26551</v>
      </c>
      <c r="D78" s="98">
        <v>29019</v>
      </c>
      <c r="E78" s="98">
        <v>29339</v>
      </c>
      <c r="F78" s="98"/>
      <c r="G78" s="98"/>
      <c r="H78" s="98"/>
      <c r="I78" s="100">
        <f t="shared" si="7"/>
        <v>1.5510871725899704E-2</v>
      </c>
      <c r="J78" s="100">
        <f t="shared" si="8"/>
        <v>0.10500546118790252</v>
      </c>
      <c r="K78" s="97">
        <f t="shared" si="9"/>
        <v>2788</v>
      </c>
      <c r="L78" s="101">
        <f t="shared" si="11"/>
        <v>0.23745847883485222</v>
      </c>
      <c r="M78" s="98">
        <f t="shared" si="10"/>
        <v>320</v>
      </c>
      <c r="N78" s="98">
        <f t="shared" si="12"/>
        <v>0</v>
      </c>
    </row>
    <row r="79" spans="1:14">
      <c r="A79" s="102">
        <v>87</v>
      </c>
      <c r="B79" s="99" t="s">
        <v>77</v>
      </c>
      <c r="C79" s="98">
        <v>1637</v>
      </c>
      <c r="D79" s="98">
        <v>1668</v>
      </c>
      <c r="E79" s="98">
        <v>1659</v>
      </c>
      <c r="F79" s="98"/>
      <c r="G79" s="98"/>
      <c r="H79" s="98"/>
      <c r="I79" s="100">
        <f t="shared" si="7"/>
        <v>8.7707611688427035E-4</v>
      </c>
      <c r="J79" s="100">
        <f t="shared" si="8"/>
        <v>1.3439218081857055E-2</v>
      </c>
      <c r="K79" s="97">
        <f t="shared" si="9"/>
        <v>22</v>
      </c>
      <c r="L79" s="101">
        <f t="shared" si="11"/>
        <v>1.8737756579507707E-3</v>
      </c>
      <c r="M79" s="98">
        <f t="shared" si="10"/>
        <v>-9</v>
      </c>
      <c r="N79" s="98">
        <f t="shared" si="12"/>
        <v>0</v>
      </c>
    </row>
    <row r="80" spans="1:14">
      <c r="A80" s="102">
        <v>88</v>
      </c>
      <c r="B80" s="99" t="s">
        <v>78</v>
      </c>
      <c r="C80" s="98">
        <v>5234</v>
      </c>
      <c r="D80" s="98">
        <v>5420</v>
      </c>
      <c r="E80" s="98">
        <v>5423</v>
      </c>
      <c r="F80" s="98"/>
      <c r="G80" s="98"/>
      <c r="H80" s="98"/>
      <c r="I80" s="100">
        <f t="shared" si="7"/>
        <v>2.8670185544685946E-3</v>
      </c>
      <c r="J80" s="100">
        <f t="shared" si="8"/>
        <v>3.6110049675200609E-2</v>
      </c>
      <c r="K80" s="97">
        <f t="shared" si="9"/>
        <v>189</v>
      </c>
      <c r="L80" s="101">
        <f t="shared" si="11"/>
        <v>1.6097436334213441E-2</v>
      </c>
      <c r="M80" s="98">
        <f t="shared" si="10"/>
        <v>3</v>
      </c>
      <c r="N80" s="98">
        <f t="shared" si="12"/>
        <v>0</v>
      </c>
    </row>
    <row r="81" spans="1:16">
      <c r="A81" s="102">
        <v>90</v>
      </c>
      <c r="B81" s="99" t="s">
        <v>79</v>
      </c>
      <c r="C81" s="98">
        <v>1461</v>
      </c>
      <c r="D81" s="98">
        <v>1471</v>
      </c>
      <c r="E81" s="98">
        <v>1474</v>
      </c>
      <c r="F81" s="98"/>
      <c r="G81" s="98"/>
      <c r="H81" s="98"/>
      <c r="I81" s="100">
        <f t="shared" si="7"/>
        <v>7.792707632835531E-4</v>
      </c>
      <c r="J81" s="100">
        <f t="shared" si="8"/>
        <v>8.8980150581793298E-3</v>
      </c>
      <c r="K81" s="97">
        <f t="shared" si="9"/>
        <v>13</v>
      </c>
      <c r="L81" s="101">
        <f t="shared" si="11"/>
        <v>1.1072310706072737E-3</v>
      </c>
      <c r="M81" s="98">
        <f t="shared" si="10"/>
        <v>3</v>
      </c>
      <c r="N81" s="98">
        <f t="shared" si="12"/>
        <v>0</v>
      </c>
      <c r="O81" s="10"/>
      <c r="P81" s="10"/>
    </row>
    <row r="82" spans="1:16">
      <c r="A82" s="102">
        <v>91</v>
      </c>
      <c r="B82" s="99" t="s">
        <v>80</v>
      </c>
      <c r="C82" s="98">
        <v>520</v>
      </c>
      <c r="D82" s="98">
        <v>555</v>
      </c>
      <c r="E82" s="98">
        <v>545</v>
      </c>
      <c r="F82" s="98"/>
      <c r="G82" s="98"/>
      <c r="H82" s="98"/>
      <c r="I82" s="100">
        <f t="shared" si="7"/>
        <v>2.8812928493184291E-4</v>
      </c>
      <c r="J82" s="100">
        <f t="shared" si="8"/>
        <v>4.807692307692308E-2</v>
      </c>
      <c r="K82" s="97">
        <f t="shared" si="9"/>
        <v>25</v>
      </c>
      <c r="L82" s="101">
        <f t="shared" si="11"/>
        <v>2.1292905203986034E-3</v>
      </c>
      <c r="M82" s="98">
        <f t="shared" si="10"/>
        <v>-10</v>
      </c>
      <c r="N82" s="98">
        <f t="shared" si="12"/>
        <v>0</v>
      </c>
    </row>
    <row r="83" spans="1:16">
      <c r="A83" s="102">
        <v>92</v>
      </c>
      <c r="B83" s="99" t="s">
        <v>81</v>
      </c>
      <c r="C83" s="98">
        <v>3079</v>
      </c>
      <c r="D83" s="98">
        <v>2849</v>
      </c>
      <c r="E83" s="98">
        <v>2829</v>
      </c>
      <c r="F83" s="98"/>
      <c r="G83" s="98"/>
      <c r="H83" s="98"/>
      <c r="I83" s="100">
        <f t="shared" si="7"/>
        <v>1.4956288937104285E-3</v>
      </c>
      <c r="J83" s="100">
        <f t="shared" si="8"/>
        <v>-8.1195193244559927E-2</v>
      </c>
      <c r="K83" s="97">
        <f t="shared" si="9"/>
        <v>-250</v>
      </c>
      <c r="L83" s="101">
        <f t="shared" si="11"/>
        <v>-2.129290520398603E-2</v>
      </c>
      <c r="M83" s="98">
        <f t="shared" si="10"/>
        <v>-20</v>
      </c>
      <c r="N83" s="98">
        <f t="shared" si="12"/>
        <v>0</v>
      </c>
    </row>
    <row r="84" spans="1:16">
      <c r="A84" s="102">
        <v>93</v>
      </c>
      <c r="B84" s="99" t="s">
        <v>82</v>
      </c>
      <c r="C84" s="98">
        <v>8747</v>
      </c>
      <c r="D84" s="98">
        <v>9394</v>
      </c>
      <c r="E84" s="98">
        <v>9403</v>
      </c>
      <c r="F84" s="98"/>
      <c r="G84" s="98"/>
      <c r="H84" s="98"/>
      <c r="I84" s="100">
        <f t="shared" si="7"/>
        <v>4.971155350851594E-3</v>
      </c>
      <c r="J84" s="100">
        <f t="shared" si="8"/>
        <v>7.499714187721504E-2</v>
      </c>
      <c r="K84" s="97">
        <f t="shared" si="9"/>
        <v>656</v>
      </c>
      <c r="L84" s="101">
        <f t="shared" si="11"/>
        <v>5.5872583255259345E-2</v>
      </c>
      <c r="M84" s="98">
        <f t="shared" si="10"/>
        <v>9</v>
      </c>
      <c r="N84" s="98">
        <f t="shared" si="12"/>
        <v>0</v>
      </c>
    </row>
    <row r="85" spans="1:16">
      <c r="A85" s="102">
        <v>94</v>
      </c>
      <c r="B85" s="99" t="s">
        <v>83</v>
      </c>
      <c r="C85" s="98">
        <v>10970</v>
      </c>
      <c r="D85" s="98">
        <v>11868</v>
      </c>
      <c r="E85" s="98">
        <v>11967</v>
      </c>
      <c r="F85" s="98"/>
      <c r="G85" s="98"/>
      <c r="H85" s="98"/>
      <c r="I85" s="100">
        <f t="shared" si="7"/>
        <v>6.3266846839988324E-3</v>
      </c>
      <c r="J85" s="100">
        <f t="shared" si="8"/>
        <v>9.0884229717411127E-2</v>
      </c>
      <c r="K85" s="97">
        <f t="shared" si="9"/>
        <v>997</v>
      </c>
      <c r="L85" s="101">
        <f t="shared" si="11"/>
        <v>8.4916105953496301E-2</v>
      </c>
      <c r="M85" s="98">
        <f t="shared" si="10"/>
        <v>99</v>
      </c>
      <c r="N85" s="98">
        <f t="shared" si="12"/>
        <v>0</v>
      </c>
    </row>
    <row r="86" spans="1:16">
      <c r="A86" s="102">
        <v>95</v>
      </c>
      <c r="B86" s="99" t="s">
        <v>84</v>
      </c>
      <c r="C86" s="98">
        <v>11949</v>
      </c>
      <c r="D86" s="98">
        <v>11860</v>
      </c>
      <c r="E86" s="98">
        <v>11898</v>
      </c>
      <c r="F86" s="98"/>
      <c r="G86" s="98"/>
      <c r="H86" s="98"/>
      <c r="I86" s="100">
        <f t="shared" si="7"/>
        <v>6.2902059304937004E-3</v>
      </c>
      <c r="J86" s="100">
        <f t="shared" si="8"/>
        <v>-4.2681395932714031E-3</v>
      </c>
      <c r="K86" s="97">
        <f t="shared" si="9"/>
        <v>-51</v>
      </c>
      <c r="L86" s="101">
        <f t="shared" si="11"/>
        <v>-4.3437526616131508E-3</v>
      </c>
      <c r="M86" s="98">
        <f t="shared" si="10"/>
        <v>38</v>
      </c>
      <c r="N86" s="98">
        <f t="shared" si="12"/>
        <v>0</v>
      </c>
    </row>
    <row r="87" spans="1:16">
      <c r="A87" s="102">
        <v>96</v>
      </c>
      <c r="B87" s="99" t="s">
        <v>85</v>
      </c>
      <c r="C87" s="98">
        <v>32566</v>
      </c>
      <c r="D87" s="98">
        <v>34483</v>
      </c>
      <c r="E87" s="98">
        <v>34383</v>
      </c>
      <c r="F87" s="98"/>
      <c r="G87" s="98"/>
      <c r="H87" s="98"/>
      <c r="I87" s="100">
        <f t="shared" si="7"/>
        <v>1.8177521474883586E-2</v>
      </c>
      <c r="J87" s="100">
        <f t="shared" si="8"/>
        <v>5.5794386783762209E-2</v>
      </c>
      <c r="K87" s="97">
        <f t="shared" si="9"/>
        <v>1817</v>
      </c>
      <c r="L87" s="101">
        <f t="shared" si="11"/>
        <v>0.15475683502257048</v>
      </c>
      <c r="M87" s="98">
        <f t="shared" si="10"/>
        <v>-100</v>
      </c>
      <c r="N87" s="98">
        <f t="shared" si="12"/>
        <v>0</v>
      </c>
    </row>
    <row r="88" spans="1:16">
      <c r="A88" s="102">
        <v>97</v>
      </c>
      <c r="B88" s="99" t="s">
        <v>86</v>
      </c>
      <c r="C88" s="98">
        <v>11880</v>
      </c>
      <c r="D88" s="98">
        <v>9761</v>
      </c>
      <c r="E88" s="98">
        <v>9610</v>
      </c>
      <c r="F88" s="98"/>
      <c r="G88" s="98"/>
      <c r="H88" s="98"/>
      <c r="I88" s="100">
        <f t="shared" si="7"/>
        <v>5.0805916113669906E-3</v>
      </c>
      <c r="J88" s="100">
        <f t="shared" si="8"/>
        <v>-0.19107744107744107</v>
      </c>
      <c r="K88" s="97">
        <f t="shared" si="9"/>
        <v>-2270</v>
      </c>
      <c r="L88" s="101">
        <f t="shared" si="11"/>
        <v>-0.19333957925219317</v>
      </c>
      <c r="M88" s="98">
        <f t="shared" si="10"/>
        <v>-151</v>
      </c>
      <c r="N88" s="98">
        <f t="shared" si="12"/>
        <v>0</v>
      </c>
    </row>
    <row r="89" spans="1:16">
      <c r="A89" s="102">
        <v>98</v>
      </c>
      <c r="B89" s="99" t="s">
        <v>87</v>
      </c>
      <c r="C89" s="98">
        <v>377</v>
      </c>
      <c r="D89" s="98">
        <v>352</v>
      </c>
      <c r="E89" s="98">
        <v>347</v>
      </c>
      <c r="F89" s="98"/>
      <c r="G89" s="98"/>
      <c r="H89" s="98"/>
      <c r="I89" s="100">
        <f t="shared" si="7"/>
        <v>1.8345112269972381E-4</v>
      </c>
      <c r="J89" s="100">
        <f t="shared" si="8"/>
        <v>-7.9575596816976124E-2</v>
      </c>
      <c r="K89" s="97">
        <f t="shared" si="9"/>
        <v>-30</v>
      </c>
      <c r="L89" s="101">
        <f t="shared" si="11"/>
        <v>-2.5551486244783238E-3</v>
      </c>
      <c r="M89" s="98">
        <f t="shared" si="10"/>
        <v>-5</v>
      </c>
      <c r="N89" s="98">
        <f t="shared" si="12"/>
        <v>0</v>
      </c>
    </row>
    <row r="90" spans="1:16">
      <c r="A90" s="102">
        <v>99</v>
      </c>
      <c r="B90" s="99" t="s">
        <v>88</v>
      </c>
      <c r="C90" s="98">
        <v>442</v>
      </c>
      <c r="D90" s="98">
        <v>446</v>
      </c>
      <c r="E90" s="98">
        <v>445</v>
      </c>
      <c r="F90" s="98"/>
      <c r="G90" s="98"/>
      <c r="H90" s="98"/>
      <c r="I90" s="100">
        <f t="shared" si="7"/>
        <v>2.3526152622875245E-4</v>
      </c>
      <c r="J90" s="100">
        <f t="shared" si="8"/>
        <v>6.7873303167420816E-3</v>
      </c>
      <c r="K90" s="97">
        <f t="shared" si="9"/>
        <v>3</v>
      </c>
      <c r="L90" s="101">
        <f t="shared" si="11"/>
        <v>2.5551486244783237E-4</v>
      </c>
      <c r="M90" s="98">
        <f t="shared" si="10"/>
        <v>-1</v>
      </c>
      <c r="N90" s="98">
        <f t="shared" si="12"/>
        <v>0</v>
      </c>
    </row>
    <row r="91" spans="1:16">
      <c r="A91" s="102"/>
      <c r="B91" s="99" t="s">
        <v>285</v>
      </c>
      <c r="C91" s="98">
        <v>46001</v>
      </c>
      <c r="D91" s="98">
        <v>47238</v>
      </c>
      <c r="E91" s="98">
        <v>48166</v>
      </c>
      <c r="F91" s="98"/>
      <c r="G91" s="98"/>
      <c r="H91" s="98"/>
      <c r="I91" s="100">
        <f>E91/$E$92</f>
        <v>2.5464284656930541E-2</v>
      </c>
      <c r="J91" s="100">
        <f>(E91-C91)/C91</f>
        <v>4.7064194256646597E-2</v>
      </c>
      <c r="K91" s="97">
        <f>E91-C91</f>
        <v>2165</v>
      </c>
      <c r="L91" s="101">
        <f>K91/$K$92</f>
        <v>0.18439655906651903</v>
      </c>
      <c r="M91" s="98">
        <f>E91-D91</f>
        <v>928</v>
      </c>
      <c r="N91" s="98">
        <f>H91-G91</f>
        <v>0</v>
      </c>
    </row>
    <row r="92" spans="1:16" s="109" customFormat="1">
      <c r="A92" s="188" t="s">
        <v>89</v>
      </c>
      <c r="B92" s="188"/>
      <c r="C92" s="64">
        <v>1879771</v>
      </c>
      <c r="D92" s="64">
        <v>1886319</v>
      </c>
      <c r="E92" s="64">
        <v>1891512</v>
      </c>
      <c r="F92" s="64"/>
      <c r="G92" s="64"/>
      <c r="H92" s="64"/>
      <c r="I92" s="100">
        <f t="shared" si="7"/>
        <v>1</v>
      </c>
      <c r="J92" s="100">
        <f>(E92-C92)/C92</f>
        <v>6.2459735786965544E-3</v>
      </c>
      <c r="K92" s="97">
        <f>E92-C92</f>
        <v>11741</v>
      </c>
      <c r="L92" s="101">
        <f t="shared" si="11"/>
        <v>1</v>
      </c>
      <c r="M92" s="97">
        <f>E92-D92</f>
        <v>5193</v>
      </c>
      <c r="N92" s="98">
        <f t="shared" si="12"/>
        <v>0</v>
      </c>
      <c r="O92" s="19"/>
      <c r="P92" s="19"/>
    </row>
    <row r="93" spans="1:16">
      <c r="C93" s="125"/>
      <c r="D93" s="125"/>
      <c r="E93" s="128"/>
      <c r="F93" s="140"/>
      <c r="G93" s="140"/>
      <c r="H93" s="140"/>
    </row>
    <row r="94" spans="1:16">
      <c r="C94" s="126"/>
      <c r="D94" s="124"/>
      <c r="E94" s="127"/>
      <c r="F94" s="127"/>
      <c r="G94" s="127"/>
      <c r="H94" s="127"/>
    </row>
    <row r="95" spans="1:16">
      <c r="C95" s="125"/>
      <c r="D95" s="125"/>
      <c r="E95" s="128"/>
      <c r="F95" s="140"/>
      <c r="G95" s="140"/>
      <c r="H95" s="140"/>
    </row>
    <row r="96" spans="1:16">
      <c r="C96" s="125"/>
      <c r="D96" s="125"/>
      <c r="E96" s="128"/>
      <c r="F96" s="140"/>
      <c r="G96" s="140"/>
      <c r="H96" s="140"/>
    </row>
    <row r="97" spans="3:8">
      <c r="C97" s="125"/>
      <c r="D97" s="126"/>
      <c r="E97" s="126"/>
      <c r="F97" s="140"/>
      <c r="G97" s="140"/>
      <c r="H97" s="14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144"/>
  <sheetViews>
    <sheetView topLeftCell="K1" zoomScale="80" zoomScaleNormal="80" workbookViewId="0">
      <pane ySplit="2" topLeftCell="A3" activePane="bottomLeft" state="frozen"/>
      <selection pane="bottomLeft" activeCell="O1" sqref="O1:V1048576"/>
    </sheetView>
  </sheetViews>
  <sheetFormatPr defaultColWidth="9.140625" defaultRowHeight="15"/>
  <cols>
    <col min="1" max="1" width="12.7109375" style="6" bestFit="1" customWidth="1"/>
    <col min="2" max="2" width="16.42578125" style="6" bestFit="1" customWidth="1"/>
    <col min="3" max="8" width="12" style="6" customWidth="1"/>
    <col min="9" max="9" width="19.140625" style="6" customWidth="1"/>
    <col min="10" max="11" width="33.140625" style="6" customWidth="1"/>
    <col min="12" max="12" width="18.42578125" style="6" customWidth="1"/>
    <col min="13" max="14" width="33.140625" style="6" customWidth="1"/>
    <col min="15" max="15" width="11.7109375" style="6" bestFit="1" customWidth="1"/>
    <col min="16" max="16384" width="9.140625" style="6"/>
  </cols>
  <sheetData>
    <row r="1" spans="1:16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6" ht="30">
      <c r="A2" s="93" t="s">
        <v>91</v>
      </c>
      <c r="B2" s="93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304</v>
      </c>
      <c r="J2" s="92" t="s">
        <v>320</v>
      </c>
      <c r="K2" s="92" t="s">
        <v>321</v>
      </c>
      <c r="L2" s="92" t="s">
        <v>311</v>
      </c>
      <c r="M2" s="96" t="s">
        <v>322</v>
      </c>
      <c r="N2" s="160" t="s">
        <v>323</v>
      </c>
    </row>
    <row r="3" spans="1:16">
      <c r="A3" s="42">
        <v>1</v>
      </c>
      <c r="B3" s="103" t="s">
        <v>92</v>
      </c>
      <c r="C3" s="98">
        <v>41529</v>
      </c>
      <c r="D3" s="98">
        <v>41529</v>
      </c>
      <c r="E3" s="98">
        <v>41767</v>
      </c>
      <c r="F3" s="98"/>
      <c r="G3" s="98"/>
      <c r="H3" s="98"/>
      <c r="I3" s="100">
        <f t="shared" ref="I3:I66" si="0">E3/$E$84</f>
        <v>2.2081276777519782E-2</v>
      </c>
      <c r="J3" s="100">
        <f t="shared" ref="J3:J66" si="1">(E3-C3)/C3</f>
        <v>5.7309350092706298E-3</v>
      </c>
      <c r="K3" s="97">
        <f t="shared" ref="K3:K66" si="2">E3-C3</f>
        <v>238</v>
      </c>
      <c r="L3" s="101">
        <f>K3/$K$84</f>
        <v>2.0270845754194702E-2</v>
      </c>
      <c r="M3" s="98">
        <f t="shared" ref="M3:M66" si="3">E3-D3</f>
        <v>238</v>
      </c>
      <c r="N3" s="98">
        <f>H3-G3</f>
        <v>0</v>
      </c>
      <c r="O3" s="4"/>
      <c r="P3" s="9"/>
    </row>
    <row r="4" spans="1:16">
      <c r="A4" s="42">
        <v>2</v>
      </c>
      <c r="B4" s="103" t="s">
        <v>93</v>
      </c>
      <c r="C4" s="98">
        <v>7384</v>
      </c>
      <c r="D4" s="98">
        <v>7829</v>
      </c>
      <c r="E4" s="98">
        <v>7826</v>
      </c>
      <c r="F4" s="98"/>
      <c r="G4" s="98"/>
      <c r="H4" s="98"/>
      <c r="I4" s="100">
        <f t="shared" si="0"/>
        <v>4.1374307961038574E-3</v>
      </c>
      <c r="J4" s="100">
        <f t="shared" si="1"/>
        <v>5.9859154929577461E-2</v>
      </c>
      <c r="K4" s="97">
        <f t="shared" si="2"/>
        <v>442</v>
      </c>
      <c r="L4" s="101">
        <f t="shared" ref="L4:L67" si="4">K4/$K$84</f>
        <v>3.7645856400647305E-2</v>
      </c>
      <c r="M4" s="98">
        <f t="shared" si="3"/>
        <v>-3</v>
      </c>
      <c r="N4" s="98">
        <f t="shared" ref="N4:N67" si="5">H4-G4</f>
        <v>0</v>
      </c>
      <c r="O4" s="4"/>
      <c r="P4" s="9"/>
    </row>
    <row r="5" spans="1:16">
      <c r="A5" s="42">
        <v>3</v>
      </c>
      <c r="B5" s="103" t="s">
        <v>94</v>
      </c>
      <c r="C5" s="98">
        <v>13401</v>
      </c>
      <c r="D5" s="98">
        <v>13241</v>
      </c>
      <c r="E5" s="98">
        <v>13292</v>
      </c>
      <c r="F5" s="98"/>
      <c r="G5" s="98"/>
      <c r="H5" s="98"/>
      <c r="I5" s="100">
        <f t="shared" si="0"/>
        <v>7.0271824868147811E-3</v>
      </c>
      <c r="J5" s="100">
        <f t="shared" si="1"/>
        <v>-8.1337213640773082E-3</v>
      </c>
      <c r="K5" s="97">
        <f t="shared" si="2"/>
        <v>-109</v>
      </c>
      <c r="L5" s="101">
        <f t="shared" si="4"/>
        <v>-9.2837066689379095E-3</v>
      </c>
      <c r="M5" s="98">
        <f t="shared" si="3"/>
        <v>51</v>
      </c>
      <c r="N5" s="98">
        <f t="shared" si="5"/>
        <v>0</v>
      </c>
      <c r="O5" s="3"/>
      <c r="P5" s="9"/>
    </row>
    <row r="6" spans="1:16">
      <c r="A6" s="42">
        <v>4</v>
      </c>
      <c r="B6" s="103" t="s">
        <v>95</v>
      </c>
      <c r="C6" s="98">
        <v>2850</v>
      </c>
      <c r="D6" s="98">
        <v>2886</v>
      </c>
      <c r="E6" s="98">
        <v>2842</v>
      </c>
      <c r="F6" s="98"/>
      <c r="G6" s="98"/>
      <c r="H6" s="98"/>
      <c r="I6" s="100">
        <f t="shared" si="0"/>
        <v>1.5025017023418301E-3</v>
      </c>
      <c r="J6" s="100">
        <f t="shared" si="1"/>
        <v>-2.8070175438596489E-3</v>
      </c>
      <c r="K6" s="97">
        <f t="shared" si="2"/>
        <v>-8</v>
      </c>
      <c r="L6" s="101">
        <f t="shared" si="4"/>
        <v>-6.8137296652755306E-4</v>
      </c>
      <c r="M6" s="98">
        <f t="shared" si="3"/>
        <v>-44</v>
      </c>
      <c r="N6" s="98">
        <f t="shared" si="5"/>
        <v>0</v>
      </c>
      <c r="O6" s="4"/>
      <c r="P6" s="9"/>
    </row>
    <row r="7" spans="1:16">
      <c r="A7" s="42">
        <v>5</v>
      </c>
      <c r="B7" s="103" t="s">
        <v>96</v>
      </c>
      <c r="C7" s="98">
        <v>6238</v>
      </c>
      <c r="D7" s="98">
        <v>6313</v>
      </c>
      <c r="E7" s="98">
        <v>6302</v>
      </c>
      <c r="F7" s="98"/>
      <c r="G7" s="98"/>
      <c r="H7" s="98"/>
      <c r="I7" s="100">
        <f t="shared" si="0"/>
        <v>3.3317261534687595E-3</v>
      </c>
      <c r="J7" s="100">
        <f t="shared" si="1"/>
        <v>1.0259698621352998E-2</v>
      </c>
      <c r="K7" s="97">
        <f t="shared" si="2"/>
        <v>64</v>
      </c>
      <c r="L7" s="101">
        <f t="shared" si="4"/>
        <v>5.4509837322204244E-3</v>
      </c>
      <c r="M7" s="98">
        <f t="shared" si="3"/>
        <v>-11</v>
      </c>
      <c r="N7" s="98">
        <f t="shared" si="5"/>
        <v>0</v>
      </c>
      <c r="O7" s="4"/>
      <c r="P7" s="9"/>
    </row>
    <row r="8" spans="1:16">
      <c r="A8" s="42">
        <v>6</v>
      </c>
      <c r="B8" s="103" t="s">
        <v>97</v>
      </c>
      <c r="C8" s="98">
        <v>145489</v>
      </c>
      <c r="D8" s="98">
        <v>143724</v>
      </c>
      <c r="E8" s="98">
        <v>144459</v>
      </c>
      <c r="F8" s="98"/>
      <c r="G8" s="98"/>
      <c r="H8" s="98"/>
      <c r="I8" s="100">
        <f t="shared" si="0"/>
        <v>7.6372235544897416E-2</v>
      </c>
      <c r="J8" s="100">
        <f t="shared" si="1"/>
        <v>-7.0795730261394331E-3</v>
      </c>
      <c r="K8" s="97">
        <f t="shared" si="2"/>
        <v>-1030</v>
      </c>
      <c r="L8" s="101">
        <f t="shared" si="4"/>
        <v>-8.7726769440422445E-2</v>
      </c>
      <c r="M8" s="98">
        <f t="shared" si="3"/>
        <v>735</v>
      </c>
      <c r="N8" s="98">
        <f t="shared" si="5"/>
        <v>0</v>
      </c>
      <c r="O8" s="4"/>
      <c r="P8" s="9"/>
    </row>
    <row r="9" spans="1:16">
      <c r="A9" s="42">
        <v>7</v>
      </c>
      <c r="B9" s="103" t="s">
        <v>98</v>
      </c>
      <c r="C9" s="98">
        <v>72621</v>
      </c>
      <c r="D9" s="98">
        <v>75433</v>
      </c>
      <c r="E9" s="98">
        <v>74551</v>
      </c>
      <c r="F9" s="98"/>
      <c r="G9" s="98"/>
      <c r="H9" s="98"/>
      <c r="I9" s="100">
        <f t="shared" si="0"/>
        <v>3.9413442790740952E-2</v>
      </c>
      <c r="J9" s="100">
        <f t="shared" si="1"/>
        <v>2.6576334669035126E-2</v>
      </c>
      <c r="K9" s="97">
        <f t="shared" si="2"/>
        <v>1930</v>
      </c>
      <c r="L9" s="101">
        <f t="shared" si="4"/>
        <v>0.16438122817477216</v>
      </c>
      <c r="M9" s="98">
        <f t="shared" si="3"/>
        <v>-882</v>
      </c>
      <c r="N9" s="98">
        <f t="shared" si="5"/>
        <v>0</v>
      </c>
      <c r="O9" s="4"/>
      <c r="P9" s="9"/>
    </row>
    <row r="10" spans="1:16">
      <c r="A10" s="42">
        <v>8</v>
      </c>
      <c r="B10" s="103" t="s">
        <v>99</v>
      </c>
      <c r="C10" s="98">
        <v>4008</v>
      </c>
      <c r="D10" s="98">
        <v>4025</v>
      </c>
      <c r="E10" s="98">
        <v>4004</v>
      </c>
      <c r="F10" s="98"/>
      <c r="G10" s="98"/>
      <c r="H10" s="98"/>
      <c r="I10" s="100">
        <f t="shared" si="0"/>
        <v>2.116825058471741E-3</v>
      </c>
      <c r="J10" s="100">
        <f t="shared" si="1"/>
        <v>-9.9800399201596798E-4</v>
      </c>
      <c r="K10" s="97">
        <f t="shared" si="2"/>
        <v>-4</v>
      </c>
      <c r="L10" s="101">
        <f t="shared" si="4"/>
        <v>-3.4068648326377653E-4</v>
      </c>
      <c r="M10" s="98">
        <f t="shared" si="3"/>
        <v>-21</v>
      </c>
      <c r="N10" s="98">
        <f t="shared" si="5"/>
        <v>0</v>
      </c>
      <c r="O10" s="3"/>
      <c r="P10" s="9"/>
    </row>
    <row r="11" spans="1:16">
      <c r="A11" s="42">
        <v>9</v>
      </c>
      <c r="B11" s="103" t="s">
        <v>100</v>
      </c>
      <c r="C11" s="98">
        <v>27816</v>
      </c>
      <c r="D11" s="98">
        <v>27379</v>
      </c>
      <c r="E11" s="98">
        <v>27380</v>
      </c>
      <c r="F11" s="98"/>
      <c r="G11" s="98"/>
      <c r="H11" s="98"/>
      <c r="I11" s="100">
        <f t="shared" si="0"/>
        <v>1.4475192332906162E-2</v>
      </c>
      <c r="J11" s="100">
        <f t="shared" si="1"/>
        <v>-1.5674431981593327E-2</v>
      </c>
      <c r="K11" s="97">
        <f t="shared" si="2"/>
        <v>-436</v>
      </c>
      <c r="L11" s="101">
        <f t="shared" si="4"/>
        <v>-3.7134826675751638E-2</v>
      </c>
      <c r="M11" s="98">
        <f t="shared" si="3"/>
        <v>1</v>
      </c>
      <c r="N11" s="98">
        <f t="shared" si="5"/>
        <v>0</v>
      </c>
      <c r="O11" s="4"/>
      <c r="P11" s="9"/>
    </row>
    <row r="12" spans="1:16">
      <c r="A12" s="42">
        <v>10</v>
      </c>
      <c r="B12" s="103" t="s">
        <v>101</v>
      </c>
      <c r="C12" s="98">
        <v>29993</v>
      </c>
      <c r="D12" s="98">
        <v>29562</v>
      </c>
      <c r="E12" s="98">
        <v>29698</v>
      </c>
      <c r="F12" s="98"/>
      <c r="G12" s="98"/>
      <c r="H12" s="98"/>
      <c r="I12" s="100">
        <f t="shared" si="0"/>
        <v>1.5700666979643799E-2</v>
      </c>
      <c r="J12" s="100">
        <f t="shared" si="1"/>
        <v>-9.8356283132730975E-3</v>
      </c>
      <c r="K12" s="97">
        <f t="shared" si="2"/>
        <v>-295</v>
      </c>
      <c r="L12" s="101">
        <f t="shared" si="4"/>
        <v>-2.5125628140703519E-2</v>
      </c>
      <c r="M12" s="98">
        <f t="shared" si="3"/>
        <v>136</v>
      </c>
      <c r="N12" s="98">
        <f t="shared" si="5"/>
        <v>0</v>
      </c>
      <c r="O12" s="3"/>
      <c r="P12" s="9"/>
    </row>
    <row r="13" spans="1:16">
      <c r="A13" s="42">
        <v>11</v>
      </c>
      <c r="B13" s="103" t="s">
        <v>102</v>
      </c>
      <c r="C13" s="98">
        <v>4743</v>
      </c>
      <c r="D13" s="98">
        <v>4732</v>
      </c>
      <c r="E13" s="98">
        <v>4743</v>
      </c>
      <c r="F13" s="98"/>
      <c r="G13" s="98"/>
      <c r="H13" s="98"/>
      <c r="I13" s="100">
        <f t="shared" si="0"/>
        <v>2.5075177952875796E-3</v>
      </c>
      <c r="J13" s="100">
        <f t="shared" si="1"/>
        <v>0</v>
      </c>
      <c r="K13" s="97">
        <f t="shared" si="2"/>
        <v>0</v>
      </c>
      <c r="L13" s="101">
        <f t="shared" si="4"/>
        <v>0</v>
      </c>
      <c r="M13" s="98">
        <f t="shared" si="3"/>
        <v>11</v>
      </c>
      <c r="N13" s="98">
        <f t="shared" si="5"/>
        <v>0</v>
      </c>
      <c r="O13" s="4"/>
      <c r="P13" s="9"/>
    </row>
    <row r="14" spans="1:16">
      <c r="A14" s="42">
        <v>12</v>
      </c>
      <c r="B14" s="103" t="s">
        <v>103</v>
      </c>
      <c r="C14" s="98">
        <v>2617</v>
      </c>
      <c r="D14" s="98">
        <v>2732</v>
      </c>
      <c r="E14" s="98">
        <v>2635</v>
      </c>
      <c r="F14" s="98"/>
      <c r="G14" s="98"/>
      <c r="H14" s="98"/>
      <c r="I14" s="100">
        <f t="shared" si="0"/>
        <v>1.3930654418264331E-3</v>
      </c>
      <c r="J14" s="100">
        <f t="shared" si="1"/>
        <v>6.8781047000382118E-3</v>
      </c>
      <c r="K14" s="97">
        <f t="shared" si="2"/>
        <v>18</v>
      </c>
      <c r="L14" s="101">
        <f t="shared" si="4"/>
        <v>1.5330891746869943E-3</v>
      </c>
      <c r="M14" s="98">
        <f t="shared" si="3"/>
        <v>-97</v>
      </c>
      <c r="N14" s="98">
        <f t="shared" si="5"/>
        <v>0</v>
      </c>
      <c r="O14" s="4"/>
      <c r="P14" s="9"/>
    </row>
    <row r="15" spans="1:16">
      <c r="A15" s="42">
        <v>13</v>
      </c>
      <c r="B15" s="103" t="s">
        <v>104</v>
      </c>
      <c r="C15" s="98">
        <v>2810</v>
      </c>
      <c r="D15" s="98">
        <v>2775</v>
      </c>
      <c r="E15" s="98">
        <v>2715</v>
      </c>
      <c r="F15" s="98"/>
      <c r="G15" s="98"/>
      <c r="H15" s="98"/>
      <c r="I15" s="100">
        <f t="shared" si="0"/>
        <v>1.4353596487889054E-3</v>
      </c>
      <c r="J15" s="100">
        <f t="shared" si="1"/>
        <v>-3.3807829181494664E-2</v>
      </c>
      <c r="K15" s="97">
        <f t="shared" si="2"/>
        <v>-95</v>
      </c>
      <c r="L15" s="101">
        <f t="shared" si="4"/>
        <v>-8.0913039775146918E-3</v>
      </c>
      <c r="M15" s="98">
        <f t="shared" si="3"/>
        <v>-60</v>
      </c>
      <c r="N15" s="98">
        <f t="shared" si="5"/>
        <v>0</v>
      </c>
      <c r="O15" s="4"/>
      <c r="P15" s="9"/>
    </row>
    <row r="16" spans="1:16">
      <c r="A16" s="42">
        <v>14</v>
      </c>
      <c r="B16" s="103" t="s">
        <v>105</v>
      </c>
      <c r="C16" s="98">
        <v>7362</v>
      </c>
      <c r="D16" s="98">
        <v>7238</v>
      </c>
      <c r="E16" s="98">
        <v>7190</v>
      </c>
      <c r="F16" s="98"/>
      <c r="G16" s="98"/>
      <c r="H16" s="98"/>
      <c r="I16" s="100">
        <f t="shared" si="0"/>
        <v>3.8011918507522024E-3</v>
      </c>
      <c r="J16" s="100">
        <f t="shared" si="1"/>
        <v>-2.3363216517250748E-2</v>
      </c>
      <c r="K16" s="97">
        <f t="shared" si="2"/>
        <v>-172</v>
      </c>
      <c r="L16" s="101">
        <f t="shared" si="4"/>
        <v>-1.464951878034239E-2</v>
      </c>
      <c r="M16" s="98">
        <f t="shared" si="3"/>
        <v>-48</v>
      </c>
      <c r="N16" s="98">
        <f t="shared" si="5"/>
        <v>0</v>
      </c>
      <c r="O16" s="4"/>
      <c r="P16" s="9"/>
    </row>
    <row r="17" spans="1:16">
      <c r="A17" s="42">
        <v>15</v>
      </c>
      <c r="B17" s="103" t="s">
        <v>106</v>
      </c>
      <c r="C17" s="98">
        <v>6235</v>
      </c>
      <c r="D17" s="98">
        <v>6005</v>
      </c>
      <c r="E17" s="98">
        <v>5980</v>
      </c>
      <c r="F17" s="98"/>
      <c r="G17" s="98"/>
      <c r="H17" s="98"/>
      <c r="I17" s="100">
        <f t="shared" si="0"/>
        <v>3.1614919704448081E-3</v>
      </c>
      <c r="J17" s="100">
        <f t="shared" si="1"/>
        <v>-4.0898155573376102E-2</v>
      </c>
      <c r="K17" s="97">
        <f t="shared" si="2"/>
        <v>-255</v>
      </c>
      <c r="L17" s="101">
        <f t="shared" si="4"/>
        <v>-2.1718763308065752E-2</v>
      </c>
      <c r="M17" s="98">
        <f t="shared" si="3"/>
        <v>-25</v>
      </c>
      <c r="N17" s="98">
        <f t="shared" si="5"/>
        <v>0</v>
      </c>
      <c r="O17" s="4"/>
      <c r="P17" s="9"/>
    </row>
    <row r="18" spans="1:16">
      <c r="A18" s="42">
        <v>16</v>
      </c>
      <c r="B18" s="103" t="s">
        <v>107</v>
      </c>
      <c r="C18" s="98">
        <v>78149</v>
      </c>
      <c r="D18" s="98">
        <v>78281</v>
      </c>
      <c r="E18" s="98">
        <v>78554</v>
      </c>
      <c r="F18" s="98"/>
      <c r="G18" s="98"/>
      <c r="H18" s="98"/>
      <c r="I18" s="100">
        <f t="shared" si="0"/>
        <v>4.1529739171625661E-2</v>
      </c>
      <c r="J18" s="100">
        <f t="shared" si="1"/>
        <v>5.1824079642733755E-3</v>
      </c>
      <c r="K18" s="97">
        <f t="shared" si="2"/>
        <v>405</v>
      </c>
      <c r="L18" s="101">
        <f t="shared" si="4"/>
        <v>3.4494506430457372E-2</v>
      </c>
      <c r="M18" s="98">
        <f t="shared" si="3"/>
        <v>273</v>
      </c>
      <c r="N18" s="98">
        <f t="shared" si="5"/>
        <v>0</v>
      </c>
      <c r="O18" s="8"/>
      <c r="P18" s="8"/>
    </row>
    <row r="19" spans="1:16">
      <c r="A19" s="42">
        <v>17</v>
      </c>
      <c r="B19" s="103" t="s">
        <v>108</v>
      </c>
      <c r="C19" s="98">
        <v>14544</v>
      </c>
      <c r="D19" s="98">
        <v>14358</v>
      </c>
      <c r="E19" s="98">
        <v>14343</v>
      </c>
      <c r="F19" s="98"/>
      <c r="G19" s="98"/>
      <c r="H19" s="98"/>
      <c r="I19" s="100">
        <f t="shared" si="0"/>
        <v>7.5828226307842611E-3</v>
      </c>
      <c r="J19" s="100">
        <f t="shared" si="1"/>
        <v>-1.3820132013201321E-2</v>
      </c>
      <c r="K19" s="97">
        <f t="shared" si="2"/>
        <v>-201</v>
      </c>
      <c r="L19" s="101">
        <f t="shared" si="4"/>
        <v>-1.7119495784004769E-2</v>
      </c>
      <c r="M19" s="98">
        <f t="shared" si="3"/>
        <v>-15</v>
      </c>
      <c r="N19" s="98">
        <f t="shared" si="5"/>
        <v>0</v>
      </c>
    </row>
    <row r="20" spans="1:16">
      <c r="A20" s="42">
        <v>18</v>
      </c>
      <c r="B20" s="103" t="s">
        <v>109</v>
      </c>
      <c r="C20" s="98">
        <v>3090</v>
      </c>
      <c r="D20" s="98">
        <v>3126</v>
      </c>
      <c r="E20" s="98">
        <v>3072</v>
      </c>
      <c r="F20" s="98"/>
      <c r="G20" s="98"/>
      <c r="H20" s="98"/>
      <c r="I20" s="100">
        <f t="shared" si="0"/>
        <v>1.6240975473589382E-3</v>
      </c>
      <c r="J20" s="100">
        <f t="shared" si="1"/>
        <v>-5.8252427184466021E-3</v>
      </c>
      <c r="K20" s="97">
        <f t="shared" si="2"/>
        <v>-18</v>
      </c>
      <c r="L20" s="101">
        <f t="shared" si="4"/>
        <v>-1.5330891746869943E-3</v>
      </c>
      <c r="M20" s="98">
        <f t="shared" si="3"/>
        <v>-54</v>
      </c>
      <c r="N20" s="98">
        <f t="shared" si="5"/>
        <v>0</v>
      </c>
    </row>
    <row r="21" spans="1:16">
      <c r="A21" s="42">
        <v>19</v>
      </c>
      <c r="B21" s="103" t="s">
        <v>110</v>
      </c>
      <c r="C21" s="98">
        <v>8724</v>
      </c>
      <c r="D21" s="98">
        <v>8764</v>
      </c>
      <c r="E21" s="98">
        <v>8741</v>
      </c>
      <c r="F21" s="98"/>
      <c r="G21" s="98"/>
      <c r="H21" s="98"/>
      <c r="I21" s="100">
        <f t="shared" si="0"/>
        <v>4.6211707882371353E-3</v>
      </c>
      <c r="J21" s="100">
        <f t="shared" si="1"/>
        <v>1.9486474094452086E-3</v>
      </c>
      <c r="K21" s="97">
        <f t="shared" si="2"/>
        <v>17</v>
      </c>
      <c r="L21" s="101">
        <f t="shared" si="4"/>
        <v>1.4479175538710501E-3</v>
      </c>
      <c r="M21" s="98">
        <f t="shared" si="3"/>
        <v>-23</v>
      </c>
      <c r="N21" s="98">
        <f t="shared" si="5"/>
        <v>0</v>
      </c>
    </row>
    <row r="22" spans="1:16">
      <c r="A22" s="42">
        <v>20</v>
      </c>
      <c r="B22" s="103" t="s">
        <v>111</v>
      </c>
      <c r="C22" s="98">
        <v>25942</v>
      </c>
      <c r="D22" s="98">
        <v>25673</v>
      </c>
      <c r="E22" s="98">
        <v>25811</v>
      </c>
      <c r="F22" s="98"/>
      <c r="G22" s="98"/>
      <c r="H22" s="98"/>
      <c r="I22" s="100">
        <f t="shared" si="0"/>
        <v>1.3645697198854672E-2</v>
      </c>
      <c r="J22" s="100">
        <f t="shared" si="1"/>
        <v>-5.0497263125433662E-3</v>
      </c>
      <c r="K22" s="97">
        <f t="shared" si="2"/>
        <v>-131</v>
      </c>
      <c r="L22" s="101">
        <f t="shared" si="4"/>
        <v>-1.1157482326888681E-2</v>
      </c>
      <c r="M22" s="98">
        <f t="shared" si="3"/>
        <v>138</v>
      </c>
      <c r="N22" s="98">
        <f t="shared" si="5"/>
        <v>0</v>
      </c>
    </row>
    <row r="23" spans="1:16">
      <c r="A23" s="42">
        <v>21</v>
      </c>
      <c r="B23" s="103" t="s">
        <v>112</v>
      </c>
      <c r="C23" s="98">
        <v>16486</v>
      </c>
      <c r="D23" s="98">
        <v>16985</v>
      </c>
      <c r="E23" s="98">
        <v>17017</v>
      </c>
      <c r="F23" s="98"/>
      <c r="G23" s="98"/>
      <c r="H23" s="98"/>
      <c r="I23" s="100">
        <f t="shared" si="0"/>
        <v>8.9965064985049002E-3</v>
      </c>
      <c r="J23" s="100">
        <f t="shared" si="1"/>
        <v>3.2209147155161953E-2</v>
      </c>
      <c r="K23" s="97">
        <f t="shared" si="2"/>
        <v>531</v>
      </c>
      <c r="L23" s="101">
        <f t="shared" si="4"/>
        <v>4.5226130653266333E-2</v>
      </c>
      <c r="M23" s="98">
        <f t="shared" si="3"/>
        <v>32</v>
      </c>
      <c r="N23" s="98">
        <f t="shared" si="5"/>
        <v>0</v>
      </c>
    </row>
    <row r="24" spans="1:16">
      <c r="A24" s="42">
        <v>22</v>
      </c>
      <c r="B24" s="103" t="s">
        <v>113</v>
      </c>
      <c r="C24" s="98">
        <v>9795</v>
      </c>
      <c r="D24" s="98">
        <v>9729</v>
      </c>
      <c r="E24" s="98">
        <v>9780</v>
      </c>
      <c r="F24" s="98"/>
      <c r="G24" s="98"/>
      <c r="H24" s="98"/>
      <c r="I24" s="100">
        <f t="shared" si="0"/>
        <v>5.1704668011622445E-3</v>
      </c>
      <c r="J24" s="100">
        <f t="shared" si="1"/>
        <v>-1.5313935681470138E-3</v>
      </c>
      <c r="K24" s="97">
        <f t="shared" si="2"/>
        <v>-15</v>
      </c>
      <c r="L24" s="101">
        <f t="shared" si="4"/>
        <v>-1.2775743122391619E-3</v>
      </c>
      <c r="M24" s="98">
        <f t="shared" si="3"/>
        <v>51</v>
      </c>
      <c r="N24" s="98">
        <f t="shared" si="5"/>
        <v>0</v>
      </c>
    </row>
    <row r="25" spans="1:16">
      <c r="A25" s="42">
        <v>23</v>
      </c>
      <c r="B25" s="103" t="s">
        <v>114</v>
      </c>
      <c r="C25" s="98">
        <v>8301</v>
      </c>
      <c r="D25" s="98">
        <v>8358</v>
      </c>
      <c r="E25" s="98">
        <v>8310</v>
      </c>
      <c r="F25" s="98"/>
      <c r="G25" s="98"/>
      <c r="H25" s="98"/>
      <c r="I25" s="100">
        <f t="shared" si="0"/>
        <v>4.3933107482268157E-3</v>
      </c>
      <c r="J25" s="100">
        <f t="shared" si="1"/>
        <v>1.0842067220816769E-3</v>
      </c>
      <c r="K25" s="97">
        <f t="shared" si="2"/>
        <v>9</v>
      </c>
      <c r="L25" s="101">
        <f t="shared" si="4"/>
        <v>7.6654458734349716E-4</v>
      </c>
      <c r="M25" s="98">
        <f t="shared" si="3"/>
        <v>-48</v>
      </c>
      <c r="N25" s="98">
        <f t="shared" si="5"/>
        <v>0</v>
      </c>
    </row>
    <row r="26" spans="1:16">
      <c r="A26" s="42">
        <v>24</v>
      </c>
      <c r="B26" s="103" t="s">
        <v>115</v>
      </c>
      <c r="C26" s="98">
        <v>3905</v>
      </c>
      <c r="D26" s="98">
        <v>3934</v>
      </c>
      <c r="E26" s="98">
        <v>3875</v>
      </c>
      <c r="F26" s="98"/>
      <c r="G26" s="98"/>
      <c r="H26" s="98"/>
      <c r="I26" s="100">
        <f t="shared" si="0"/>
        <v>2.0486256497447546E-3</v>
      </c>
      <c r="J26" s="100">
        <f t="shared" si="1"/>
        <v>-7.6824583866837385E-3</v>
      </c>
      <c r="K26" s="97">
        <f t="shared" si="2"/>
        <v>-30</v>
      </c>
      <c r="L26" s="101">
        <f t="shared" si="4"/>
        <v>-2.5551486244783238E-3</v>
      </c>
      <c r="M26" s="98">
        <f t="shared" si="3"/>
        <v>-59</v>
      </c>
      <c r="N26" s="98">
        <f t="shared" si="5"/>
        <v>0</v>
      </c>
    </row>
    <row r="27" spans="1:16">
      <c r="A27" s="42">
        <v>25</v>
      </c>
      <c r="B27" s="103" t="s">
        <v>116</v>
      </c>
      <c r="C27" s="98">
        <v>10450</v>
      </c>
      <c r="D27" s="98">
        <v>10348</v>
      </c>
      <c r="E27" s="98">
        <v>10268</v>
      </c>
      <c r="F27" s="98"/>
      <c r="G27" s="98"/>
      <c r="H27" s="98"/>
      <c r="I27" s="100">
        <f t="shared" si="0"/>
        <v>5.4284614636333261E-3</v>
      </c>
      <c r="J27" s="100">
        <f t="shared" si="1"/>
        <v>-1.7416267942583732E-2</v>
      </c>
      <c r="K27" s="97">
        <f t="shared" si="2"/>
        <v>-182</v>
      </c>
      <c r="L27" s="101">
        <f t="shared" si="4"/>
        <v>-1.5501234988501832E-2</v>
      </c>
      <c r="M27" s="98">
        <f t="shared" si="3"/>
        <v>-80</v>
      </c>
      <c r="N27" s="98">
        <f t="shared" si="5"/>
        <v>0</v>
      </c>
    </row>
    <row r="28" spans="1:16">
      <c r="A28" s="42">
        <v>26</v>
      </c>
      <c r="B28" s="103" t="s">
        <v>117</v>
      </c>
      <c r="C28" s="98">
        <v>20855</v>
      </c>
      <c r="D28" s="98">
        <v>20829</v>
      </c>
      <c r="E28" s="98">
        <v>20888</v>
      </c>
      <c r="F28" s="98"/>
      <c r="G28" s="98"/>
      <c r="H28" s="98"/>
      <c r="I28" s="100">
        <f t="shared" si="0"/>
        <v>1.1043017437901531E-2</v>
      </c>
      <c r="J28" s="100">
        <f t="shared" si="1"/>
        <v>1.5823543514744665E-3</v>
      </c>
      <c r="K28" s="97">
        <f t="shared" si="2"/>
        <v>33</v>
      </c>
      <c r="L28" s="101">
        <f t="shared" si="4"/>
        <v>2.8106634869261562E-3</v>
      </c>
      <c r="M28" s="98">
        <f t="shared" si="3"/>
        <v>59</v>
      </c>
      <c r="N28" s="98">
        <f t="shared" si="5"/>
        <v>0</v>
      </c>
    </row>
    <row r="29" spans="1:16">
      <c r="A29" s="42">
        <v>27</v>
      </c>
      <c r="B29" s="103" t="s">
        <v>118</v>
      </c>
      <c r="C29" s="98">
        <v>33944</v>
      </c>
      <c r="D29" s="98">
        <v>33539</v>
      </c>
      <c r="E29" s="98">
        <v>33702</v>
      </c>
      <c r="F29" s="98"/>
      <c r="G29" s="98"/>
      <c r="H29" s="98"/>
      <c r="I29" s="100">
        <f t="shared" si="0"/>
        <v>1.7817492038115539E-2</v>
      </c>
      <c r="J29" s="100">
        <f t="shared" si="1"/>
        <v>-7.129389582842329E-3</v>
      </c>
      <c r="K29" s="97">
        <f t="shared" si="2"/>
        <v>-242</v>
      </c>
      <c r="L29" s="101">
        <f t="shared" si="4"/>
        <v>-2.0611532237458478E-2</v>
      </c>
      <c r="M29" s="98">
        <f t="shared" si="3"/>
        <v>163</v>
      </c>
      <c r="N29" s="98">
        <f t="shared" si="5"/>
        <v>0</v>
      </c>
    </row>
    <row r="30" spans="1:16">
      <c r="A30" s="42">
        <v>28</v>
      </c>
      <c r="B30" s="103" t="s">
        <v>119</v>
      </c>
      <c r="C30" s="98">
        <v>9160</v>
      </c>
      <c r="D30" s="98">
        <v>9332</v>
      </c>
      <c r="E30" s="98">
        <v>9287</v>
      </c>
      <c r="F30" s="98"/>
      <c r="G30" s="98"/>
      <c r="H30" s="98"/>
      <c r="I30" s="100">
        <f t="shared" si="0"/>
        <v>4.9098287507560092E-3</v>
      </c>
      <c r="J30" s="100">
        <f t="shared" si="1"/>
        <v>1.3864628820960699E-2</v>
      </c>
      <c r="K30" s="97">
        <f t="shared" si="2"/>
        <v>127</v>
      </c>
      <c r="L30" s="101">
        <f t="shared" si="4"/>
        <v>1.0816795843624905E-2</v>
      </c>
      <c r="M30" s="98">
        <f t="shared" si="3"/>
        <v>-45</v>
      </c>
      <c r="N30" s="98">
        <f t="shared" si="5"/>
        <v>0</v>
      </c>
    </row>
    <row r="31" spans="1:16">
      <c r="A31" s="42">
        <v>29</v>
      </c>
      <c r="B31" s="103" t="s">
        <v>120</v>
      </c>
      <c r="C31" s="98">
        <v>2258</v>
      </c>
      <c r="D31" s="98">
        <v>2345</v>
      </c>
      <c r="E31" s="98">
        <v>2255</v>
      </c>
      <c r="F31" s="98"/>
      <c r="G31" s="98"/>
      <c r="H31" s="98"/>
      <c r="I31" s="100">
        <f t="shared" si="0"/>
        <v>1.1921679587546894E-3</v>
      </c>
      <c r="J31" s="100">
        <f t="shared" si="1"/>
        <v>-1.3286093888396811E-3</v>
      </c>
      <c r="K31" s="97">
        <f t="shared" si="2"/>
        <v>-3</v>
      </c>
      <c r="L31" s="101">
        <f t="shared" si="4"/>
        <v>-2.5551486244783237E-4</v>
      </c>
      <c r="M31" s="98">
        <f t="shared" si="3"/>
        <v>-90</v>
      </c>
      <c r="N31" s="98">
        <f t="shared" si="5"/>
        <v>0</v>
      </c>
    </row>
    <row r="32" spans="1:16">
      <c r="A32" s="42">
        <v>30</v>
      </c>
      <c r="B32" s="103" t="s">
        <v>121</v>
      </c>
      <c r="C32" s="98">
        <v>1420</v>
      </c>
      <c r="D32" s="98">
        <v>1447</v>
      </c>
      <c r="E32" s="98">
        <v>1403</v>
      </c>
      <c r="F32" s="98"/>
      <c r="G32" s="98"/>
      <c r="H32" s="98"/>
      <c r="I32" s="100">
        <f t="shared" si="0"/>
        <v>7.4173465460435886E-4</v>
      </c>
      <c r="J32" s="100">
        <f t="shared" si="1"/>
        <v>-1.1971830985915493E-2</v>
      </c>
      <c r="K32" s="97">
        <f t="shared" si="2"/>
        <v>-17</v>
      </c>
      <c r="L32" s="101">
        <f t="shared" si="4"/>
        <v>-1.4479175538710501E-3</v>
      </c>
      <c r="M32" s="98">
        <f t="shared" si="3"/>
        <v>-44</v>
      </c>
      <c r="N32" s="98">
        <f t="shared" si="5"/>
        <v>0</v>
      </c>
    </row>
    <row r="33" spans="1:14">
      <c r="A33" s="42">
        <v>31</v>
      </c>
      <c r="B33" s="103" t="s">
        <v>122</v>
      </c>
      <c r="C33" s="98">
        <v>23762</v>
      </c>
      <c r="D33" s="98">
        <v>23900</v>
      </c>
      <c r="E33" s="98">
        <v>24092</v>
      </c>
      <c r="F33" s="98"/>
      <c r="G33" s="98"/>
      <c r="H33" s="98"/>
      <c r="I33" s="100">
        <f t="shared" si="0"/>
        <v>1.2736900426748549E-2</v>
      </c>
      <c r="J33" s="100">
        <f t="shared" si="1"/>
        <v>1.3887719888898241E-2</v>
      </c>
      <c r="K33" s="97">
        <f t="shared" si="2"/>
        <v>330</v>
      </c>
      <c r="L33" s="101">
        <f t="shared" si="4"/>
        <v>2.810663486926156E-2</v>
      </c>
      <c r="M33" s="98">
        <f t="shared" si="3"/>
        <v>192</v>
      </c>
      <c r="N33" s="98">
        <f t="shared" si="5"/>
        <v>0</v>
      </c>
    </row>
    <row r="34" spans="1:14">
      <c r="A34" s="42">
        <v>32</v>
      </c>
      <c r="B34" s="103" t="s">
        <v>123</v>
      </c>
      <c r="C34" s="98">
        <v>9299</v>
      </c>
      <c r="D34" s="98">
        <v>9228</v>
      </c>
      <c r="E34" s="98">
        <v>9275</v>
      </c>
      <c r="F34" s="98"/>
      <c r="G34" s="98"/>
      <c r="H34" s="98"/>
      <c r="I34" s="100">
        <f t="shared" si="0"/>
        <v>4.9034846197116384E-3</v>
      </c>
      <c r="J34" s="100">
        <f t="shared" si="1"/>
        <v>-2.5809226798580494E-3</v>
      </c>
      <c r="K34" s="97">
        <f t="shared" si="2"/>
        <v>-24</v>
      </c>
      <c r="L34" s="101">
        <f t="shared" si="4"/>
        <v>-2.0441188995826589E-3</v>
      </c>
      <c r="M34" s="98">
        <f t="shared" si="3"/>
        <v>47</v>
      </c>
      <c r="N34" s="98">
        <f t="shared" si="5"/>
        <v>0</v>
      </c>
    </row>
    <row r="35" spans="1:14">
      <c r="A35" s="42">
        <v>33</v>
      </c>
      <c r="B35" s="103" t="s">
        <v>124</v>
      </c>
      <c r="C35" s="98">
        <v>38179</v>
      </c>
      <c r="D35" s="98">
        <v>37777</v>
      </c>
      <c r="E35" s="98">
        <v>37791</v>
      </c>
      <c r="F35" s="98"/>
      <c r="G35" s="98"/>
      <c r="H35" s="98"/>
      <c r="I35" s="100">
        <f t="shared" si="0"/>
        <v>1.9979254691484906E-2</v>
      </c>
      <c r="J35" s="100">
        <f t="shared" si="1"/>
        <v>-1.0162654862620812E-2</v>
      </c>
      <c r="K35" s="97">
        <f t="shared" si="2"/>
        <v>-388</v>
      </c>
      <c r="L35" s="101">
        <f t="shared" si="4"/>
        <v>-3.3046588876586319E-2</v>
      </c>
      <c r="M35" s="98">
        <f t="shared" si="3"/>
        <v>14</v>
      </c>
      <c r="N35" s="98">
        <f t="shared" si="5"/>
        <v>0</v>
      </c>
    </row>
    <row r="36" spans="1:14">
      <c r="A36" s="42">
        <v>34</v>
      </c>
      <c r="B36" s="103" t="s">
        <v>125</v>
      </c>
      <c r="C36" s="98">
        <v>529178</v>
      </c>
      <c r="D36" s="98">
        <v>534547</v>
      </c>
      <c r="E36" s="98">
        <v>537982</v>
      </c>
      <c r="F36" s="98"/>
      <c r="G36" s="98"/>
      <c r="H36" s="98"/>
      <c r="I36" s="100">
        <f t="shared" si="0"/>
        <v>0.28441902562605997</v>
      </c>
      <c r="J36" s="100">
        <f t="shared" si="1"/>
        <v>1.6637123992305047E-2</v>
      </c>
      <c r="K36" s="97">
        <f t="shared" si="2"/>
        <v>8804</v>
      </c>
      <c r="L36" s="101">
        <f t="shared" si="4"/>
        <v>0.74985094966357213</v>
      </c>
      <c r="M36" s="98">
        <f t="shared" si="3"/>
        <v>3435</v>
      </c>
      <c r="N36" s="98">
        <f t="shared" si="5"/>
        <v>0</v>
      </c>
    </row>
    <row r="37" spans="1:14">
      <c r="A37" s="42">
        <v>35</v>
      </c>
      <c r="B37" s="103" t="s">
        <v>126</v>
      </c>
      <c r="C37" s="98">
        <v>131575</v>
      </c>
      <c r="D37" s="98">
        <v>130612</v>
      </c>
      <c r="E37" s="98">
        <v>131243</v>
      </c>
      <c r="F37" s="98"/>
      <c r="G37" s="98"/>
      <c r="H37" s="98"/>
      <c r="I37" s="100">
        <f t="shared" si="0"/>
        <v>6.9385232554696988E-2</v>
      </c>
      <c r="J37" s="100">
        <f t="shared" si="1"/>
        <v>-2.5232756982709482E-3</v>
      </c>
      <c r="K37" s="97">
        <f t="shared" si="2"/>
        <v>-332</v>
      </c>
      <c r="L37" s="101">
        <f t="shared" si="4"/>
        <v>-2.8276978110893452E-2</v>
      </c>
      <c r="M37" s="98">
        <f t="shared" si="3"/>
        <v>631</v>
      </c>
      <c r="N37" s="98">
        <f t="shared" si="5"/>
        <v>0</v>
      </c>
    </row>
    <row r="38" spans="1:14">
      <c r="A38" s="42">
        <v>36</v>
      </c>
      <c r="B38" s="103" t="s">
        <v>127</v>
      </c>
      <c r="C38" s="98">
        <v>3001</v>
      </c>
      <c r="D38" s="98">
        <v>2985</v>
      </c>
      <c r="E38" s="98">
        <v>2937</v>
      </c>
      <c r="F38" s="98"/>
      <c r="G38" s="98"/>
      <c r="H38" s="98"/>
      <c r="I38" s="100">
        <f t="shared" si="0"/>
        <v>1.5527260731097662E-3</v>
      </c>
      <c r="J38" s="100">
        <f t="shared" si="1"/>
        <v>-2.1326224591802733E-2</v>
      </c>
      <c r="K38" s="97">
        <f t="shared" si="2"/>
        <v>-64</v>
      </c>
      <c r="L38" s="101">
        <f t="shared" si="4"/>
        <v>-5.4509837322204244E-3</v>
      </c>
      <c r="M38" s="98">
        <f t="shared" si="3"/>
        <v>-48</v>
      </c>
      <c r="N38" s="98">
        <f t="shared" si="5"/>
        <v>0</v>
      </c>
    </row>
    <row r="39" spans="1:14">
      <c r="A39" s="42">
        <v>37</v>
      </c>
      <c r="B39" s="103" t="s">
        <v>128</v>
      </c>
      <c r="C39" s="98">
        <v>7805</v>
      </c>
      <c r="D39" s="98">
        <v>7822</v>
      </c>
      <c r="E39" s="98">
        <v>7771</v>
      </c>
      <c r="F39" s="98"/>
      <c r="G39" s="98"/>
      <c r="H39" s="98"/>
      <c r="I39" s="100">
        <f t="shared" si="0"/>
        <v>4.1083535288171579E-3</v>
      </c>
      <c r="J39" s="100">
        <f t="shared" si="1"/>
        <v>-4.3561819346572706E-3</v>
      </c>
      <c r="K39" s="97">
        <f t="shared" si="2"/>
        <v>-34</v>
      </c>
      <c r="L39" s="101">
        <f t="shared" si="4"/>
        <v>-2.8958351077421002E-3</v>
      </c>
      <c r="M39" s="98">
        <f t="shared" si="3"/>
        <v>-51</v>
      </c>
      <c r="N39" s="98">
        <f t="shared" si="5"/>
        <v>0</v>
      </c>
    </row>
    <row r="40" spans="1:14">
      <c r="A40" s="42">
        <v>38</v>
      </c>
      <c r="B40" s="103" t="s">
        <v>129</v>
      </c>
      <c r="C40" s="98">
        <v>31824</v>
      </c>
      <c r="D40" s="98">
        <v>32207</v>
      </c>
      <c r="E40" s="98">
        <v>32423</v>
      </c>
      <c r="F40" s="98"/>
      <c r="G40" s="98"/>
      <c r="H40" s="98"/>
      <c r="I40" s="100">
        <f t="shared" si="0"/>
        <v>1.7141313404303013E-2</v>
      </c>
      <c r="J40" s="100">
        <f t="shared" si="1"/>
        <v>1.8822272498743086E-2</v>
      </c>
      <c r="K40" s="97">
        <f t="shared" si="2"/>
        <v>599</v>
      </c>
      <c r="L40" s="101">
        <f t="shared" si="4"/>
        <v>5.1017800868750532E-2</v>
      </c>
      <c r="M40" s="98">
        <f t="shared" si="3"/>
        <v>216</v>
      </c>
      <c r="N40" s="98">
        <f t="shared" si="5"/>
        <v>0</v>
      </c>
    </row>
    <row r="41" spans="1:14">
      <c r="A41" s="42">
        <v>39</v>
      </c>
      <c r="B41" s="103" t="s">
        <v>130</v>
      </c>
      <c r="C41" s="98">
        <v>8458</v>
      </c>
      <c r="D41" s="98">
        <v>8440</v>
      </c>
      <c r="E41" s="98">
        <v>8406</v>
      </c>
      <c r="F41" s="98"/>
      <c r="G41" s="98"/>
      <c r="H41" s="98"/>
      <c r="I41" s="100">
        <f t="shared" si="0"/>
        <v>4.4440637965817821E-3</v>
      </c>
      <c r="J41" s="100">
        <f t="shared" si="1"/>
        <v>-6.1480255379522345E-3</v>
      </c>
      <c r="K41" s="97">
        <f t="shared" si="2"/>
        <v>-52</v>
      </c>
      <c r="L41" s="101">
        <f t="shared" si="4"/>
        <v>-4.4289242824290947E-3</v>
      </c>
      <c r="M41" s="98">
        <f t="shared" si="3"/>
        <v>-34</v>
      </c>
      <c r="N41" s="98">
        <f t="shared" si="5"/>
        <v>0</v>
      </c>
    </row>
    <row r="42" spans="1:14">
      <c r="A42" s="42">
        <v>40</v>
      </c>
      <c r="B42" s="103" t="s">
        <v>131</v>
      </c>
      <c r="C42" s="98">
        <v>3908</v>
      </c>
      <c r="D42" s="98">
        <v>3807</v>
      </c>
      <c r="E42" s="98">
        <v>3827</v>
      </c>
      <c r="F42" s="98"/>
      <c r="G42" s="98"/>
      <c r="H42" s="98"/>
      <c r="I42" s="100">
        <f t="shared" si="0"/>
        <v>2.023249125567271E-3</v>
      </c>
      <c r="J42" s="100">
        <f t="shared" si="1"/>
        <v>-2.0726714431934492E-2</v>
      </c>
      <c r="K42" s="97">
        <f t="shared" si="2"/>
        <v>-81</v>
      </c>
      <c r="L42" s="101">
        <f t="shared" si="4"/>
        <v>-6.8989012860914741E-3</v>
      </c>
      <c r="M42" s="98">
        <f t="shared" si="3"/>
        <v>20</v>
      </c>
      <c r="N42" s="98">
        <f t="shared" si="5"/>
        <v>0</v>
      </c>
    </row>
    <row r="43" spans="1:14">
      <c r="A43" s="42">
        <v>41</v>
      </c>
      <c r="B43" s="103" t="s">
        <v>132</v>
      </c>
      <c r="C43" s="98">
        <v>46894</v>
      </c>
      <c r="D43" s="98">
        <v>46362</v>
      </c>
      <c r="E43" s="98">
        <v>46580</v>
      </c>
      <c r="F43" s="98"/>
      <c r="G43" s="98"/>
      <c r="H43" s="98"/>
      <c r="I43" s="100">
        <f t="shared" si="0"/>
        <v>2.4625802003899525E-2</v>
      </c>
      <c r="J43" s="100">
        <f t="shared" si="1"/>
        <v>-6.6959525738900499E-3</v>
      </c>
      <c r="K43" s="97">
        <f t="shared" si="2"/>
        <v>-314</v>
      </c>
      <c r="L43" s="101">
        <f t="shared" si="4"/>
        <v>-2.6743888936206456E-2</v>
      </c>
      <c r="M43" s="98">
        <f t="shared" si="3"/>
        <v>218</v>
      </c>
      <c r="N43" s="98">
        <f t="shared" si="5"/>
        <v>0</v>
      </c>
    </row>
    <row r="44" spans="1:14">
      <c r="A44" s="42">
        <v>42</v>
      </c>
      <c r="B44" s="103" t="s">
        <v>133</v>
      </c>
      <c r="C44" s="98">
        <v>45933</v>
      </c>
      <c r="D44" s="98">
        <v>46382</v>
      </c>
      <c r="E44" s="98">
        <v>46424</v>
      </c>
      <c r="F44" s="98"/>
      <c r="G44" s="98"/>
      <c r="H44" s="98"/>
      <c r="I44" s="100">
        <f t="shared" si="0"/>
        <v>2.4543328300322704E-2</v>
      </c>
      <c r="J44" s="100">
        <f t="shared" si="1"/>
        <v>1.0689482507129949E-2</v>
      </c>
      <c r="K44" s="97">
        <f t="shared" si="2"/>
        <v>491</v>
      </c>
      <c r="L44" s="101">
        <f t="shared" si="4"/>
        <v>4.1819265820628566E-2</v>
      </c>
      <c r="M44" s="98">
        <f t="shared" si="3"/>
        <v>42</v>
      </c>
      <c r="N44" s="98">
        <f t="shared" si="5"/>
        <v>0</v>
      </c>
    </row>
    <row r="45" spans="1:14">
      <c r="A45" s="42">
        <v>43</v>
      </c>
      <c r="B45" s="103" t="s">
        <v>134</v>
      </c>
      <c r="C45" s="98">
        <v>10751</v>
      </c>
      <c r="D45" s="98">
        <v>10634</v>
      </c>
      <c r="E45" s="98">
        <v>10673</v>
      </c>
      <c r="F45" s="98"/>
      <c r="G45" s="98"/>
      <c r="H45" s="98"/>
      <c r="I45" s="100">
        <f t="shared" si="0"/>
        <v>5.6425758863808424E-3</v>
      </c>
      <c r="J45" s="100">
        <f t="shared" si="1"/>
        <v>-7.2551390568319227E-3</v>
      </c>
      <c r="K45" s="97">
        <f t="shared" si="2"/>
        <v>-78</v>
      </c>
      <c r="L45" s="101">
        <f t="shared" si="4"/>
        <v>-6.6433864236436421E-3</v>
      </c>
      <c r="M45" s="98">
        <f t="shared" si="3"/>
        <v>39</v>
      </c>
      <c r="N45" s="98">
        <f t="shared" si="5"/>
        <v>0</v>
      </c>
    </row>
    <row r="46" spans="1:14">
      <c r="A46" s="42">
        <v>44</v>
      </c>
      <c r="B46" s="103" t="s">
        <v>135</v>
      </c>
      <c r="C46" s="98">
        <v>12633</v>
      </c>
      <c r="D46" s="98">
        <v>12665</v>
      </c>
      <c r="E46" s="98">
        <v>12695</v>
      </c>
      <c r="F46" s="98"/>
      <c r="G46" s="98"/>
      <c r="H46" s="98"/>
      <c r="I46" s="100">
        <f t="shared" si="0"/>
        <v>6.711561967357331E-3</v>
      </c>
      <c r="J46" s="100">
        <f t="shared" si="1"/>
        <v>4.9077812079474396E-3</v>
      </c>
      <c r="K46" s="97">
        <f t="shared" si="2"/>
        <v>62</v>
      </c>
      <c r="L46" s="101">
        <f t="shared" si="4"/>
        <v>5.2806404905885356E-3</v>
      </c>
      <c r="M46" s="98">
        <f t="shared" si="3"/>
        <v>30</v>
      </c>
      <c r="N46" s="98">
        <f t="shared" si="5"/>
        <v>0</v>
      </c>
    </row>
    <row r="47" spans="1:14">
      <c r="A47" s="42">
        <v>45</v>
      </c>
      <c r="B47" s="103" t="s">
        <v>136</v>
      </c>
      <c r="C47" s="98">
        <v>28332</v>
      </c>
      <c r="D47" s="98">
        <v>27638</v>
      </c>
      <c r="E47" s="98">
        <v>27748</v>
      </c>
      <c r="F47" s="98"/>
      <c r="G47" s="98"/>
      <c r="H47" s="98"/>
      <c r="I47" s="100">
        <f t="shared" si="0"/>
        <v>1.4669745684933535E-2</v>
      </c>
      <c r="J47" s="100">
        <f t="shared" si="1"/>
        <v>-2.0612734716927855E-2</v>
      </c>
      <c r="K47" s="97">
        <f t="shared" si="2"/>
        <v>-584</v>
      </c>
      <c r="L47" s="101">
        <f t="shared" si="4"/>
        <v>-4.974022655651137E-2</v>
      </c>
      <c r="M47" s="98">
        <f t="shared" si="3"/>
        <v>110</v>
      </c>
      <c r="N47" s="98">
        <f t="shared" si="5"/>
        <v>0</v>
      </c>
    </row>
    <row r="48" spans="1:14">
      <c r="A48" s="42">
        <v>46</v>
      </c>
      <c r="B48" s="103" t="s">
        <v>137</v>
      </c>
      <c r="C48" s="98">
        <v>16218</v>
      </c>
      <c r="D48" s="98">
        <v>16197</v>
      </c>
      <c r="E48" s="98">
        <v>16281</v>
      </c>
      <c r="F48" s="98"/>
      <c r="G48" s="98"/>
      <c r="H48" s="98"/>
      <c r="I48" s="100">
        <f t="shared" si="0"/>
        <v>8.6073997944501549E-3</v>
      </c>
      <c r="J48" s="100">
        <f t="shared" si="1"/>
        <v>3.8845726970033298E-3</v>
      </c>
      <c r="K48" s="97">
        <f t="shared" si="2"/>
        <v>63</v>
      </c>
      <c r="L48" s="101">
        <f t="shared" si="4"/>
        <v>5.3658121114044804E-3</v>
      </c>
      <c r="M48" s="98">
        <f t="shared" si="3"/>
        <v>84</v>
      </c>
      <c r="N48" s="98">
        <f t="shared" si="5"/>
        <v>0</v>
      </c>
    </row>
    <row r="49" spans="1:14">
      <c r="A49" s="42">
        <v>47</v>
      </c>
      <c r="B49" s="103" t="s">
        <v>138</v>
      </c>
      <c r="C49" s="98">
        <v>6288</v>
      </c>
      <c r="D49" s="98">
        <v>6794</v>
      </c>
      <c r="E49" s="98">
        <v>6862</v>
      </c>
      <c r="F49" s="98"/>
      <c r="G49" s="98"/>
      <c r="H49" s="98"/>
      <c r="I49" s="100">
        <f t="shared" si="0"/>
        <v>3.627785602206066E-3</v>
      </c>
      <c r="J49" s="100">
        <f t="shared" si="1"/>
        <v>9.1284987277353694E-2</v>
      </c>
      <c r="K49" s="97">
        <f t="shared" si="2"/>
        <v>574</v>
      </c>
      <c r="L49" s="101">
        <f t="shared" si="4"/>
        <v>4.8888510348351927E-2</v>
      </c>
      <c r="M49" s="98">
        <f t="shared" si="3"/>
        <v>68</v>
      </c>
      <c r="N49" s="98">
        <f t="shared" si="5"/>
        <v>0</v>
      </c>
    </row>
    <row r="50" spans="1:14">
      <c r="A50" s="42">
        <v>48</v>
      </c>
      <c r="B50" s="103" t="s">
        <v>139</v>
      </c>
      <c r="C50" s="98">
        <v>35624</v>
      </c>
      <c r="D50" s="98">
        <v>36616</v>
      </c>
      <c r="E50" s="98">
        <v>36301</v>
      </c>
      <c r="F50" s="98"/>
      <c r="G50" s="98"/>
      <c r="H50" s="98"/>
      <c r="I50" s="100">
        <f t="shared" si="0"/>
        <v>1.919152508680886E-2</v>
      </c>
      <c r="J50" s="100">
        <f t="shared" si="1"/>
        <v>1.9004042218728947E-2</v>
      </c>
      <c r="K50" s="97">
        <f t="shared" si="2"/>
        <v>677</v>
      </c>
      <c r="L50" s="101">
        <f t="shared" si="4"/>
        <v>5.7661187292394174E-2</v>
      </c>
      <c r="M50" s="98">
        <f t="shared" si="3"/>
        <v>-315</v>
      </c>
      <c r="N50" s="98">
        <f t="shared" si="5"/>
        <v>0</v>
      </c>
    </row>
    <row r="51" spans="1:14">
      <c r="A51" s="42">
        <v>49</v>
      </c>
      <c r="B51" s="103" t="s">
        <v>140</v>
      </c>
      <c r="C51" s="98">
        <v>2461</v>
      </c>
      <c r="D51" s="98">
        <v>2447</v>
      </c>
      <c r="E51" s="98">
        <v>2368</v>
      </c>
      <c r="F51" s="98"/>
      <c r="G51" s="98"/>
      <c r="H51" s="98"/>
      <c r="I51" s="100">
        <f t="shared" si="0"/>
        <v>1.2519085260891815E-3</v>
      </c>
      <c r="J51" s="100">
        <f t="shared" si="1"/>
        <v>-3.778951645672491E-2</v>
      </c>
      <c r="K51" s="97">
        <f t="shared" si="2"/>
        <v>-93</v>
      </c>
      <c r="L51" s="101">
        <f t="shared" si="4"/>
        <v>-7.9209607358828038E-3</v>
      </c>
      <c r="M51" s="98">
        <f t="shared" si="3"/>
        <v>-79</v>
      </c>
      <c r="N51" s="98">
        <f t="shared" si="5"/>
        <v>0</v>
      </c>
    </row>
    <row r="52" spans="1:14">
      <c r="A52" s="42">
        <v>50</v>
      </c>
      <c r="B52" s="103" t="s">
        <v>141</v>
      </c>
      <c r="C52" s="98">
        <v>6538</v>
      </c>
      <c r="D52" s="98">
        <v>6933</v>
      </c>
      <c r="E52" s="98">
        <v>6985</v>
      </c>
      <c r="F52" s="98"/>
      <c r="G52" s="98"/>
      <c r="H52" s="98"/>
      <c r="I52" s="100">
        <f t="shared" si="0"/>
        <v>3.692812945410867E-3</v>
      </c>
      <c r="J52" s="100">
        <f t="shared" si="1"/>
        <v>6.8369531966962369E-2</v>
      </c>
      <c r="K52" s="97">
        <f t="shared" si="2"/>
        <v>447</v>
      </c>
      <c r="L52" s="101">
        <f t="shared" si="4"/>
        <v>3.8071714504727024E-2</v>
      </c>
      <c r="M52" s="98">
        <f t="shared" si="3"/>
        <v>52</v>
      </c>
      <c r="N52" s="98">
        <f t="shared" si="5"/>
        <v>0</v>
      </c>
    </row>
    <row r="53" spans="1:14">
      <c r="A53" s="42">
        <v>51</v>
      </c>
      <c r="B53" s="103" t="s">
        <v>142</v>
      </c>
      <c r="C53" s="98">
        <v>6120</v>
      </c>
      <c r="D53" s="98">
        <v>6226</v>
      </c>
      <c r="E53" s="98">
        <v>6235</v>
      </c>
      <c r="F53" s="98"/>
      <c r="G53" s="98"/>
      <c r="H53" s="98"/>
      <c r="I53" s="100">
        <f t="shared" si="0"/>
        <v>3.2963047551376888E-3</v>
      </c>
      <c r="J53" s="100">
        <f t="shared" si="1"/>
        <v>1.8790849673202614E-2</v>
      </c>
      <c r="K53" s="97">
        <f t="shared" si="2"/>
        <v>115</v>
      </c>
      <c r="L53" s="101">
        <f t="shared" si="4"/>
        <v>9.7947363938335752E-3</v>
      </c>
      <c r="M53" s="98">
        <f t="shared" si="3"/>
        <v>9</v>
      </c>
      <c r="N53" s="98">
        <f t="shared" si="5"/>
        <v>0</v>
      </c>
    </row>
    <row r="54" spans="1:14">
      <c r="A54" s="42">
        <v>52</v>
      </c>
      <c r="B54" s="103" t="s">
        <v>143</v>
      </c>
      <c r="C54" s="98">
        <v>13534</v>
      </c>
      <c r="D54" s="98">
        <v>13446</v>
      </c>
      <c r="E54" s="98">
        <v>13494</v>
      </c>
      <c r="F54" s="98"/>
      <c r="G54" s="98"/>
      <c r="H54" s="98"/>
      <c r="I54" s="100">
        <f t="shared" si="0"/>
        <v>7.133975359395024E-3</v>
      </c>
      <c r="J54" s="100">
        <f t="shared" si="1"/>
        <v>-2.955519432540269E-3</v>
      </c>
      <c r="K54" s="97">
        <f t="shared" si="2"/>
        <v>-40</v>
      </c>
      <c r="L54" s="101">
        <f t="shared" si="4"/>
        <v>-3.4068648326377651E-3</v>
      </c>
      <c r="M54" s="98">
        <f t="shared" si="3"/>
        <v>48</v>
      </c>
      <c r="N54" s="98">
        <f t="shared" si="5"/>
        <v>0</v>
      </c>
    </row>
    <row r="55" spans="1:14">
      <c r="A55" s="42">
        <v>53</v>
      </c>
      <c r="B55" s="103" t="s">
        <v>144</v>
      </c>
      <c r="C55" s="98">
        <v>7442</v>
      </c>
      <c r="D55" s="98">
        <v>7657</v>
      </c>
      <c r="E55" s="98">
        <v>7683</v>
      </c>
      <c r="F55" s="98"/>
      <c r="G55" s="98"/>
      <c r="H55" s="98"/>
      <c r="I55" s="100">
        <f t="shared" si="0"/>
        <v>4.0618299011584381E-3</v>
      </c>
      <c r="J55" s="100">
        <f t="shared" si="1"/>
        <v>3.2383767804353668E-2</v>
      </c>
      <c r="K55" s="97">
        <f t="shared" si="2"/>
        <v>241</v>
      </c>
      <c r="L55" s="101">
        <f t="shared" si="4"/>
        <v>2.0526360616642536E-2</v>
      </c>
      <c r="M55" s="98">
        <f t="shared" si="3"/>
        <v>26</v>
      </c>
      <c r="N55" s="98">
        <f t="shared" si="5"/>
        <v>0</v>
      </c>
    </row>
    <row r="56" spans="1:14">
      <c r="A56" s="42">
        <v>54</v>
      </c>
      <c r="B56" s="103" t="s">
        <v>145</v>
      </c>
      <c r="C56" s="98">
        <v>22777</v>
      </c>
      <c r="D56" s="98">
        <v>22811</v>
      </c>
      <c r="E56" s="98">
        <v>23059</v>
      </c>
      <c r="F56" s="98"/>
      <c r="G56" s="98"/>
      <c r="H56" s="98"/>
      <c r="I56" s="100">
        <f t="shared" si="0"/>
        <v>1.2190776479345624E-2</v>
      </c>
      <c r="J56" s="100">
        <f t="shared" si="1"/>
        <v>1.238091056767792E-2</v>
      </c>
      <c r="K56" s="97">
        <f t="shared" si="2"/>
        <v>282</v>
      </c>
      <c r="L56" s="101">
        <f t="shared" si="4"/>
        <v>2.4018397070096245E-2</v>
      </c>
      <c r="M56" s="98">
        <f t="shared" si="3"/>
        <v>248</v>
      </c>
      <c r="N56" s="98">
        <f t="shared" si="5"/>
        <v>0</v>
      </c>
    </row>
    <row r="57" spans="1:14">
      <c r="A57" s="42">
        <v>55</v>
      </c>
      <c r="B57" s="103" t="s">
        <v>146</v>
      </c>
      <c r="C57" s="98">
        <v>26362</v>
      </c>
      <c r="D57" s="98">
        <v>25988</v>
      </c>
      <c r="E57" s="98">
        <v>26118</v>
      </c>
      <c r="F57" s="98"/>
      <c r="G57" s="98"/>
      <c r="H57" s="98"/>
      <c r="I57" s="100">
        <f t="shared" si="0"/>
        <v>1.3808001218073161E-2</v>
      </c>
      <c r="J57" s="100">
        <f t="shared" si="1"/>
        <v>-9.2557469084287997E-3</v>
      </c>
      <c r="K57" s="97">
        <f t="shared" si="2"/>
        <v>-244</v>
      </c>
      <c r="L57" s="101">
        <f t="shared" si="4"/>
        <v>-2.0781875479090366E-2</v>
      </c>
      <c r="M57" s="98">
        <f t="shared" si="3"/>
        <v>130</v>
      </c>
      <c r="N57" s="98">
        <f t="shared" si="5"/>
        <v>0</v>
      </c>
    </row>
    <row r="58" spans="1:14">
      <c r="A58" s="42">
        <v>56</v>
      </c>
      <c r="B58" s="103" t="s">
        <v>147</v>
      </c>
      <c r="C58" s="98">
        <v>2493</v>
      </c>
      <c r="D58" s="98">
        <v>2507</v>
      </c>
      <c r="E58" s="98">
        <v>2493</v>
      </c>
      <c r="F58" s="98"/>
      <c r="G58" s="98"/>
      <c r="H58" s="98"/>
      <c r="I58" s="100">
        <f t="shared" si="0"/>
        <v>1.3179932244680446E-3</v>
      </c>
      <c r="J58" s="100">
        <f t="shared" si="1"/>
        <v>0</v>
      </c>
      <c r="K58" s="97">
        <f t="shared" si="2"/>
        <v>0</v>
      </c>
      <c r="L58" s="101">
        <f t="shared" si="4"/>
        <v>0</v>
      </c>
      <c r="M58" s="98">
        <f t="shared" si="3"/>
        <v>-14</v>
      </c>
      <c r="N58" s="98">
        <f t="shared" si="5"/>
        <v>0</v>
      </c>
    </row>
    <row r="59" spans="1:14">
      <c r="A59" s="42">
        <v>57</v>
      </c>
      <c r="B59" s="103" t="s">
        <v>148</v>
      </c>
      <c r="C59" s="98">
        <v>4257</v>
      </c>
      <c r="D59" s="98">
        <v>4118</v>
      </c>
      <c r="E59" s="98">
        <v>4113</v>
      </c>
      <c r="F59" s="98"/>
      <c r="G59" s="98"/>
      <c r="H59" s="98"/>
      <c r="I59" s="100">
        <f t="shared" si="0"/>
        <v>2.1744509154581096E-3</v>
      </c>
      <c r="J59" s="100">
        <f t="shared" si="1"/>
        <v>-3.382663847780127E-2</v>
      </c>
      <c r="K59" s="97">
        <f t="shared" si="2"/>
        <v>-144</v>
      </c>
      <c r="L59" s="101">
        <f t="shared" si="4"/>
        <v>-1.2264713397495955E-2</v>
      </c>
      <c r="M59" s="98">
        <f t="shared" si="3"/>
        <v>-5</v>
      </c>
      <c r="N59" s="98">
        <f t="shared" si="5"/>
        <v>0</v>
      </c>
    </row>
    <row r="60" spans="1:14">
      <c r="A60" s="42">
        <v>58</v>
      </c>
      <c r="B60" s="103" t="s">
        <v>149</v>
      </c>
      <c r="C60" s="98">
        <v>10107</v>
      </c>
      <c r="D60" s="98">
        <v>10114</v>
      </c>
      <c r="E60" s="98">
        <v>10015</v>
      </c>
      <c r="F60" s="98"/>
      <c r="G60" s="98"/>
      <c r="H60" s="98"/>
      <c r="I60" s="100">
        <f t="shared" si="0"/>
        <v>5.2947060341145069E-3</v>
      </c>
      <c r="J60" s="100">
        <f t="shared" si="1"/>
        <v>-9.1026021569209463E-3</v>
      </c>
      <c r="K60" s="97">
        <f t="shared" si="2"/>
        <v>-92</v>
      </c>
      <c r="L60" s="101">
        <f t="shared" si="4"/>
        <v>-7.8357891150668598E-3</v>
      </c>
      <c r="M60" s="98">
        <f t="shared" si="3"/>
        <v>-99</v>
      </c>
      <c r="N60" s="98">
        <f t="shared" si="5"/>
        <v>0</v>
      </c>
    </row>
    <row r="61" spans="1:14">
      <c r="A61" s="42">
        <v>59</v>
      </c>
      <c r="B61" s="103" t="s">
        <v>150</v>
      </c>
      <c r="C61" s="98">
        <v>24497</v>
      </c>
      <c r="D61" s="98">
        <v>23933</v>
      </c>
      <c r="E61" s="98">
        <v>24019</v>
      </c>
      <c r="F61" s="98"/>
      <c r="G61" s="98"/>
      <c r="H61" s="98"/>
      <c r="I61" s="100">
        <f t="shared" si="0"/>
        <v>1.2698306962895292E-2</v>
      </c>
      <c r="J61" s="100">
        <f t="shared" si="1"/>
        <v>-1.9512593378781074E-2</v>
      </c>
      <c r="K61" s="97">
        <f t="shared" si="2"/>
        <v>-478</v>
      </c>
      <c r="L61" s="101">
        <f t="shared" si="4"/>
        <v>-4.0712034750021296E-2</v>
      </c>
      <c r="M61" s="98">
        <f t="shared" si="3"/>
        <v>86</v>
      </c>
      <c r="N61" s="98">
        <f t="shared" si="5"/>
        <v>0</v>
      </c>
    </row>
    <row r="62" spans="1:14">
      <c r="A62" s="42">
        <v>60</v>
      </c>
      <c r="B62" s="103" t="s">
        <v>151</v>
      </c>
      <c r="C62" s="98">
        <v>8934</v>
      </c>
      <c r="D62" s="98">
        <v>8912</v>
      </c>
      <c r="E62" s="98">
        <v>8873</v>
      </c>
      <c r="F62" s="98"/>
      <c r="G62" s="98"/>
      <c r="H62" s="98"/>
      <c r="I62" s="100">
        <f t="shared" si="0"/>
        <v>4.6909562297252141E-3</v>
      </c>
      <c r="J62" s="100">
        <f t="shared" si="1"/>
        <v>-6.8278486680098498E-3</v>
      </c>
      <c r="K62" s="97">
        <f t="shared" si="2"/>
        <v>-61</v>
      </c>
      <c r="L62" s="101">
        <f t="shared" si="4"/>
        <v>-5.1954688697725916E-3</v>
      </c>
      <c r="M62" s="98">
        <f t="shared" si="3"/>
        <v>-39</v>
      </c>
      <c r="N62" s="98">
        <f t="shared" si="5"/>
        <v>0</v>
      </c>
    </row>
    <row r="63" spans="1:14">
      <c r="A63" s="42">
        <v>61</v>
      </c>
      <c r="B63" s="103" t="s">
        <v>152</v>
      </c>
      <c r="C63" s="98">
        <v>19605</v>
      </c>
      <c r="D63" s="98">
        <v>19752</v>
      </c>
      <c r="E63" s="98">
        <v>19753</v>
      </c>
      <c r="F63" s="98"/>
      <c r="G63" s="98"/>
      <c r="H63" s="98"/>
      <c r="I63" s="100">
        <f t="shared" si="0"/>
        <v>1.0442968376621455E-2</v>
      </c>
      <c r="J63" s="100">
        <f t="shared" si="1"/>
        <v>7.5490946187197145E-3</v>
      </c>
      <c r="K63" s="97">
        <f t="shared" si="2"/>
        <v>148</v>
      </c>
      <c r="L63" s="101">
        <f t="shared" si="4"/>
        <v>1.2605399880759731E-2</v>
      </c>
      <c r="M63" s="98">
        <f t="shared" si="3"/>
        <v>1</v>
      </c>
      <c r="N63" s="98">
        <f t="shared" si="5"/>
        <v>0</v>
      </c>
    </row>
    <row r="64" spans="1:14">
      <c r="A64" s="42">
        <v>62</v>
      </c>
      <c r="B64" s="103" t="s">
        <v>153</v>
      </c>
      <c r="C64" s="98">
        <v>1268</v>
      </c>
      <c r="D64" s="98">
        <v>1416</v>
      </c>
      <c r="E64" s="98">
        <v>1348</v>
      </c>
      <c r="F64" s="98"/>
      <c r="G64" s="98"/>
      <c r="H64" s="98"/>
      <c r="I64" s="100">
        <f t="shared" si="0"/>
        <v>7.1265738731765907E-4</v>
      </c>
      <c r="J64" s="100">
        <f t="shared" si="1"/>
        <v>6.3091482649842268E-2</v>
      </c>
      <c r="K64" s="97">
        <f t="shared" si="2"/>
        <v>80</v>
      </c>
      <c r="L64" s="101">
        <f t="shared" si="4"/>
        <v>6.8137296652755301E-3</v>
      </c>
      <c r="M64" s="98">
        <f t="shared" si="3"/>
        <v>-68</v>
      </c>
      <c r="N64" s="98">
        <f t="shared" si="5"/>
        <v>0</v>
      </c>
    </row>
    <row r="65" spans="1:14">
      <c r="A65" s="42">
        <v>63</v>
      </c>
      <c r="B65" s="103" t="s">
        <v>154</v>
      </c>
      <c r="C65" s="98">
        <v>13761</v>
      </c>
      <c r="D65" s="98">
        <v>13698</v>
      </c>
      <c r="E65" s="98">
        <v>13801</v>
      </c>
      <c r="F65" s="98"/>
      <c r="G65" s="98"/>
      <c r="H65" s="98"/>
      <c r="I65" s="100">
        <f t="shared" si="0"/>
        <v>7.2962793786135113E-3</v>
      </c>
      <c r="J65" s="100">
        <f t="shared" si="1"/>
        <v>2.9067654966935543E-3</v>
      </c>
      <c r="K65" s="97">
        <f t="shared" si="2"/>
        <v>40</v>
      </c>
      <c r="L65" s="101">
        <f t="shared" si="4"/>
        <v>3.4068648326377651E-3</v>
      </c>
      <c r="M65" s="98">
        <f t="shared" si="3"/>
        <v>103</v>
      </c>
      <c r="N65" s="98">
        <f t="shared" si="5"/>
        <v>0</v>
      </c>
    </row>
    <row r="66" spans="1:14">
      <c r="A66" s="42">
        <v>64</v>
      </c>
      <c r="B66" s="103" t="s">
        <v>155</v>
      </c>
      <c r="C66" s="98">
        <v>9215</v>
      </c>
      <c r="D66" s="98">
        <v>9411</v>
      </c>
      <c r="E66" s="98">
        <v>9430</v>
      </c>
      <c r="F66" s="98"/>
      <c r="G66" s="98"/>
      <c r="H66" s="98"/>
      <c r="I66" s="100">
        <f t="shared" si="0"/>
        <v>4.9854296457014285E-3</v>
      </c>
      <c r="J66" s="100">
        <f t="shared" si="1"/>
        <v>2.3331524688008681E-2</v>
      </c>
      <c r="K66" s="97">
        <f t="shared" si="2"/>
        <v>215</v>
      </c>
      <c r="L66" s="101">
        <f t="shared" si="4"/>
        <v>1.8311898475427989E-2</v>
      </c>
      <c r="M66" s="98">
        <f t="shared" si="3"/>
        <v>19</v>
      </c>
      <c r="N66" s="98">
        <f t="shared" si="5"/>
        <v>0</v>
      </c>
    </row>
    <row r="67" spans="1:14">
      <c r="A67" s="42">
        <v>65</v>
      </c>
      <c r="B67" s="103" t="s">
        <v>156</v>
      </c>
      <c r="C67" s="98">
        <v>9258</v>
      </c>
      <c r="D67" s="98">
        <v>9470</v>
      </c>
      <c r="E67" s="98">
        <v>9440</v>
      </c>
      <c r="F67" s="98"/>
      <c r="G67" s="98"/>
      <c r="H67" s="98"/>
      <c r="I67" s="100">
        <f t="shared" ref="I67:I84" si="6">E67/$E$84</f>
        <v>4.9907164215717377E-3</v>
      </c>
      <c r="J67" s="100">
        <f t="shared" ref="J67:J84" si="7">(E67-C67)/C67</f>
        <v>1.9658673579606826E-2</v>
      </c>
      <c r="K67" s="97">
        <f t="shared" ref="K67:K84" si="8">E67-C67</f>
        <v>182</v>
      </c>
      <c r="L67" s="101">
        <f t="shared" si="4"/>
        <v>1.5501234988501832E-2</v>
      </c>
      <c r="M67" s="98">
        <f t="shared" ref="M67:M84" si="9">E67-D67</f>
        <v>-30</v>
      </c>
      <c r="N67" s="98">
        <f t="shared" si="5"/>
        <v>0</v>
      </c>
    </row>
    <row r="68" spans="1:14">
      <c r="A68" s="42">
        <v>66</v>
      </c>
      <c r="B68" s="103" t="s">
        <v>157</v>
      </c>
      <c r="C68" s="98">
        <v>5932</v>
      </c>
      <c r="D68" s="98">
        <v>6066</v>
      </c>
      <c r="E68" s="98">
        <v>6017</v>
      </c>
      <c r="F68" s="98"/>
      <c r="G68" s="98"/>
      <c r="H68" s="98"/>
      <c r="I68" s="100">
        <f t="shared" si="6"/>
        <v>3.1810530411649517E-3</v>
      </c>
      <c r="J68" s="100">
        <f t="shared" si="7"/>
        <v>1.4329062710721511E-2</v>
      </c>
      <c r="K68" s="97">
        <f t="shared" si="8"/>
        <v>85</v>
      </c>
      <c r="L68" s="101">
        <f t="shared" ref="L68:L84" si="10">K68/$K$84</f>
        <v>7.239587769355251E-3</v>
      </c>
      <c r="M68" s="98">
        <f t="shared" si="9"/>
        <v>-49</v>
      </c>
      <c r="N68" s="98">
        <f t="shared" ref="N68:N84" si="11">H68-G68</f>
        <v>0</v>
      </c>
    </row>
    <row r="69" spans="1:14">
      <c r="A69" s="42">
        <v>67</v>
      </c>
      <c r="B69" s="103" t="s">
        <v>158</v>
      </c>
      <c r="C69" s="98">
        <v>11213</v>
      </c>
      <c r="D69" s="98">
        <v>11307</v>
      </c>
      <c r="E69" s="98">
        <v>11269</v>
      </c>
      <c r="F69" s="98"/>
      <c r="G69" s="98"/>
      <c r="H69" s="98"/>
      <c r="I69" s="100">
        <f t="shared" si="6"/>
        <v>5.9576677282512612E-3</v>
      </c>
      <c r="J69" s="100">
        <f t="shared" si="7"/>
        <v>4.9942031570498532E-3</v>
      </c>
      <c r="K69" s="97">
        <f t="shared" si="8"/>
        <v>56</v>
      </c>
      <c r="L69" s="101">
        <f t="shared" si="10"/>
        <v>4.7696107656928707E-3</v>
      </c>
      <c r="M69" s="98">
        <f t="shared" si="9"/>
        <v>-38</v>
      </c>
      <c r="N69" s="98">
        <f t="shared" si="11"/>
        <v>0</v>
      </c>
    </row>
    <row r="70" spans="1:14">
      <c r="A70" s="42">
        <v>68</v>
      </c>
      <c r="B70" s="103" t="s">
        <v>159</v>
      </c>
      <c r="C70" s="98">
        <v>7349</v>
      </c>
      <c r="D70" s="98">
        <v>7501</v>
      </c>
      <c r="E70" s="98">
        <v>7497</v>
      </c>
      <c r="F70" s="98"/>
      <c r="G70" s="98"/>
      <c r="H70" s="98"/>
      <c r="I70" s="100">
        <f t="shared" si="6"/>
        <v>3.9634958699706901E-3</v>
      </c>
      <c r="J70" s="100">
        <f t="shared" si="7"/>
        <v>2.0138794393795074E-2</v>
      </c>
      <c r="K70" s="97">
        <f t="shared" si="8"/>
        <v>148</v>
      </c>
      <c r="L70" s="101">
        <f t="shared" si="10"/>
        <v>1.2605399880759731E-2</v>
      </c>
      <c r="M70" s="98">
        <f t="shared" si="9"/>
        <v>-4</v>
      </c>
      <c r="N70" s="98">
        <f t="shared" si="11"/>
        <v>0</v>
      </c>
    </row>
    <row r="71" spans="1:14">
      <c r="A71" s="42">
        <v>69</v>
      </c>
      <c r="B71" s="103" t="s">
        <v>160</v>
      </c>
      <c r="C71" s="98">
        <v>1230</v>
      </c>
      <c r="D71" s="98">
        <v>1270</v>
      </c>
      <c r="E71" s="98">
        <v>1232</v>
      </c>
      <c r="F71" s="98"/>
      <c r="G71" s="98"/>
      <c r="H71" s="98"/>
      <c r="I71" s="100">
        <f t="shared" si="6"/>
        <v>6.5133078722207419E-4</v>
      </c>
      <c r="J71" s="100">
        <f t="shared" si="7"/>
        <v>1.6260162601626016E-3</v>
      </c>
      <c r="K71" s="97">
        <f t="shared" si="8"/>
        <v>2</v>
      </c>
      <c r="L71" s="101">
        <f t="shared" si="10"/>
        <v>1.7034324163188826E-4</v>
      </c>
      <c r="M71" s="98">
        <f t="shared" si="9"/>
        <v>-38</v>
      </c>
      <c r="N71" s="98">
        <f t="shared" si="11"/>
        <v>0</v>
      </c>
    </row>
    <row r="72" spans="1:14">
      <c r="A72" s="42">
        <v>70</v>
      </c>
      <c r="B72" s="103" t="s">
        <v>161</v>
      </c>
      <c r="C72" s="98">
        <v>4658</v>
      </c>
      <c r="D72" s="98">
        <v>4691</v>
      </c>
      <c r="E72" s="98">
        <v>4688</v>
      </c>
      <c r="F72" s="98"/>
      <c r="G72" s="98"/>
      <c r="H72" s="98"/>
      <c r="I72" s="100">
        <f t="shared" si="6"/>
        <v>2.4784405280008797E-3</v>
      </c>
      <c r="J72" s="100">
        <f t="shared" si="7"/>
        <v>6.4405324173465008E-3</v>
      </c>
      <c r="K72" s="97">
        <f t="shared" si="8"/>
        <v>30</v>
      </c>
      <c r="L72" s="101">
        <f t="shared" si="10"/>
        <v>2.5551486244783238E-3</v>
      </c>
      <c r="M72" s="98">
        <f t="shared" si="9"/>
        <v>-3</v>
      </c>
      <c r="N72" s="98">
        <f t="shared" si="11"/>
        <v>0</v>
      </c>
    </row>
    <row r="73" spans="1:14">
      <c r="A73" s="42">
        <v>71</v>
      </c>
      <c r="B73" s="103" t="s">
        <v>162</v>
      </c>
      <c r="C73" s="98">
        <v>4759</v>
      </c>
      <c r="D73" s="98">
        <v>4751</v>
      </c>
      <c r="E73" s="98">
        <v>4742</v>
      </c>
      <c r="F73" s="98"/>
      <c r="G73" s="98"/>
      <c r="H73" s="98"/>
      <c r="I73" s="100">
        <f t="shared" si="6"/>
        <v>2.5069891177005484E-3</v>
      </c>
      <c r="J73" s="100">
        <f t="shared" si="7"/>
        <v>-3.5721790292078167E-3</v>
      </c>
      <c r="K73" s="97">
        <f t="shared" si="8"/>
        <v>-17</v>
      </c>
      <c r="L73" s="101">
        <f t="shared" si="10"/>
        <v>-1.4479175538710501E-3</v>
      </c>
      <c r="M73" s="98">
        <f t="shared" si="9"/>
        <v>-9</v>
      </c>
      <c r="N73" s="98">
        <f t="shared" si="11"/>
        <v>0</v>
      </c>
    </row>
    <row r="74" spans="1:14">
      <c r="A74" s="42">
        <v>72</v>
      </c>
      <c r="B74" s="103" t="s">
        <v>163</v>
      </c>
      <c r="C74" s="98">
        <v>4710</v>
      </c>
      <c r="D74" s="98">
        <v>5162</v>
      </c>
      <c r="E74" s="98">
        <v>5173</v>
      </c>
      <c r="F74" s="98"/>
      <c r="G74" s="98"/>
      <c r="H74" s="98"/>
      <c r="I74" s="100">
        <f t="shared" si="6"/>
        <v>2.7348491577108684E-3</v>
      </c>
      <c r="J74" s="100">
        <f t="shared" si="7"/>
        <v>9.8301486199575377E-2</v>
      </c>
      <c r="K74" s="97">
        <f t="shared" si="8"/>
        <v>463</v>
      </c>
      <c r="L74" s="101">
        <f t="shared" si="10"/>
        <v>3.9434460437782128E-2</v>
      </c>
      <c r="M74" s="98">
        <f t="shared" si="9"/>
        <v>11</v>
      </c>
      <c r="N74" s="98">
        <f t="shared" si="11"/>
        <v>0</v>
      </c>
    </row>
    <row r="75" spans="1:14">
      <c r="A75" s="42">
        <v>73</v>
      </c>
      <c r="B75" s="103" t="s">
        <v>164</v>
      </c>
      <c r="C75" s="98">
        <v>2818</v>
      </c>
      <c r="D75" s="98">
        <v>2990</v>
      </c>
      <c r="E75" s="98">
        <v>2981</v>
      </c>
      <c r="F75" s="98"/>
      <c r="G75" s="98"/>
      <c r="H75" s="98"/>
      <c r="I75" s="100">
        <f t="shared" si="6"/>
        <v>1.5759878869391259E-3</v>
      </c>
      <c r="J75" s="100">
        <f t="shared" si="7"/>
        <v>5.7842441447835347E-2</v>
      </c>
      <c r="K75" s="97">
        <f t="shared" si="8"/>
        <v>163</v>
      </c>
      <c r="L75" s="101">
        <f t="shared" si="10"/>
        <v>1.3882974192998892E-2</v>
      </c>
      <c r="M75" s="98">
        <f t="shared" si="9"/>
        <v>-9</v>
      </c>
      <c r="N75" s="98">
        <f t="shared" si="11"/>
        <v>0</v>
      </c>
    </row>
    <row r="76" spans="1:14">
      <c r="A76" s="42">
        <v>74</v>
      </c>
      <c r="B76" s="103" t="s">
        <v>165</v>
      </c>
      <c r="C76" s="98">
        <v>4211</v>
      </c>
      <c r="D76" s="98">
        <v>4262</v>
      </c>
      <c r="E76" s="98">
        <v>4236</v>
      </c>
      <c r="F76" s="98"/>
      <c r="G76" s="98"/>
      <c r="H76" s="98"/>
      <c r="I76" s="100">
        <f t="shared" si="6"/>
        <v>2.239478258662911E-3</v>
      </c>
      <c r="J76" s="100">
        <f t="shared" si="7"/>
        <v>5.9368321063880316E-3</v>
      </c>
      <c r="K76" s="97">
        <f t="shared" si="8"/>
        <v>25</v>
      </c>
      <c r="L76" s="101">
        <f t="shared" si="10"/>
        <v>2.1292905203986034E-3</v>
      </c>
      <c r="M76" s="98">
        <f t="shared" si="9"/>
        <v>-26</v>
      </c>
      <c r="N76" s="98">
        <f t="shared" si="11"/>
        <v>0</v>
      </c>
    </row>
    <row r="77" spans="1:14">
      <c r="A77" s="42">
        <v>75</v>
      </c>
      <c r="B77" s="103" t="s">
        <v>166</v>
      </c>
      <c r="C77" s="98">
        <v>1292</v>
      </c>
      <c r="D77" s="98">
        <v>1266</v>
      </c>
      <c r="E77" s="98">
        <v>1262</v>
      </c>
      <c r="F77" s="98"/>
      <c r="G77" s="98"/>
      <c r="H77" s="98"/>
      <c r="I77" s="100">
        <f t="shared" si="6"/>
        <v>6.6719111483300132E-4</v>
      </c>
      <c r="J77" s="100">
        <f t="shared" si="7"/>
        <v>-2.3219814241486069E-2</v>
      </c>
      <c r="K77" s="97">
        <f t="shared" si="8"/>
        <v>-30</v>
      </c>
      <c r="L77" s="101">
        <f t="shared" si="10"/>
        <v>-2.5551486244783238E-3</v>
      </c>
      <c r="M77" s="98">
        <f t="shared" si="9"/>
        <v>-4</v>
      </c>
      <c r="N77" s="98">
        <f t="shared" si="11"/>
        <v>0</v>
      </c>
    </row>
    <row r="78" spans="1:14">
      <c r="A78" s="42">
        <v>76</v>
      </c>
      <c r="B78" s="103" t="s">
        <v>167</v>
      </c>
      <c r="C78" s="98">
        <v>2038</v>
      </c>
      <c r="D78" s="98">
        <v>2172</v>
      </c>
      <c r="E78" s="98">
        <v>2165</v>
      </c>
      <c r="F78" s="98"/>
      <c r="G78" s="98"/>
      <c r="H78" s="98"/>
      <c r="I78" s="100">
        <f t="shared" si="6"/>
        <v>1.1445869759219079E-3</v>
      </c>
      <c r="J78" s="100">
        <f t="shared" si="7"/>
        <v>6.2315996074582922E-2</v>
      </c>
      <c r="K78" s="97">
        <f t="shared" si="8"/>
        <v>127</v>
      </c>
      <c r="L78" s="101">
        <f t="shared" si="10"/>
        <v>1.0816795843624905E-2</v>
      </c>
      <c r="M78" s="98">
        <f t="shared" si="9"/>
        <v>-7</v>
      </c>
      <c r="N78" s="98">
        <f t="shared" si="11"/>
        <v>0</v>
      </c>
    </row>
    <row r="79" spans="1:14">
      <c r="A79" s="42">
        <v>77</v>
      </c>
      <c r="B79" s="103" t="s">
        <v>168</v>
      </c>
      <c r="C79" s="98">
        <v>7117</v>
      </c>
      <c r="D79" s="98">
        <v>7075</v>
      </c>
      <c r="E79" s="98">
        <v>7097</v>
      </c>
      <c r="F79" s="98"/>
      <c r="G79" s="98"/>
      <c r="H79" s="98"/>
      <c r="I79" s="100">
        <f t="shared" si="6"/>
        <v>3.7520248351583284E-3</v>
      </c>
      <c r="J79" s="100">
        <f t="shared" si="7"/>
        <v>-2.810172825628776E-3</v>
      </c>
      <c r="K79" s="97">
        <f t="shared" si="8"/>
        <v>-20</v>
      </c>
      <c r="L79" s="101">
        <f t="shared" si="10"/>
        <v>-1.7034324163188825E-3</v>
      </c>
      <c r="M79" s="98">
        <f t="shared" si="9"/>
        <v>22</v>
      </c>
      <c r="N79" s="98">
        <f t="shared" si="11"/>
        <v>0</v>
      </c>
    </row>
    <row r="80" spans="1:14">
      <c r="A80" s="42">
        <v>78</v>
      </c>
      <c r="B80" s="103" t="s">
        <v>169</v>
      </c>
      <c r="C80" s="98">
        <v>5131</v>
      </c>
      <c r="D80" s="98">
        <v>5133</v>
      </c>
      <c r="E80" s="98">
        <v>5127</v>
      </c>
      <c r="F80" s="98"/>
      <c r="G80" s="98"/>
      <c r="H80" s="98"/>
      <c r="I80" s="100">
        <f t="shared" si="6"/>
        <v>2.7105299887074468E-3</v>
      </c>
      <c r="J80" s="100">
        <f t="shared" si="7"/>
        <v>-7.7957513155330342E-4</v>
      </c>
      <c r="K80" s="97">
        <f t="shared" si="8"/>
        <v>-4</v>
      </c>
      <c r="L80" s="101">
        <f t="shared" si="10"/>
        <v>-3.4068648326377653E-4</v>
      </c>
      <c r="M80" s="98">
        <f t="shared" si="9"/>
        <v>-6</v>
      </c>
      <c r="N80" s="98">
        <f t="shared" si="11"/>
        <v>0</v>
      </c>
    </row>
    <row r="81" spans="1:14">
      <c r="A81" s="42">
        <v>79</v>
      </c>
      <c r="B81" s="103" t="s">
        <v>170</v>
      </c>
      <c r="C81" s="98">
        <v>1664</v>
      </c>
      <c r="D81" s="98">
        <v>1685</v>
      </c>
      <c r="E81" s="98">
        <v>1704</v>
      </c>
      <c r="F81" s="98"/>
      <c r="G81" s="98"/>
      <c r="H81" s="98"/>
      <c r="I81" s="100">
        <f t="shared" si="6"/>
        <v>9.0086660830066109E-4</v>
      </c>
      <c r="J81" s="100">
        <f t="shared" si="7"/>
        <v>2.403846153846154E-2</v>
      </c>
      <c r="K81" s="97">
        <f t="shared" si="8"/>
        <v>40</v>
      </c>
      <c r="L81" s="101">
        <f t="shared" si="10"/>
        <v>3.4068648326377651E-3</v>
      </c>
      <c r="M81" s="98">
        <f t="shared" si="9"/>
        <v>19</v>
      </c>
      <c r="N81" s="98">
        <f t="shared" si="11"/>
        <v>0</v>
      </c>
    </row>
    <row r="82" spans="1:14">
      <c r="A82" s="42">
        <v>80</v>
      </c>
      <c r="B82" s="103" t="s">
        <v>171</v>
      </c>
      <c r="C82" s="98">
        <v>7034</v>
      </c>
      <c r="D82" s="98">
        <v>6939</v>
      </c>
      <c r="E82" s="98">
        <v>6967</v>
      </c>
      <c r="F82" s="98"/>
      <c r="G82" s="98"/>
      <c r="H82" s="98"/>
      <c r="I82" s="100">
        <f t="shared" si="6"/>
        <v>3.6832967488443107E-3</v>
      </c>
      <c r="J82" s="100">
        <f t="shared" si="7"/>
        <v>-9.5251634916121691E-3</v>
      </c>
      <c r="K82" s="97">
        <f t="shared" si="8"/>
        <v>-67</v>
      </c>
      <c r="L82" s="101">
        <f t="shared" si="10"/>
        <v>-5.7064985946682564E-3</v>
      </c>
      <c r="M82" s="98">
        <f t="shared" si="9"/>
        <v>28</v>
      </c>
      <c r="N82" s="98">
        <f t="shared" si="11"/>
        <v>0</v>
      </c>
    </row>
    <row r="83" spans="1:14">
      <c r="A83" s="42">
        <v>81</v>
      </c>
      <c r="B83" s="103" t="s">
        <v>172</v>
      </c>
      <c r="C83" s="98">
        <v>8205</v>
      </c>
      <c r="D83" s="98">
        <v>8146</v>
      </c>
      <c r="E83" s="98">
        <v>8127</v>
      </c>
      <c r="F83" s="98"/>
      <c r="G83" s="98"/>
      <c r="H83" s="98"/>
      <c r="I83" s="100">
        <f t="shared" si="6"/>
        <v>4.2965627498001598E-3</v>
      </c>
      <c r="J83" s="100">
        <f t="shared" si="7"/>
        <v>-9.5063985374771488E-3</v>
      </c>
      <c r="K83" s="97">
        <f t="shared" si="8"/>
        <v>-78</v>
      </c>
      <c r="L83" s="101">
        <f t="shared" si="10"/>
        <v>-6.6433864236436421E-3</v>
      </c>
      <c r="M83" s="98">
        <f t="shared" si="9"/>
        <v>-19</v>
      </c>
      <c r="N83" s="98">
        <f t="shared" si="11"/>
        <v>0</v>
      </c>
    </row>
    <row r="84" spans="1:14" s="109" customFormat="1">
      <c r="A84" s="193" t="s">
        <v>173</v>
      </c>
      <c r="B84" s="193"/>
      <c r="C84" s="66">
        <v>1879771</v>
      </c>
      <c r="D84" s="66">
        <v>1886319</v>
      </c>
      <c r="E84" s="66">
        <v>1891512</v>
      </c>
      <c r="F84" s="66"/>
      <c r="G84" s="66"/>
      <c r="H84" s="66"/>
      <c r="I84" s="100">
        <f t="shared" si="6"/>
        <v>1</v>
      </c>
      <c r="J84" s="100">
        <f t="shared" si="7"/>
        <v>6.2459735786965544E-3</v>
      </c>
      <c r="K84" s="97">
        <f t="shared" si="8"/>
        <v>11741</v>
      </c>
      <c r="L84" s="101">
        <f t="shared" si="10"/>
        <v>1</v>
      </c>
      <c r="M84" s="97">
        <f t="shared" si="9"/>
        <v>5193</v>
      </c>
      <c r="N84" s="98">
        <f t="shared" si="11"/>
        <v>0</v>
      </c>
    </row>
    <row r="85" spans="1:14">
      <c r="C85" s="137"/>
      <c r="D85" s="137"/>
      <c r="E85" s="138"/>
      <c r="F85" s="140"/>
      <c r="G85" s="140"/>
      <c r="H85" s="140"/>
      <c r="I85" s="57"/>
      <c r="L85" s="13"/>
    </row>
    <row r="86" spans="1:14">
      <c r="C86" s="126"/>
      <c r="D86" s="126"/>
      <c r="E86" s="126"/>
      <c r="F86" s="126"/>
      <c r="G86" s="126"/>
      <c r="H86" s="126"/>
      <c r="L86" s="13"/>
    </row>
    <row r="87" spans="1:14">
      <c r="C87" s="137"/>
      <c r="D87" s="137"/>
      <c r="E87" s="138"/>
      <c r="F87" s="140"/>
      <c r="G87" s="140"/>
      <c r="H87" s="140"/>
      <c r="L87" s="13"/>
    </row>
    <row r="88" spans="1:14">
      <c r="C88" s="137"/>
      <c r="D88" s="137"/>
      <c r="E88" s="138"/>
      <c r="F88" s="140"/>
      <c r="G88" s="140"/>
      <c r="H88" s="140"/>
      <c r="L88" s="13"/>
    </row>
    <row r="89" spans="1:14">
      <c r="C89" s="137"/>
      <c r="D89" s="137"/>
      <c r="E89" s="138"/>
      <c r="F89" s="140"/>
      <c r="G89" s="140"/>
      <c r="H89" s="140"/>
      <c r="L89" s="13"/>
    </row>
    <row r="90" spans="1:14">
      <c r="C90" s="137"/>
      <c r="D90" s="137"/>
      <c r="E90" s="138"/>
      <c r="F90" s="140"/>
      <c r="G90" s="140"/>
      <c r="H90" s="140"/>
      <c r="L90" s="13"/>
    </row>
    <row r="91" spans="1:14">
      <c r="C91" s="137"/>
      <c r="D91" s="137"/>
      <c r="E91" s="138"/>
      <c r="F91" s="140"/>
      <c r="G91" s="140"/>
      <c r="H91" s="140"/>
    </row>
    <row r="92" spans="1:14">
      <c r="C92" s="137"/>
      <c r="D92" s="137"/>
      <c r="E92" s="138"/>
      <c r="F92" s="140"/>
      <c r="G92" s="140"/>
      <c r="H92" s="140"/>
    </row>
    <row r="93" spans="1:14">
      <c r="C93" s="137"/>
      <c r="D93" s="137"/>
      <c r="E93" s="138"/>
      <c r="F93" s="140"/>
      <c r="G93" s="140"/>
      <c r="H93" s="140"/>
    </row>
    <row r="94" spans="1:14">
      <c r="C94" s="137"/>
      <c r="D94" s="137"/>
      <c r="E94" s="138"/>
      <c r="F94" s="140"/>
      <c r="G94" s="140"/>
      <c r="H94" s="140"/>
    </row>
    <row r="95" spans="1:14">
      <c r="C95" s="137"/>
      <c r="D95" s="137"/>
      <c r="E95" s="138"/>
      <c r="F95" s="140"/>
      <c r="G95" s="140"/>
      <c r="H95" s="140"/>
    </row>
    <row r="96" spans="1:14">
      <c r="C96" s="137"/>
      <c r="D96" s="137"/>
      <c r="E96" s="138"/>
      <c r="F96" s="140"/>
      <c r="G96" s="140"/>
      <c r="H96" s="140"/>
    </row>
    <row r="97" spans="3:9">
      <c r="C97" s="137"/>
      <c r="D97" s="137"/>
      <c r="E97" s="138"/>
      <c r="F97" s="140"/>
      <c r="G97" s="140"/>
      <c r="H97" s="140"/>
    </row>
    <row r="98" spans="3:9">
      <c r="C98" s="137"/>
      <c r="D98" s="137"/>
      <c r="E98" s="138"/>
      <c r="F98" s="140"/>
      <c r="G98" s="140"/>
      <c r="H98" s="140"/>
    </row>
    <row r="99" spans="3:9">
      <c r="C99" s="137"/>
      <c r="D99" s="137"/>
      <c r="E99" s="138"/>
      <c r="F99" s="140"/>
      <c r="G99" s="140"/>
      <c r="H99" s="140"/>
    </row>
    <row r="100" spans="3:9">
      <c r="C100" s="137"/>
      <c r="D100" s="137"/>
      <c r="E100" s="138"/>
      <c r="F100" s="140"/>
      <c r="G100" s="140"/>
      <c r="H100" s="140"/>
    </row>
    <row r="101" spans="3:9">
      <c r="C101" s="137"/>
      <c r="D101" s="137"/>
      <c r="E101" s="138"/>
      <c r="F101" s="140"/>
      <c r="G101" s="140"/>
      <c r="H101" s="140"/>
    </row>
    <row r="102" spans="3:9">
      <c r="C102" s="137"/>
      <c r="D102" s="137"/>
      <c r="E102" s="138"/>
      <c r="F102" s="140"/>
      <c r="G102" s="140"/>
      <c r="H102" s="140"/>
      <c r="I102" s="12"/>
    </row>
    <row r="103" spans="3:9">
      <c r="C103" s="137"/>
      <c r="D103" s="137"/>
      <c r="E103" s="138"/>
      <c r="F103" s="140"/>
      <c r="G103" s="140"/>
      <c r="H103" s="140"/>
    </row>
    <row r="104" spans="3:9">
      <c r="C104" s="137"/>
      <c r="D104" s="137"/>
      <c r="E104" s="138"/>
      <c r="F104" s="140"/>
      <c r="G104" s="140"/>
      <c r="H104" s="140"/>
    </row>
    <row r="105" spans="3:9">
      <c r="C105" s="137"/>
      <c r="D105" s="137"/>
      <c r="E105" s="138"/>
      <c r="F105" s="140"/>
      <c r="G105" s="140"/>
      <c r="H105" s="140"/>
    </row>
    <row r="106" spans="3:9">
      <c r="C106" s="137"/>
      <c r="D106" s="137"/>
      <c r="E106" s="138"/>
      <c r="F106" s="140"/>
      <c r="G106" s="140"/>
      <c r="H106" s="140"/>
    </row>
    <row r="107" spans="3:9">
      <c r="C107" s="137"/>
      <c r="D107" s="137"/>
      <c r="E107" s="138"/>
      <c r="F107" s="140"/>
      <c r="G107" s="140"/>
      <c r="H107" s="140"/>
    </row>
    <row r="108" spans="3:9">
      <c r="C108" s="137"/>
      <c r="D108" s="137"/>
      <c r="E108" s="138"/>
      <c r="F108" s="140"/>
      <c r="G108" s="140"/>
      <c r="H108" s="140"/>
    </row>
    <row r="109" spans="3:9">
      <c r="C109" s="137"/>
      <c r="D109" s="137"/>
      <c r="E109" s="138"/>
      <c r="F109" s="140"/>
      <c r="G109" s="140"/>
      <c r="H109" s="140"/>
    </row>
    <row r="110" spans="3:9">
      <c r="C110" s="137"/>
      <c r="D110" s="137"/>
      <c r="E110" s="138"/>
      <c r="F110" s="140"/>
      <c r="G110" s="140"/>
      <c r="H110" s="140"/>
    </row>
    <row r="111" spans="3:9">
      <c r="C111" s="137"/>
      <c r="D111" s="137"/>
      <c r="E111" s="138"/>
      <c r="F111" s="140"/>
      <c r="G111" s="140"/>
      <c r="H111" s="140"/>
    </row>
    <row r="112" spans="3:9">
      <c r="C112" s="137"/>
      <c r="D112" s="137"/>
      <c r="E112" s="138"/>
      <c r="F112" s="140"/>
      <c r="G112" s="140"/>
      <c r="H112" s="140"/>
    </row>
    <row r="113" spans="3:8">
      <c r="C113" s="137"/>
      <c r="D113" s="137"/>
      <c r="E113" s="138"/>
      <c r="F113" s="140"/>
      <c r="G113" s="140"/>
      <c r="H113" s="140"/>
    </row>
    <row r="114" spans="3:8">
      <c r="C114" s="137"/>
      <c r="D114" s="137"/>
      <c r="E114" s="138"/>
      <c r="F114" s="140"/>
      <c r="G114" s="140"/>
      <c r="H114" s="140"/>
    </row>
    <row r="115" spans="3:8">
      <c r="C115" s="137"/>
      <c r="D115" s="137"/>
      <c r="E115" s="138"/>
      <c r="F115" s="140"/>
      <c r="G115" s="140"/>
      <c r="H115" s="140"/>
    </row>
    <row r="116" spans="3:8">
      <c r="C116" s="137"/>
      <c r="D116" s="137"/>
      <c r="E116" s="138"/>
      <c r="F116" s="140"/>
      <c r="G116" s="140"/>
      <c r="H116" s="140"/>
    </row>
    <row r="117" spans="3:8">
      <c r="C117" s="137"/>
      <c r="D117" s="137"/>
      <c r="E117" s="138"/>
      <c r="F117" s="140"/>
      <c r="G117" s="140"/>
      <c r="H117" s="140"/>
    </row>
    <row r="118" spans="3:8">
      <c r="C118" s="137"/>
      <c r="D118" s="137"/>
      <c r="E118" s="138"/>
      <c r="F118" s="140"/>
      <c r="G118" s="140"/>
      <c r="H118" s="140"/>
    </row>
    <row r="119" spans="3:8">
      <c r="C119" s="137"/>
      <c r="D119" s="137"/>
      <c r="E119" s="138"/>
      <c r="F119" s="140"/>
      <c r="G119" s="140"/>
      <c r="H119" s="140"/>
    </row>
    <row r="120" spans="3:8">
      <c r="C120" s="137"/>
      <c r="D120" s="137"/>
      <c r="E120" s="138"/>
      <c r="F120" s="140"/>
      <c r="G120" s="140"/>
      <c r="H120" s="140"/>
    </row>
    <row r="121" spans="3:8">
      <c r="C121" s="137"/>
      <c r="D121" s="137"/>
      <c r="E121" s="138"/>
      <c r="F121" s="140"/>
      <c r="G121" s="140"/>
      <c r="H121" s="140"/>
    </row>
    <row r="122" spans="3:8">
      <c r="C122" s="137"/>
      <c r="D122" s="137"/>
      <c r="E122" s="138"/>
      <c r="F122" s="140"/>
      <c r="G122" s="140"/>
      <c r="H122" s="140"/>
    </row>
    <row r="123" spans="3:8">
      <c r="C123" s="137"/>
      <c r="D123" s="137"/>
      <c r="E123" s="138"/>
      <c r="F123" s="140"/>
      <c r="G123" s="140"/>
      <c r="H123" s="140"/>
    </row>
    <row r="124" spans="3:8">
      <c r="C124" s="137"/>
      <c r="D124" s="137"/>
      <c r="E124" s="138"/>
      <c r="F124" s="140"/>
      <c r="G124" s="140"/>
      <c r="H124" s="140"/>
    </row>
    <row r="125" spans="3:8">
      <c r="C125" s="137"/>
      <c r="D125" s="137"/>
      <c r="E125" s="138"/>
      <c r="F125" s="140"/>
      <c r="G125" s="140"/>
      <c r="H125" s="140"/>
    </row>
    <row r="126" spans="3:8">
      <c r="C126" s="137"/>
      <c r="D126" s="137"/>
      <c r="E126" s="138"/>
      <c r="F126" s="140"/>
      <c r="G126" s="140"/>
      <c r="H126" s="140"/>
    </row>
    <row r="127" spans="3:8">
      <c r="C127" s="137"/>
      <c r="D127" s="137"/>
      <c r="E127" s="138"/>
      <c r="F127" s="140"/>
      <c r="G127" s="140"/>
      <c r="H127" s="140"/>
    </row>
    <row r="128" spans="3:8">
      <c r="C128" s="137"/>
      <c r="D128" s="137"/>
      <c r="E128" s="138"/>
      <c r="F128" s="140"/>
      <c r="G128" s="140"/>
      <c r="H128" s="140"/>
    </row>
    <row r="129" spans="3:8">
      <c r="C129" s="137"/>
      <c r="D129" s="137"/>
      <c r="E129" s="138"/>
      <c r="F129" s="140"/>
      <c r="G129" s="140"/>
      <c r="H129" s="140"/>
    </row>
    <row r="130" spans="3:8">
      <c r="C130" s="137"/>
      <c r="D130" s="137"/>
      <c r="E130" s="138"/>
      <c r="F130" s="140"/>
      <c r="G130" s="140"/>
      <c r="H130" s="140"/>
    </row>
    <row r="131" spans="3:8">
      <c r="C131" s="137"/>
      <c r="D131" s="137"/>
      <c r="E131" s="138"/>
      <c r="F131" s="140"/>
      <c r="G131" s="140"/>
      <c r="H131" s="140"/>
    </row>
    <row r="132" spans="3:8">
      <c r="C132" s="137"/>
      <c r="D132" s="137"/>
      <c r="E132" s="138"/>
      <c r="F132" s="140"/>
      <c r="G132" s="140"/>
      <c r="H132" s="140"/>
    </row>
    <row r="133" spans="3:8">
      <c r="C133" s="137"/>
      <c r="D133" s="137"/>
      <c r="E133" s="138"/>
      <c r="F133" s="140"/>
      <c r="G133" s="140"/>
      <c r="H133" s="140"/>
    </row>
    <row r="134" spans="3:8">
      <c r="C134" s="137"/>
      <c r="D134" s="137"/>
      <c r="E134" s="138"/>
      <c r="F134" s="140"/>
      <c r="G134" s="140"/>
      <c r="H134" s="140"/>
    </row>
    <row r="135" spans="3:8">
      <c r="C135" s="137"/>
      <c r="D135" s="137"/>
      <c r="E135" s="138"/>
      <c r="F135" s="140"/>
      <c r="G135" s="140"/>
      <c r="H135" s="140"/>
    </row>
    <row r="136" spans="3:8">
      <c r="C136" s="137"/>
      <c r="D136" s="137"/>
      <c r="E136" s="138"/>
      <c r="F136" s="140"/>
      <c r="G136" s="140"/>
      <c r="H136" s="140"/>
    </row>
    <row r="137" spans="3:8">
      <c r="C137" s="137"/>
      <c r="D137" s="137"/>
      <c r="E137" s="138"/>
      <c r="F137" s="140"/>
      <c r="G137" s="140"/>
      <c r="H137" s="140"/>
    </row>
    <row r="138" spans="3:8">
      <c r="C138" s="137"/>
      <c r="D138" s="137"/>
      <c r="E138" s="138"/>
      <c r="F138" s="140"/>
      <c r="G138" s="140"/>
      <c r="H138" s="140"/>
    </row>
    <row r="139" spans="3:8">
      <c r="C139" s="137"/>
      <c r="D139" s="137"/>
      <c r="E139" s="138"/>
      <c r="F139" s="140"/>
      <c r="G139" s="140"/>
      <c r="H139" s="140"/>
    </row>
    <row r="140" spans="3:8">
      <c r="C140" s="137"/>
      <c r="D140" s="137"/>
      <c r="E140" s="138"/>
      <c r="F140" s="140"/>
      <c r="G140" s="140"/>
      <c r="H140" s="140"/>
    </row>
    <row r="141" spans="3:8">
      <c r="C141" s="137"/>
      <c r="D141" s="137"/>
      <c r="E141" s="138"/>
      <c r="F141" s="140"/>
      <c r="G141" s="140"/>
      <c r="H141" s="140"/>
    </row>
    <row r="142" spans="3:8">
      <c r="C142" s="137"/>
      <c r="D142" s="137"/>
      <c r="E142" s="138"/>
      <c r="F142" s="140"/>
      <c r="G142" s="140"/>
      <c r="H142" s="140"/>
    </row>
    <row r="143" spans="3:8">
      <c r="C143" s="137"/>
      <c r="D143" s="137"/>
      <c r="E143" s="138"/>
      <c r="F143" s="140"/>
      <c r="G143" s="140"/>
      <c r="H143" s="140"/>
    </row>
    <row r="144" spans="3:8">
      <c r="C144" s="15"/>
      <c r="D144" s="15"/>
      <c r="E144" s="15"/>
      <c r="F144" s="15"/>
      <c r="G144" s="15"/>
      <c r="H144" s="15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M1" zoomScale="80" zoomScaleNormal="80" workbookViewId="0">
      <pane ySplit="2" topLeftCell="A3" activePane="bottomLeft" state="frozen"/>
      <selection activeCell="W1" sqref="W1"/>
      <selection pane="bottomLeft" activeCell="O1" sqref="O1:X1048576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8" width="12" style="6" customWidth="1"/>
    <col min="9" max="9" width="33.140625" style="6" customWidth="1"/>
    <col min="10" max="10" width="28.42578125" style="6" customWidth="1"/>
    <col min="11" max="11" width="28.28515625" style="6" customWidth="1"/>
    <col min="12" max="12" width="20.28515625" style="6" customWidth="1"/>
    <col min="13" max="14" width="32.42578125" style="6" customWidth="1"/>
    <col min="15" max="15" width="34.5703125" style="6" bestFit="1" customWidth="1"/>
    <col min="16" max="16384" width="9.140625" style="6"/>
  </cols>
  <sheetData>
    <row r="1" spans="1:16" ht="15.75" thickBot="1">
      <c r="A1" s="6" t="s">
        <v>1</v>
      </c>
      <c r="C1" s="189" t="s">
        <v>281</v>
      </c>
      <c r="D1" s="189"/>
      <c r="E1" s="190"/>
      <c r="F1" s="191" t="s">
        <v>280</v>
      </c>
      <c r="G1" s="189"/>
      <c r="H1" s="190"/>
    </row>
    <row r="2" spans="1:16" ht="30">
      <c r="A2" s="95" t="s">
        <v>1</v>
      </c>
      <c r="B2" s="94" t="s">
        <v>90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325</v>
      </c>
      <c r="J2" s="92" t="s">
        <v>306</v>
      </c>
      <c r="K2" s="92" t="s">
        <v>307</v>
      </c>
      <c r="L2" s="92" t="s">
        <v>308</v>
      </c>
      <c r="M2" s="96" t="s">
        <v>309</v>
      </c>
      <c r="N2" s="160" t="s">
        <v>310</v>
      </c>
    </row>
    <row r="3" spans="1:16">
      <c r="A3" s="38">
        <v>1</v>
      </c>
      <c r="B3" s="99" t="s">
        <v>2</v>
      </c>
      <c r="C3" s="98">
        <v>32659</v>
      </c>
      <c r="D3" s="98">
        <v>34189</v>
      </c>
      <c r="E3" s="98">
        <v>32944</v>
      </c>
      <c r="F3" s="98"/>
      <c r="G3" s="98"/>
      <c r="H3" s="98"/>
      <c r="I3" s="100">
        <f t="shared" ref="I3:I66" si="0">E3/$E$92</f>
        <v>7.4217688699329595E-3</v>
      </c>
      <c r="J3" s="100">
        <f t="shared" ref="J3:J66" si="1">(E3-C3)/C3</f>
        <v>8.7265378609265448E-3</v>
      </c>
      <c r="K3" s="97">
        <f t="shared" ref="K3:K66" si="2">E3-C3</f>
        <v>285</v>
      </c>
      <c r="L3" s="101">
        <f>K3/$K$92</f>
        <v>2.7048830256726619E-3</v>
      </c>
      <c r="M3" s="98">
        <f t="shared" ref="M3:M66" si="3">E3-D3</f>
        <v>-1245</v>
      </c>
      <c r="N3" s="98">
        <f>H3-G3</f>
        <v>0</v>
      </c>
      <c r="O3" s="2"/>
      <c r="P3" s="9"/>
    </row>
    <row r="4" spans="1:16">
      <c r="A4" s="38">
        <v>2</v>
      </c>
      <c r="B4" s="99" t="s">
        <v>3</v>
      </c>
      <c r="C4" s="98">
        <v>6602</v>
      </c>
      <c r="D4" s="98">
        <v>4167</v>
      </c>
      <c r="E4" s="98">
        <v>3416</v>
      </c>
      <c r="F4" s="98"/>
      <c r="G4" s="98"/>
      <c r="H4" s="98"/>
      <c r="I4" s="100">
        <f t="shared" si="0"/>
        <v>7.6957146854331562E-4</v>
      </c>
      <c r="J4" s="100">
        <f t="shared" si="1"/>
        <v>-0.48258103604968189</v>
      </c>
      <c r="K4" s="97">
        <f t="shared" si="2"/>
        <v>-3186</v>
      </c>
      <c r="L4" s="101">
        <f t="shared" ref="L4:L67" si="4">K4/$K$92</f>
        <v>-3.0237744981730177E-2</v>
      </c>
      <c r="M4" s="98">
        <f t="shared" si="3"/>
        <v>-751</v>
      </c>
      <c r="N4" s="98">
        <f t="shared" ref="N4:N67" si="5">H4-G4</f>
        <v>0</v>
      </c>
      <c r="O4" s="2"/>
      <c r="P4" s="9"/>
    </row>
    <row r="5" spans="1:16">
      <c r="A5" s="38">
        <v>3</v>
      </c>
      <c r="B5" s="99" t="s">
        <v>4</v>
      </c>
      <c r="C5" s="98">
        <v>1322</v>
      </c>
      <c r="D5" s="98">
        <v>1403</v>
      </c>
      <c r="E5" s="98">
        <v>1395</v>
      </c>
      <c r="F5" s="98"/>
      <c r="G5" s="98"/>
      <c r="H5" s="98"/>
      <c r="I5" s="100">
        <f t="shared" si="0"/>
        <v>3.1427172090688679E-4</v>
      </c>
      <c r="J5" s="100">
        <f t="shared" si="1"/>
        <v>5.5219364599092283E-2</v>
      </c>
      <c r="K5" s="97">
        <f t="shared" si="2"/>
        <v>73</v>
      </c>
      <c r="L5" s="101">
        <f t="shared" si="4"/>
        <v>6.9282968727755892E-4</v>
      </c>
      <c r="M5" s="98">
        <f t="shared" si="3"/>
        <v>-8</v>
      </c>
      <c r="N5" s="98">
        <f t="shared" si="5"/>
        <v>0</v>
      </c>
      <c r="O5" s="2"/>
      <c r="P5" s="9"/>
    </row>
    <row r="6" spans="1:16">
      <c r="A6" s="38">
        <v>5</v>
      </c>
      <c r="B6" s="99" t="s">
        <v>5</v>
      </c>
      <c r="C6" s="98">
        <v>574</v>
      </c>
      <c r="D6" s="98">
        <v>602</v>
      </c>
      <c r="E6" s="98">
        <v>589</v>
      </c>
      <c r="F6" s="98"/>
      <c r="G6" s="98"/>
      <c r="H6" s="98"/>
      <c r="I6" s="100">
        <f t="shared" si="0"/>
        <v>1.3269250438290776E-4</v>
      </c>
      <c r="J6" s="100">
        <f t="shared" si="1"/>
        <v>2.6132404181184669E-2</v>
      </c>
      <c r="K6" s="97">
        <f t="shared" si="2"/>
        <v>15</v>
      </c>
      <c r="L6" s="101">
        <f t="shared" si="4"/>
        <v>1.4236226450908745E-4</v>
      </c>
      <c r="M6" s="98">
        <f t="shared" si="3"/>
        <v>-13</v>
      </c>
      <c r="N6" s="98">
        <f t="shared" si="5"/>
        <v>0</v>
      </c>
      <c r="O6" s="2"/>
      <c r="P6" s="9"/>
    </row>
    <row r="7" spans="1:16">
      <c r="A7" s="38">
        <v>6</v>
      </c>
      <c r="B7" s="99" t="s">
        <v>6</v>
      </c>
      <c r="C7" s="98">
        <v>108</v>
      </c>
      <c r="D7" s="98">
        <v>97</v>
      </c>
      <c r="E7" s="98">
        <v>99</v>
      </c>
      <c r="F7" s="98"/>
      <c r="G7" s="98"/>
      <c r="H7" s="98"/>
      <c r="I7" s="100">
        <f t="shared" si="0"/>
        <v>2.2303154386940355E-5</v>
      </c>
      <c r="J7" s="100">
        <f t="shared" si="1"/>
        <v>-8.3333333333333329E-2</v>
      </c>
      <c r="K7" s="97">
        <f t="shared" si="2"/>
        <v>-9</v>
      </c>
      <c r="L7" s="101">
        <f t="shared" si="4"/>
        <v>-8.5417358705452479E-5</v>
      </c>
      <c r="M7" s="98">
        <f t="shared" si="3"/>
        <v>2</v>
      </c>
      <c r="N7" s="98">
        <f t="shared" si="5"/>
        <v>0</v>
      </c>
      <c r="O7" s="2"/>
      <c r="P7" s="9"/>
    </row>
    <row r="8" spans="1:16">
      <c r="A8" s="38">
        <v>7</v>
      </c>
      <c r="B8" s="99" t="s">
        <v>7</v>
      </c>
      <c r="C8" s="98">
        <v>1273</v>
      </c>
      <c r="D8" s="98">
        <v>1302</v>
      </c>
      <c r="E8" s="98">
        <v>1289</v>
      </c>
      <c r="F8" s="98"/>
      <c r="G8" s="98"/>
      <c r="H8" s="98"/>
      <c r="I8" s="100">
        <f t="shared" si="0"/>
        <v>2.9039157580571835E-4</v>
      </c>
      <c r="J8" s="100">
        <f t="shared" si="1"/>
        <v>1.2568735271013355E-2</v>
      </c>
      <c r="K8" s="97">
        <f t="shared" si="2"/>
        <v>16</v>
      </c>
      <c r="L8" s="101">
        <f t="shared" si="4"/>
        <v>1.5185308214302662E-4</v>
      </c>
      <c r="M8" s="98">
        <f t="shared" si="3"/>
        <v>-13</v>
      </c>
      <c r="N8" s="98">
        <f t="shared" si="5"/>
        <v>0</v>
      </c>
      <c r="O8" s="2"/>
      <c r="P8" s="9"/>
    </row>
    <row r="9" spans="1:16">
      <c r="A9" s="38">
        <v>8</v>
      </c>
      <c r="B9" s="99" t="s">
        <v>300</v>
      </c>
      <c r="C9" s="98">
        <v>3791</v>
      </c>
      <c r="D9" s="98">
        <v>3898</v>
      </c>
      <c r="E9" s="98">
        <v>3854</v>
      </c>
      <c r="F9" s="98"/>
      <c r="G9" s="98"/>
      <c r="H9" s="98"/>
      <c r="I9" s="100">
        <f t="shared" si="0"/>
        <v>8.6824603037644575E-4</v>
      </c>
      <c r="J9" s="100">
        <f t="shared" si="1"/>
        <v>1.6618306515431284E-2</v>
      </c>
      <c r="K9" s="97">
        <f t="shared" si="2"/>
        <v>63</v>
      </c>
      <c r="L9" s="101">
        <f t="shared" si="4"/>
        <v>5.9792151093816727E-4</v>
      </c>
      <c r="M9" s="98">
        <f t="shared" si="3"/>
        <v>-44</v>
      </c>
      <c r="N9" s="98">
        <f t="shared" si="5"/>
        <v>0</v>
      </c>
      <c r="O9" s="2"/>
      <c r="P9" s="9"/>
    </row>
    <row r="10" spans="1:16">
      <c r="A10" s="38">
        <v>9</v>
      </c>
      <c r="B10" s="99" t="s">
        <v>8</v>
      </c>
      <c r="C10" s="98">
        <v>584</v>
      </c>
      <c r="D10" s="98">
        <v>530</v>
      </c>
      <c r="E10" s="98">
        <v>524</v>
      </c>
      <c r="F10" s="98"/>
      <c r="G10" s="98"/>
      <c r="H10" s="98"/>
      <c r="I10" s="100">
        <f t="shared" si="0"/>
        <v>1.1804901917936107E-4</v>
      </c>
      <c r="J10" s="100">
        <f t="shared" si="1"/>
        <v>-0.10273972602739725</v>
      </c>
      <c r="K10" s="97">
        <f t="shared" si="2"/>
        <v>-60</v>
      </c>
      <c r="L10" s="101">
        <f t="shared" si="4"/>
        <v>-5.6944905803634979E-4</v>
      </c>
      <c r="M10" s="98">
        <f t="shared" si="3"/>
        <v>-6</v>
      </c>
      <c r="N10" s="98">
        <f t="shared" si="5"/>
        <v>0</v>
      </c>
      <c r="O10" s="2"/>
      <c r="P10" s="9"/>
    </row>
    <row r="11" spans="1:16">
      <c r="A11" s="102">
        <v>10</v>
      </c>
      <c r="B11" s="99" t="s">
        <v>9</v>
      </c>
      <c r="C11" s="97">
        <v>143114</v>
      </c>
      <c r="D11" s="97">
        <v>153010</v>
      </c>
      <c r="E11" s="97">
        <v>152337</v>
      </c>
      <c r="F11" s="97"/>
      <c r="G11" s="97"/>
      <c r="H11" s="97"/>
      <c r="I11" s="100">
        <f t="shared" si="0"/>
        <v>3.4319147776195283E-2</v>
      </c>
      <c r="J11" s="100">
        <f t="shared" si="1"/>
        <v>6.4445127660466478E-2</v>
      </c>
      <c r="K11" s="97">
        <f t="shared" si="2"/>
        <v>9223</v>
      </c>
      <c r="L11" s="101">
        <f t="shared" si="4"/>
        <v>8.7533811037820902E-2</v>
      </c>
      <c r="M11" s="98">
        <f t="shared" si="3"/>
        <v>-673</v>
      </c>
      <c r="N11" s="98">
        <f t="shared" si="5"/>
        <v>0</v>
      </c>
      <c r="O11" s="2"/>
      <c r="P11" s="9"/>
    </row>
    <row r="12" spans="1:16">
      <c r="A12" s="102">
        <v>11</v>
      </c>
      <c r="B12" s="99" t="s">
        <v>10</v>
      </c>
      <c r="C12" s="97">
        <v>2591</v>
      </c>
      <c r="D12" s="97">
        <v>2634</v>
      </c>
      <c r="E12" s="97">
        <v>2611</v>
      </c>
      <c r="F12" s="97"/>
      <c r="G12" s="97"/>
      <c r="H12" s="97"/>
      <c r="I12" s="100">
        <f t="shared" si="0"/>
        <v>5.882175364070835E-4</v>
      </c>
      <c r="J12" s="100">
        <f t="shared" si="1"/>
        <v>7.7190274025472792E-3</v>
      </c>
      <c r="K12" s="97">
        <f t="shared" si="2"/>
        <v>20</v>
      </c>
      <c r="L12" s="101">
        <f t="shared" si="4"/>
        <v>1.8981635267878327E-4</v>
      </c>
      <c r="M12" s="98">
        <f t="shared" si="3"/>
        <v>-23</v>
      </c>
      <c r="N12" s="98">
        <f t="shared" si="5"/>
        <v>0</v>
      </c>
      <c r="O12" s="2"/>
      <c r="P12" s="9"/>
    </row>
    <row r="13" spans="1:16">
      <c r="A13" s="102">
        <v>12</v>
      </c>
      <c r="B13" s="99" t="s">
        <v>11</v>
      </c>
      <c r="C13" s="97">
        <v>1182</v>
      </c>
      <c r="D13" s="97">
        <v>1184</v>
      </c>
      <c r="E13" s="97">
        <v>979</v>
      </c>
      <c r="F13" s="97"/>
      <c r="G13" s="97"/>
      <c r="H13" s="97"/>
      <c r="I13" s="100">
        <f t="shared" si="0"/>
        <v>2.2055341560418796E-4</v>
      </c>
      <c r="J13" s="100">
        <f t="shared" si="1"/>
        <v>-0.17174280879864637</v>
      </c>
      <c r="K13" s="97">
        <f t="shared" si="2"/>
        <v>-203</v>
      </c>
      <c r="L13" s="101">
        <f t="shared" si="4"/>
        <v>-1.9266359796896503E-3</v>
      </c>
      <c r="M13" s="98">
        <f t="shared" si="3"/>
        <v>-205</v>
      </c>
      <c r="N13" s="98">
        <f t="shared" si="5"/>
        <v>0</v>
      </c>
    </row>
    <row r="14" spans="1:16">
      <c r="A14" s="102">
        <v>13</v>
      </c>
      <c r="B14" s="99" t="s">
        <v>12</v>
      </c>
      <c r="C14" s="97">
        <v>117643</v>
      </c>
      <c r="D14" s="97">
        <v>117120</v>
      </c>
      <c r="E14" s="97">
        <v>117493</v>
      </c>
      <c r="F14" s="97"/>
      <c r="G14" s="97"/>
      <c r="H14" s="97"/>
      <c r="I14" s="100">
        <f t="shared" si="0"/>
        <v>2.6469338569543262E-2</v>
      </c>
      <c r="J14" s="100">
        <f t="shared" si="1"/>
        <v>-1.2750439890176211E-3</v>
      </c>
      <c r="K14" s="97">
        <f t="shared" si="2"/>
        <v>-150</v>
      </c>
      <c r="L14" s="101">
        <f t="shared" si="4"/>
        <v>-1.4236226450908746E-3</v>
      </c>
      <c r="M14" s="98">
        <f t="shared" si="3"/>
        <v>373</v>
      </c>
      <c r="N14" s="98">
        <f t="shared" si="5"/>
        <v>0</v>
      </c>
    </row>
    <row r="15" spans="1:16">
      <c r="A15" s="102">
        <v>14</v>
      </c>
      <c r="B15" s="99" t="s">
        <v>13</v>
      </c>
      <c r="C15" s="97">
        <v>270583</v>
      </c>
      <c r="D15" s="97">
        <v>294506</v>
      </c>
      <c r="E15" s="97">
        <v>297356</v>
      </c>
      <c r="F15" s="97"/>
      <c r="G15" s="97"/>
      <c r="H15" s="97"/>
      <c r="I15" s="100">
        <f t="shared" si="0"/>
        <v>6.6989664402858945E-2</v>
      </c>
      <c r="J15" s="100">
        <f t="shared" si="1"/>
        <v>9.8945610034628928E-2</v>
      </c>
      <c r="K15" s="97">
        <f t="shared" si="2"/>
        <v>26773</v>
      </c>
      <c r="L15" s="101">
        <f t="shared" si="4"/>
        <v>0.25409766051345323</v>
      </c>
      <c r="M15" s="98">
        <f t="shared" si="3"/>
        <v>2850</v>
      </c>
      <c r="N15" s="98">
        <f t="shared" si="5"/>
        <v>0</v>
      </c>
    </row>
    <row r="16" spans="1:16">
      <c r="A16" s="102">
        <v>15</v>
      </c>
      <c r="B16" s="99" t="s">
        <v>14</v>
      </c>
      <c r="C16" s="97">
        <v>14422</v>
      </c>
      <c r="D16" s="97">
        <v>15293</v>
      </c>
      <c r="E16" s="97">
        <v>15425</v>
      </c>
      <c r="F16" s="97"/>
      <c r="G16" s="97"/>
      <c r="H16" s="97"/>
      <c r="I16" s="100">
        <f t="shared" si="0"/>
        <v>3.4750116809955049E-3</v>
      </c>
      <c r="J16" s="100">
        <f t="shared" si="1"/>
        <v>6.95465261406185E-2</v>
      </c>
      <c r="K16" s="97">
        <f t="shared" si="2"/>
        <v>1003</v>
      </c>
      <c r="L16" s="101">
        <f t="shared" si="4"/>
        <v>9.519290086840982E-3</v>
      </c>
      <c r="M16" s="98">
        <f t="shared" si="3"/>
        <v>132</v>
      </c>
      <c r="N16" s="98">
        <f t="shared" si="5"/>
        <v>0</v>
      </c>
    </row>
    <row r="17" spans="1:14">
      <c r="A17" s="102">
        <v>16</v>
      </c>
      <c r="B17" s="99" t="s">
        <v>15</v>
      </c>
      <c r="C17" s="97">
        <v>8663</v>
      </c>
      <c r="D17" s="97">
        <v>8035</v>
      </c>
      <c r="E17" s="97">
        <v>8073</v>
      </c>
      <c r="F17" s="97"/>
      <c r="G17" s="97"/>
      <c r="H17" s="97"/>
      <c r="I17" s="100">
        <f t="shared" si="0"/>
        <v>1.8187208622804998E-3</v>
      </c>
      <c r="J17" s="100">
        <f t="shared" si="1"/>
        <v>-6.8105737042594941E-2</v>
      </c>
      <c r="K17" s="97">
        <f t="shared" si="2"/>
        <v>-590</v>
      </c>
      <c r="L17" s="101">
        <f t="shared" si="4"/>
        <v>-5.5995824040241064E-3</v>
      </c>
      <c r="M17" s="98">
        <f t="shared" si="3"/>
        <v>38</v>
      </c>
      <c r="N17" s="98">
        <f t="shared" si="5"/>
        <v>0</v>
      </c>
    </row>
    <row r="18" spans="1:14">
      <c r="A18" s="102">
        <v>17</v>
      </c>
      <c r="B18" s="99" t="s">
        <v>16</v>
      </c>
      <c r="C18" s="97">
        <v>10628</v>
      </c>
      <c r="D18" s="97">
        <v>11385</v>
      </c>
      <c r="E18" s="97">
        <v>11365</v>
      </c>
      <c r="F18" s="97"/>
      <c r="G18" s="97"/>
      <c r="H18" s="97"/>
      <c r="I18" s="100">
        <f t="shared" si="0"/>
        <v>2.5603570667432035E-3</v>
      </c>
      <c r="J18" s="100">
        <f t="shared" si="1"/>
        <v>6.9345126082047417E-2</v>
      </c>
      <c r="K18" s="97">
        <f t="shared" si="2"/>
        <v>737</v>
      </c>
      <c r="L18" s="101">
        <f t="shared" si="4"/>
        <v>6.9947325962131639E-3</v>
      </c>
      <c r="M18" s="98">
        <f t="shared" si="3"/>
        <v>-20</v>
      </c>
      <c r="N18" s="98">
        <f t="shared" si="5"/>
        <v>0</v>
      </c>
    </row>
    <row r="19" spans="1:14">
      <c r="A19" s="102">
        <v>18</v>
      </c>
      <c r="B19" s="99" t="s">
        <v>17</v>
      </c>
      <c r="C19" s="97">
        <v>12033</v>
      </c>
      <c r="D19" s="97">
        <v>11267</v>
      </c>
      <c r="E19" s="97">
        <v>11303</v>
      </c>
      <c r="F19" s="97"/>
      <c r="G19" s="97"/>
      <c r="H19" s="97"/>
      <c r="I19" s="100">
        <f t="shared" si="0"/>
        <v>2.5463894347028974E-3</v>
      </c>
      <c r="J19" s="100">
        <f t="shared" si="1"/>
        <v>-6.0666500457076375E-2</v>
      </c>
      <c r="K19" s="97">
        <f t="shared" si="2"/>
        <v>-730</v>
      </c>
      <c r="L19" s="101">
        <f t="shared" si="4"/>
        <v>-6.9282968727755892E-3</v>
      </c>
      <c r="M19" s="98">
        <f t="shared" si="3"/>
        <v>36</v>
      </c>
      <c r="N19" s="98">
        <f t="shared" si="5"/>
        <v>0</v>
      </c>
    </row>
    <row r="20" spans="1:14">
      <c r="A20" s="102">
        <v>19</v>
      </c>
      <c r="B20" s="99" t="s">
        <v>18</v>
      </c>
      <c r="C20" s="97">
        <v>1075</v>
      </c>
      <c r="D20" s="97">
        <v>1072</v>
      </c>
      <c r="E20" s="97">
        <v>1091</v>
      </c>
      <c r="F20" s="97"/>
      <c r="G20" s="97"/>
      <c r="H20" s="97"/>
      <c r="I20" s="100">
        <f t="shared" si="0"/>
        <v>2.4578526703183766E-4</v>
      </c>
      <c r="J20" s="100">
        <f t="shared" si="1"/>
        <v>1.4883720930232559E-2</v>
      </c>
      <c r="K20" s="97">
        <f t="shared" si="2"/>
        <v>16</v>
      </c>
      <c r="L20" s="101">
        <f t="shared" si="4"/>
        <v>1.5185308214302662E-4</v>
      </c>
      <c r="M20" s="98">
        <f t="shared" si="3"/>
        <v>19</v>
      </c>
      <c r="N20" s="98">
        <f t="shared" si="5"/>
        <v>0</v>
      </c>
    </row>
    <row r="21" spans="1:14">
      <c r="A21" s="102">
        <v>20</v>
      </c>
      <c r="B21" s="99" t="s">
        <v>19</v>
      </c>
      <c r="C21" s="97">
        <v>18879</v>
      </c>
      <c r="D21" s="97">
        <v>20522</v>
      </c>
      <c r="E21" s="97">
        <v>20532</v>
      </c>
      <c r="F21" s="97"/>
      <c r="G21" s="97"/>
      <c r="H21" s="97"/>
      <c r="I21" s="100">
        <f t="shared" si="0"/>
        <v>4.6255390492187815E-3</v>
      </c>
      <c r="J21" s="100">
        <f t="shared" si="1"/>
        <v>8.755760368663594E-2</v>
      </c>
      <c r="K21" s="97">
        <f t="shared" si="2"/>
        <v>1653</v>
      </c>
      <c r="L21" s="101">
        <f t="shared" si="4"/>
        <v>1.5688321548901436E-2</v>
      </c>
      <c r="M21" s="98">
        <f t="shared" si="3"/>
        <v>10</v>
      </c>
      <c r="N21" s="98">
        <f t="shared" si="5"/>
        <v>0</v>
      </c>
    </row>
    <row r="22" spans="1:14">
      <c r="A22" s="102">
        <v>21</v>
      </c>
      <c r="B22" s="99" t="s">
        <v>20</v>
      </c>
      <c r="C22" s="97">
        <v>9640</v>
      </c>
      <c r="D22" s="97">
        <v>10314</v>
      </c>
      <c r="E22" s="97">
        <v>10432</v>
      </c>
      <c r="F22" s="97"/>
      <c r="G22" s="97"/>
      <c r="H22" s="97"/>
      <c r="I22" s="100">
        <f t="shared" si="0"/>
        <v>2.3501667329753713E-3</v>
      </c>
      <c r="J22" s="100">
        <f t="shared" si="1"/>
        <v>8.2157676348547717E-2</v>
      </c>
      <c r="K22" s="97">
        <f t="shared" si="2"/>
        <v>792</v>
      </c>
      <c r="L22" s="101">
        <f t="shared" si="4"/>
        <v>7.5167275660798175E-3</v>
      </c>
      <c r="M22" s="98">
        <f t="shared" si="3"/>
        <v>118</v>
      </c>
      <c r="N22" s="98">
        <f t="shared" si="5"/>
        <v>0</v>
      </c>
    </row>
    <row r="23" spans="1:14">
      <c r="A23" s="102">
        <v>22</v>
      </c>
      <c r="B23" s="99" t="s">
        <v>21</v>
      </c>
      <c r="C23" s="97">
        <v>43716</v>
      </c>
      <c r="D23" s="97">
        <v>43649</v>
      </c>
      <c r="E23" s="97">
        <v>43458</v>
      </c>
      <c r="F23" s="97"/>
      <c r="G23" s="97"/>
      <c r="H23" s="97"/>
      <c r="I23" s="100">
        <f t="shared" si="0"/>
        <v>9.7904089227035754E-3</v>
      </c>
      <c r="J23" s="100">
        <f t="shared" si="1"/>
        <v>-5.9017293439472965E-3</v>
      </c>
      <c r="K23" s="97">
        <f t="shared" si="2"/>
        <v>-258</v>
      </c>
      <c r="L23" s="101">
        <f t="shared" si="4"/>
        <v>-2.4486309495563041E-3</v>
      </c>
      <c r="M23" s="98">
        <f t="shared" si="3"/>
        <v>-191</v>
      </c>
      <c r="N23" s="98">
        <f t="shared" si="5"/>
        <v>0</v>
      </c>
    </row>
    <row r="24" spans="1:14">
      <c r="A24" s="102">
        <v>23</v>
      </c>
      <c r="B24" s="99" t="s">
        <v>22</v>
      </c>
      <c r="C24" s="97">
        <v>28298</v>
      </c>
      <c r="D24" s="97">
        <v>27641</v>
      </c>
      <c r="E24" s="97">
        <v>27467</v>
      </c>
      <c r="F24" s="97"/>
      <c r="G24" s="97"/>
      <c r="H24" s="97"/>
      <c r="I24" s="100">
        <f t="shared" si="0"/>
        <v>6.1878862782433408E-3</v>
      </c>
      <c r="J24" s="100">
        <f t="shared" si="1"/>
        <v>-2.9366032935189766E-2</v>
      </c>
      <c r="K24" s="97">
        <f t="shared" si="2"/>
        <v>-831</v>
      </c>
      <c r="L24" s="101">
        <f t="shared" si="4"/>
        <v>-7.8868694538034457E-3</v>
      </c>
      <c r="M24" s="98">
        <f t="shared" si="3"/>
        <v>-174</v>
      </c>
      <c r="N24" s="98">
        <f t="shared" si="5"/>
        <v>0</v>
      </c>
    </row>
    <row r="25" spans="1:14">
      <c r="A25" s="102">
        <v>24</v>
      </c>
      <c r="B25" s="99" t="s">
        <v>23</v>
      </c>
      <c r="C25" s="97">
        <v>12122</v>
      </c>
      <c r="D25" s="97">
        <v>12067</v>
      </c>
      <c r="E25" s="97">
        <v>12101</v>
      </c>
      <c r="F25" s="97"/>
      <c r="G25" s="97"/>
      <c r="H25" s="97"/>
      <c r="I25" s="100">
        <f t="shared" si="0"/>
        <v>2.7261663761249011E-3</v>
      </c>
      <c r="J25" s="100">
        <f t="shared" si="1"/>
        <v>-1.7323873948193367E-3</v>
      </c>
      <c r="K25" s="97">
        <f t="shared" si="2"/>
        <v>-21</v>
      </c>
      <c r="L25" s="101">
        <f t="shared" si="4"/>
        <v>-1.9930717031272244E-4</v>
      </c>
      <c r="M25" s="98">
        <f t="shared" si="3"/>
        <v>34</v>
      </c>
      <c r="N25" s="98">
        <f t="shared" si="5"/>
        <v>0</v>
      </c>
    </row>
    <row r="26" spans="1:14">
      <c r="A26" s="102">
        <v>25</v>
      </c>
      <c r="B26" s="99" t="s">
        <v>24</v>
      </c>
      <c r="C26" s="97">
        <v>56299</v>
      </c>
      <c r="D26" s="97">
        <v>55645</v>
      </c>
      <c r="E26" s="97">
        <v>55651</v>
      </c>
      <c r="F26" s="97"/>
      <c r="G26" s="97"/>
      <c r="H26" s="97"/>
      <c r="I26" s="100">
        <f t="shared" si="0"/>
        <v>1.2537301462501189E-2</v>
      </c>
      <c r="J26" s="100">
        <f t="shared" si="1"/>
        <v>-1.1509973534165793E-2</v>
      </c>
      <c r="K26" s="97">
        <f t="shared" si="2"/>
        <v>-648</v>
      </c>
      <c r="L26" s="101">
        <f t="shared" si="4"/>
        <v>-6.1500498267925783E-3</v>
      </c>
      <c r="M26" s="98">
        <f t="shared" si="3"/>
        <v>6</v>
      </c>
      <c r="N26" s="98">
        <f t="shared" si="5"/>
        <v>0</v>
      </c>
    </row>
    <row r="27" spans="1:14">
      <c r="A27" s="102">
        <v>26</v>
      </c>
      <c r="B27" s="99" t="s">
        <v>25</v>
      </c>
      <c r="C27" s="97">
        <v>11636</v>
      </c>
      <c r="D27" s="97">
        <v>12372</v>
      </c>
      <c r="E27" s="97">
        <v>12388</v>
      </c>
      <c r="F27" s="97"/>
      <c r="G27" s="97"/>
      <c r="H27" s="97"/>
      <c r="I27" s="100">
        <f t="shared" si="0"/>
        <v>2.7908229954082537E-3</v>
      </c>
      <c r="J27" s="100">
        <f t="shared" si="1"/>
        <v>6.4627019594362317E-2</v>
      </c>
      <c r="K27" s="97">
        <f t="shared" si="2"/>
        <v>752</v>
      </c>
      <c r="L27" s="101">
        <f t="shared" si="4"/>
        <v>7.1370948607222514E-3</v>
      </c>
      <c r="M27" s="98">
        <f t="shared" si="3"/>
        <v>16</v>
      </c>
      <c r="N27" s="98">
        <f t="shared" si="5"/>
        <v>0</v>
      </c>
    </row>
    <row r="28" spans="1:14">
      <c r="A28" s="102">
        <v>27</v>
      </c>
      <c r="B28" s="99" t="s">
        <v>26</v>
      </c>
      <c r="C28" s="97">
        <v>33121</v>
      </c>
      <c r="D28" s="97">
        <v>33309</v>
      </c>
      <c r="E28" s="97">
        <v>33445</v>
      </c>
      <c r="F28" s="97"/>
      <c r="G28" s="97"/>
      <c r="H28" s="97"/>
      <c r="I28" s="100">
        <f t="shared" si="0"/>
        <v>7.5346363481941427E-3</v>
      </c>
      <c r="J28" s="100">
        <f t="shared" si="1"/>
        <v>9.7823133359500013E-3</v>
      </c>
      <c r="K28" s="97">
        <f t="shared" si="2"/>
        <v>324</v>
      </c>
      <c r="L28" s="101">
        <f t="shared" si="4"/>
        <v>3.0750249133962891E-3</v>
      </c>
      <c r="M28" s="98">
        <f t="shared" si="3"/>
        <v>136</v>
      </c>
      <c r="N28" s="98">
        <f t="shared" si="5"/>
        <v>0</v>
      </c>
    </row>
    <row r="29" spans="1:14">
      <c r="A29" s="102">
        <v>28</v>
      </c>
      <c r="B29" s="99" t="s">
        <v>27</v>
      </c>
      <c r="C29" s="97">
        <v>22553</v>
      </c>
      <c r="D29" s="97">
        <v>22441</v>
      </c>
      <c r="E29" s="97">
        <v>22610</v>
      </c>
      <c r="F29" s="97"/>
      <c r="G29" s="97"/>
      <c r="H29" s="97"/>
      <c r="I29" s="100">
        <f t="shared" si="0"/>
        <v>5.0936800069567821E-3</v>
      </c>
      <c r="J29" s="100">
        <f t="shared" si="1"/>
        <v>2.527379949452401E-3</v>
      </c>
      <c r="K29" s="97">
        <f t="shared" si="2"/>
        <v>57</v>
      </c>
      <c r="L29" s="101">
        <f t="shared" si="4"/>
        <v>5.4097660513453231E-4</v>
      </c>
      <c r="M29" s="98">
        <f t="shared" si="3"/>
        <v>169</v>
      </c>
      <c r="N29" s="98">
        <f t="shared" si="5"/>
        <v>0</v>
      </c>
    </row>
    <row r="30" spans="1:14">
      <c r="A30" s="102">
        <v>29</v>
      </c>
      <c r="B30" s="99" t="s">
        <v>28</v>
      </c>
      <c r="C30" s="97">
        <v>33966</v>
      </c>
      <c r="D30" s="97">
        <v>34403</v>
      </c>
      <c r="E30" s="97">
        <v>34381</v>
      </c>
      <c r="F30" s="97"/>
      <c r="G30" s="97"/>
      <c r="H30" s="97"/>
      <c r="I30" s="100">
        <f t="shared" si="0"/>
        <v>7.7455025351252154E-3</v>
      </c>
      <c r="J30" s="100">
        <f t="shared" si="1"/>
        <v>1.2218100453394571E-2</v>
      </c>
      <c r="K30" s="97">
        <f t="shared" si="2"/>
        <v>415</v>
      </c>
      <c r="L30" s="101">
        <f t="shared" si="4"/>
        <v>3.9386893180847534E-3</v>
      </c>
      <c r="M30" s="98">
        <f t="shared" si="3"/>
        <v>-22</v>
      </c>
      <c r="N30" s="98">
        <f t="shared" si="5"/>
        <v>0</v>
      </c>
    </row>
    <row r="31" spans="1:14">
      <c r="A31" s="102">
        <v>30</v>
      </c>
      <c r="B31" s="99" t="s">
        <v>29</v>
      </c>
      <c r="C31" s="97">
        <v>4196</v>
      </c>
      <c r="D31" s="97">
        <v>4917</v>
      </c>
      <c r="E31" s="97">
        <v>4999</v>
      </c>
      <c r="F31" s="97"/>
      <c r="G31" s="97"/>
      <c r="H31" s="97"/>
      <c r="I31" s="100">
        <f t="shared" si="0"/>
        <v>1.1261966543466145E-3</v>
      </c>
      <c r="J31" s="100">
        <f t="shared" si="1"/>
        <v>0.19137273593898951</v>
      </c>
      <c r="K31" s="97">
        <f t="shared" si="2"/>
        <v>803</v>
      </c>
      <c r="L31" s="101">
        <f t="shared" si="4"/>
        <v>7.6211265600531486E-3</v>
      </c>
      <c r="M31" s="98">
        <f t="shared" si="3"/>
        <v>82</v>
      </c>
      <c r="N31" s="98">
        <f t="shared" si="5"/>
        <v>0</v>
      </c>
    </row>
    <row r="32" spans="1:14">
      <c r="A32" s="102">
        <v>31</v>
      </c>
      <c r="B32" s="99" t="s">
        <v>30</v>
      </c>
      <c r="C32" s="97">
        <v>22416</v>
      </c>
      <c r="D32" s="97">
        <v>22389</v>
      </c>
      <c r="E32" s="97">
        <v>22547</v>
      </c>
      <c r="F32" s="97"/>
      <c r="G32" s="97"/>
      <c r="H32" s="97"/>
      <c r="I32" s="100">
        <f t="shared" si="0"/>
        <v>5.0794870905287292E-3</v>
      </c>
      <c r="J32" s="100">
        <f t="shared" si="1"/>
        <v>5.8440399714489652E-3</v>
      </c>
      <c r="K32" s="97">
        <f t="shared" si="2"/>
        <v>131</v>
      </c>
      <c r="L32" s="101">
        <f t="shared" si="4"/>
        <v>1.2432971100460304E-3</v>
      </c>
      <c r="M32" s="98">
        <f t="shared" si="3"/>
        <v>158</v>
      </c>
      <c r="N32" s="98">
        <f t="shared" si="5"/>
        <v>0</v>
      </c>
    </row>
    <row r="33" spans="1:14">
      <c r="A33" s="102">
        <v>32</v>
      </c>
      <c r="B33" s="99" t="s">
        <v>31</v>
      </c>
      <c r="C33" s="97">
        <v>18717</v>
      </c>
      <c r="D33" s="97">
        <v>20083</v>
      </c>
      <c r="E33" s="97">
        <v>20311</v>
      </c>
      <c r="F33" s="97"/>
      <c r="G33" s="97"/>
      <c r="H33" s="97"/>
      <c r="I33" s="100">
        <f t="shared" si="0"/>
        <v>4.5757511995267227E-3</v>
      </c>
      <c r="J33" s="100">
        <f t="shared" si="1"/>
        <v>8.5163220601592135E-2</v>
      </c>
      <c r="K33" s="97">
        <f t="shared" si="2"/>
        <v>1594</v>
      </c>
      <c r="L33" s="101">
        <f t="shared" si="4"/>
        <v>1.5128363308499027E-2</v>
      </c>
      <c r="M33" s="98">
        <f t="shared" si="3"/>
        <v>228</v>
      </c>
      <c r="N33" s="98">
        <f t="shared" si="5"/>
        <v>0</v>
      </c>
    </row>
    <row r="34" spans="1:14">
      <c r="A34" s="102">
        <v>33</v>
      </c>
      <c r="B34" s="99" t="s">
        <v>32</v>
      </c>
      <c r="C34" s="97">
        <v>18441</v>
      </c>
      <c r="D34" s="97">
        <v>17996</v>
      </c>
      <c r="E34" s="97">
        <v>18250</v>
      </c>
      <c r="F34" s="97"/>
      <c r="G34" s="97"/>
      <c r="H34" s="97"/>
      <c r="I34" s="100">
        <f t="shared" si="0"/>
        <v>4.1114400763804185E-3</v>
      </c>
      <c r="J34" s="100">
        <f t="shared" si="1"/>
        <v>-1.0357355891762919E-2</v>
      </c>
      <c r="K34" s="97">
        <f t="shared" si="2"/>
        <v>-191</v>
      </c>
      <c r="L34" s="101">
        <f t="shared" si="4"/>
        <v>-1.8127461680823803E-3</v>
      </c>
      <c r="M34" s="98">
        <f t="shared" si="3"/>
        <v>254</v>
      </c>
      <c r="N34" s="98">
        <f t="shared" si="5"/>
        <v>0</v>
      </c>
    </row>
    <row r="35" spans="1:14">
      <c r="A35" s="102">
        <v>35</v>
      </c>
      <c r="B35" s="99" t="s">
        <v>33</v>
      </c>
      <c r="C35" s="97">
        <v>8720</v>
      </c>
      <c r="D35" s="97">
        <v>9386</v>
      </c>
      <c r="E35" s="97">
        <v>9370</v>
      </c>
      <c r="F35" s="97"/>
      <c r="G35" s="97"/>
      <c r="H35" s="97"/>
      <c r="I35" s="100">
        <f t="shared" si="0"/>
        <v>2.1109147131881932E-3</v>
      </c>
      <c r="J35" s="100">
        <f t="shared" si="1"/>
        <v>7.4541284403669722E-2</v>
      </c>
      <c r="K35" s="97">
        <f t="shared" si="2"/>
        <v>650</v>
      </c>
      <c r="L35" s="101">
        <f t="shared" si="4"/>
        <v>6.1690314620604569E-3</v>
      </c>
      <c r="M35" s="98">
        <f t="shared" si="3"/>
        <v>-16</v>
      </c>
      <c r="N35" s="98">
        <f t="shared" si="5"/>
        <v>0</v>
      </c>
    </row>
    <row r="36" spans="1:14">
      <c r="A36" s="102">
        <v>36</v>
      </c>
      <c r="B36" s="99" t="s">
        <v>34</v>
      </c>
      <c r="C36" s="97">
        <v>1379</v>
      </c>
      <c r="D36" s="97">
        <v>1193</v>
      </c>
      <c r="E36" s="97">
        <v>1193</v>
      </c>
      <c r="F36" s="97"/>
      <c r="G36" s="97"/>
      <c r="H36" s="97"/>
      <c r="I36" s="100">
        <f t="shared" si="0"/>
        <v>2.6876427458201858E-4</v>
      </c>
      <c r="J36" s="100">
        <f t="shared" si="1"/>
        <v>-0.13488034807831761</v>
      </c>
      <c r="K36" s="97">
        <f t="shared" si="2"/>
        <v>-186</v>
      </c>
      <c r="L36" s="101">
        <f t="shared" si="4"/>
        <v>-1.7652920799126844E-3</v>
      </c>
      <c r="M36" s="98">
        <f t="shared" si="3"/>
        <v>0</v>
      </c>
      <c r="N36" s="98">
        <f t="shared" si="5"/>
        <v>0</v>
      </c>
    </row>
    <row r="37" spans="1:14">
      <c r="A37" s="102">
        <v>37</v>
      </c>
      <c r="B37" s="99" t="s">
        <v>35</v>
      </c>
      <c r="C37" s="97">
        <v>1126</v>
      </c>
      <c r="D37" s="97">
        <v>922</v>
      </c>
      <c r="E37" s="97">
        <v>927</v>
      </c>
      <c r="F37" s="97"/>
      <c r="G37" s="97"/>
      <c r="H37" s="97"/>
      <c r="I37" s="100">
        <f t="shared" si="0"/>
        <v>2.0883862744135059E-4</v>
      </c>
      <c r="J37" s="100">
        <f t="shared" si="1"/>
        <v>-0.17673179396092362</v>
      </c>
      <c r="K37" s="97">
        <f t="shared" si="2"/>
        <v>-199</v>
      </c>
      <c r="L37" s="101">
        <f t="shared" si="4"/>
        <v>-1.8886727091538937E-3</v>
      </c>
      <c r="M37" s="98">
        <f t="shared" si="3"/>
        <v>5</v>
      </c>
      <c r="N37" s="98">
        <f t="shared" si="5"/>
        <v>0</v>
      </c>
    </row>
    <row r="38" spans="1:14">
      <c r="A38" s="102">
        <v>38</v>
      </c>
      <c r="B38" s="99" t="s">
        <v>36</v>
      </c>
      <c r="C38" s="97">
        <v>8034</v>
      </c>
      <c r="D38" s="97">
        <v>7777</v>
      </c>
      <c r="E38" s="97">
        <v>7798</v>
      </c>
      <c r="F38" s="97"/>
      <c r="G38" s="97"/>
      <c r="H38" s="97"/>
      <c r="I38" s="100">
        <f t="shared" si="0"/>
        <v>1.7567676556501099E-3</v>
      </c>
      <c r="J38" s="100">
        <f t="shared" si="1"/>
        <v>-2.9375155588747821E-2</v>
      </c>
      <c r="K38" s="97">
        <f t="shared" si="2"/>
        <v>-236</v>
      </c>
      <c r="L38" s="101">
        <f t="shared" si="4"/>
        <v>-2.2398329616096428E-3</v>
      </c>
      <c r="M38" s="98">
        <f t="shared" si="3"/>
        <v>21</v>
      </c>
      <c r="N38" s="98">
        <f t="shared" si="5"/>
        <v>0</v>
      </c>
    </row>
    <row r="39" spans="1:14">
      <c r="A39" s="102">
        <v>39</v>
      </c>
      <c r="B39" s="99" t="s">
        <v>37</v>
      </c>
      <c r="C39" s="97">
        <v>230</v>
      </c>
      <c r="D39" s="97">
        <v>163</v>
      </c>
      <c r="E39" s="97">
        <v>169</v>
      </c>
      <c r="F39" s="97"/>
      <c r="G39" s="97"/>
      <c r="H39" s="97"/>
      <c r="I39" s="100">
        <f t="shared" si="0"/>
        <v>3.8073061529221415E-5</v>
      </c>
      <c r="J39" s="100">
        <f t="shared" si="1"/>
        <v>-0.26521739130434785</v>
      </c>
      <c r="K39" s="97">
        <f t="shared" si="2"/>
        <v>-61</v>
      </c>
      <c r="L39" s="101">
        <f t="shared" si="4"/>
        <v>-5.7893987567028899E-4</v>
      </c>
      <c r="M39" s="98">
        <f t="shared" si="3"/>
        <v>6</v>
      </c>
      <c r="N39" s="98">
        <f t="shared" si="5"/>
        <v>0</v>
      </c>
    </row>
    <row r="40" spans="1:14">
      <c r="A40" s="102">
        <v>41</v>
      </c>
      <c r="B40" s="99" t="s">
        <v>38</v>
      </c>
      <c r="C40" s="97">
        <v>49833</v>
      </c>
      <c r="D40" s="97">
        <v>43020</v>
      </c>
      <c r="E40" s="97">
        <v>43212</v>
      </c>
      <c r="F40" s="97"/>
      <c r="G40" s="97"/>
      <c r="H40" s="97"/>
      <c r="I40" s="100">
        <f t="shared" si="0"/>
        <v>9.7349889633178439E-3</v>
      </c>
      <c r="J40" s="100">
        <f t="shared" si="1"/>
        <v>-0.13286376497501656</v>
      </c>
      <c r="K40" s="97">
        <f t="shared" si="2"/>
        <v>-6621</v>
      </c>
      <c r="L40" s="101">
        <f t="shared" si="4"/>
        <v>-6.2838703554311204E-2</v>
      </c>
      <c r="M40" s="98">
        <f t="shared" si="3"/>
        <v>192</v>
      </c>
      <c r="N40" s="98">
        <f t="shared" si="5"/>
        <v>0</v>
      </c>
    </row>
    <row r="41" spans="1:14">
      <c r="A41" s="102">
        <v>42</v>
      </c>
      <c r="B41" s="99" t="s">
        <v>39</v>
      </c>
      <c r="C41" s="97">
        <v>21551</v>
      </c>
      <c r="D41" s="97">
        <v>17228</v>
      </c>
      <c r="E41" s="97">
        <v>16533</v>
      </c>
      <c r="F41" s="97"/>
      <c r="G41" s="97"/>
      <c r="H41" s="97"/>
      <c r="I41" s="100">
        <f t="shared" si="0"/>
        <v>3.724626782619039E-3</v>
      </c>
      <c r="J41" s="100">
        <f t="shared" si="1"/>
        <v>-0.23284302352559047</v>
      </c>
      <c r="K41" s="97">
        <f t="shared" si="2"/>
        <v>-5018</v>
      </c>
      <c r="L41" s="101">
        <f t="shared" si="4"/>
        <v>-4.7624922887106722E-2</v>
      </c>
      <c r="M41" s="98">
        <f t="shared" si="3"/>
        <v>-695</v>
      </c>
      <c r="N41" s="98">
        <f t="shared" si="5"/>
        <v>0</v>
      </c>
    </row>
    <row r="42" spans="1:14">
      <c r="A42" s="102">
        <v>43</v>
      </c>
      <c r="B42" s="99" t="s">
        <v>40</v>
      </c>
      <c r="C42" s="97">
        <v>38089</v>
      </c>
      <c r="D42" s="97">
        <v>34085</v>
      </c>
      <c r="E42" s="97">
        <v>34334</v>
      </c>
      <c r="F42" s="97"/>
      <c r="G42" s="97"/>
      <c r="H42" s="97"/>
      <c r="I42" s="100">
        <f t="shared" si="0"/>
        <v>7.7349141689011126E-3</v>
      </c>
      <c r="J42" s="100">
        <f t="shared" si="1"/>
        <v>-9.8584893276273997E-2</v>
      </c>
      <c r="K42" s="97">
        <f t="shared" si="2"/>
        <v>-3755</v>
      </c>
      <c r="L42" s="101">
        <f t="shared" si="4"/>
        <v>-3.563802021544156E-2</v>
      </c>
      <c r="M42" s="98">
        <f t="shared" si="3"/>
        <v>249</v>
      </c>
      <c r="N42" s="98">
        <f t="shared" si="5"/>
        <v>0</v>
      </c>
    </row>
    <row r="43" spans="1:14">
      <c r="A43" s="102">
        <v>45</v>
      </c>
      <c r="B43" s="99" t="s">
        <v>41</v>
      </c>
      <c r="C43" s="97">
        <v>38170</v>
      </c>
      <c r="D43" s="97">
        <v>37607</v>
      </c>
      <c r="E43" s="97">
        <v>38187</v>
      </c>
      <c r="F43" s="97"/>
      <c r="G43" s="97"/>
      <c r="H43" s="97"/>
      <c r="I43" s="100">
        <f t="shared" si="0"/>
        <v>8.6029349148898111E-3</v>
      </c>
      <c r="J43" s="100">
        <f t="shared" si="1"/>
        <v>4.4537594969871629E-4</v>
      </c>
      <c r="K43" s="97">
        <f t="shared" si="2"/>
        <v>17</v>
      </c>
      <c r="L43" s="101">
        <f t="shared" si="4"/>
        <v>1.6134389977696579E-4</v>
      </c>
      <c r="M43" s="98">
        <f t="shared" si="3"/>
        <v>580</v>
      </c>
      <c r="N43" s="98">
        <f t="shared" si="5"/>
        <v>0</v>
      </c>
    </row>
    <row r="44" spans="1:14">
      <c r="A44" s="102">
        <v>46</v>
      </c>
      <c r="B44" s="99" t="s">
        <v>42</v>
      </c>
      <c r="C44" s="97">
        <v>210473</v>
      </c>
      <c r="D44" s="97">
        <v>212832</v>
      </c>
      <c r="E44" s="97">
        <v>214104</v>
      </c>
      <c r="F44" s="97"/>
      <c r="G44" s="97"/>
      <c r="H44" s="97"/>
      <c r="I44" s="100">
        <f t="shared" si="0"/>
        <v>4.8234288554156339E-2</v>
      </c>
      <c r="J44" s="100">
        <f t="shared" si="1"/>
        <v>1.7251618972504788E-2</v>
      </c>
      <c r="K44" s="97">
        <f t="shared" si="2"/>
        <v>3631</v>
      </c>
      <c r="L44" s="101">
        <f t="shared" si="4"/>
        <v>3.4461158828833105E-2</v>
      </c>
      <c r="M44" s="98">
        <f t="shared" si="3"/>
        <v>1272</v>
      </c>
      <c r="N44" s="98">
        <f t="shared" si="5"/>
        <v>0</v>
      </c>
    </row>
    <row r="45" spans="1:14">
      <c r="A45" s="102">
        <v>47</v>
      </c>
      <c r="B45" s="99" t="s">
        <v>43</v>
      </c>
      <c r="C45" s="97">
        <v>527257</v>
      </c>
      <c r="D45" s="97">
        <v>534807</v>
      </c>
      <c r="E45" s="97">
        <v>537632</v>
      </c>
      <c r="F45" s="97"/>
      <c r="G45" s="97"/>
      <c r="H45" s="97"/>
      <c r="I45" s="100">
        <f t="shared" si="0"/>
        <v>0.12112009595312644</v>
      </c>
      <c r="J45" s="100">
        <f t="shared" si="1"/>
        <v>1.9677311064623136E-2</v>
      </c>
      <c r="K45" s="97">
        <f t="shared" si="2"/>
        <v>10375</v>
      </c>
      <c r="L45" s="101">
        <f t="shared" si="4"/>
        <v>9.846723295211883E-2</v>
      </c>
      <c r="M45" s="98">
        <f t="shared" si="3"/>
        <v>2825</v>
      </c>
      <c r="N45" s="98">
        <f t="shared" si="5"/>
        <v>0</v>
      </c>
    </row>
    <row r="46" spans="1:14">
      <c r="A46" s="102">
        <v>49</v>
      </c>
      <c r="B46" s="99" t="s">
        <v>44</v>
      </c>
      <c r="C46" s="97">
        <v>59086</v>
      </c>
      <c r="D46" s="97">
        <v>60059</v>
      </c>
      <c r="E46" s="97">
        <v>60606</v>
      </c>
      <c r="F46" s="97"/>
      <c r="G46" s="97"/>
      <c r="H46" s="97"/>
      <c r="I46" s="100">
        <f t="shared" si="0"/>
        <v>1.365358560378694E-2</v>
      </c>
      <c r="J46" s="100">
        <f t="shared" si="1"/>
        <v>2.5725214094709407E-2</v>
      </c>
      <c r="K46" s="97">
        <f t="shared" si="2"/>
        <v>1520</v>
      </c>
      <c r="L46" s="101">
        <f t="shared" si="4"/>
        <v>1.442604280358753E-2</v>
      </c>
      <c r="M46" s="98">
        <f t="shared" si="3"/>
        <v>547</v>
      </c>
      <c r="N46" s="98">
        <f t="shared" si="5"/>
        <v>0</v>
      </c>
    </row>
    <row r="47" spans="1:14">
      <c r="A47" s="102">
        <v>50</v>
      </c>
      <c r="B47" s="99" t="s">
        <v>45</v>
      </c>
      <c r="C47" s="97">
        <v>1231</v>
      </c>
      <c r="D47" s="97">
        <v>1362</v>
      </c>
      <c r="E47" s="97">
        <v>1314</v>
      </c>
      <c r="F47" s="97"/>
      <c r="G47" s="97"/>
      <c r="H47" s="97"/>
      <c r="I47" s="100">
        <f t="shared" si="0"/>
        <v>2.9602368549939013E-4</v>
      </c>
      <c r="J47" s="100">
        <f t="shared" si="1"/>
        <v>6.7424857839155153E-2</v>
      </c>
      <c r="K47" s="97">
        <f t="shared" si="2"/>
        <v>83</v>
      </c>
      <c r="L47" s="101">
        <f t="shared" si="4"/>
        <v>7.8773786361695057E-4</v>
      </c>
      <c r="M47" s="98">
        <f t="shared" si="3"/>
        <v>-48</v>
      </c>
      <c r="N47" s="98">
        <f t="shared" si="5"/>
        <v>0</v>
      </c>
    </row>
    <row r="48" spans="1:14">
      <c r="A48" s="102">
        <v>51</v>
      </c>
      <c r="B48" s="99" t="s">
        <v>46</v>
      </c>
      <c r="C48" s="97">
        <v>12139</v>
      </c>
      <c r="D48" s="97">
        <v>13422</v>
      </c>
      <c r="E48" s="97">
        <v>13416</v>
      </c>
      <c r="F48" s="97"/>
      <c r="G48" s="97"/>
      <c r="H48" s="97"/>
      <c r="I48" s="100">
        <f t="shared" si="0"/>
        <v>3.0224153460120381E-3</v>
      </c>
      <c r="J48" s="100">
        <f t="shared" si="1"/>
        <v>0.10519812175632259</v>
      </c>
      <c r="K48" s="97">
        <f t="shared" si="2"/>
        <v>1277</v>
      </c>
      <c r="L48" s="101">
        <f t="shared" si="4"/>
        <v>1.2119774118540313E-2</v>
      </c>
      <c r="M48" s="98">
        <f t="shared" si="3"/>
        <v>-6</v>
      </c>
      <c r="N48" s="98">
        <f t="shared" si="5"/>
        <v>0</v>
      </c>
    </row>
    <row r="49" spans="1:14">
      <c r="A49" s="102">
        <v>52</v>
      </c>
      <c r="B49" s="99" t="s">
        <v>47</v>
      </c>
      <c r="C49" s="97">
        <v>49037</v>
      </c>
      <c r="D49" s="97">
        <v>50762</v>
      </c>
      <c r="E49" s="97">
        <v>50867</v>
      </c>
      <c r="F49" s="97"/>
      <c r="G49" s="97"/>
      <c r="H49" s="97"/>
      <c r="I49" s="100">
        <f t="shared" si="0"/>
        <v>1.1459540951520152E-2</v>
      </c>
      <c r="J49" s="100">
        <f t="shared" si="1"/>
        <v>3.7318759304198867E-2</v>
      </c>
      <c r="K49" s="97">
        <f t="shared" si="2"/>
        <v>1830</v>
      </c>
      <c r="L49" s="101">
        <f t="shared" si="4"/>
        <v>1.736819627010867E-2</v>
      </c>
      <c r="M49" s="98">
        <f t="shared" si="3"/>
        <v>105</v>
      </c>
      <c r="N49" s="98">
        <f t="shared" si="5"/>
        <v>0</v>
      </c>
    </row>
    <row r="50" spans="1:14">
      <c r="A50" s="102">
        <v>53</v>
      </c>
      <c r="B50" s="99" t="s">
        <v>48</v>
      </c>
      <c r="C50" s="97">
        <v>10026</v>
      </c>
      <c r="D50" s="97">
        <v>11440</v>
      </c>
      <c r="E50" s="97">
        <v>11272</v>
      </c>
      <c r="F50" s="97"/>
      <c r="G50" s="97"/>
      <c r="H50" s="97"/>
      <c r="I50" s="100">
        <f t="shared" si="0"/>
        <v>2.5394056186827441E-3</v>
      </c>
      <c r="J50" s="100">
        <f t="shared" si="1"/>
        <v>0.12427688011170955</v>
      </c>
      <c r="K50" s="97">
        <f t="shared" si="2"/>
        <v>1246</v>
      </c>
      <c r="L50" s="101">
        <f t="shared" si="4"/>
        <v>1.1825558771888197E-2</v>
      </c>
      <c r="M50" s="98">
        <f t="shared" si="3"/>
        <v>-168</v>
      </c>
      <c r="N50" s="98">
        <f t="shared" si="5"/>
        <v>0</v>
      </c>
    </row>
    <row r="51" spans="1:14">
      <c r="A51" s="102">
        <v>55</v>
      </c>
      <c r="B51" s="99" t="s">
        <v>49</v>
      </c>
      <c r="C51" s="97">
        <v>77321</v>
      </c>
      <c r="D51" s="97">
        <v>101881</v>
      </c>
      <c r="E51" s="97">
        <v>85931</v>
      </c>
      <c r="F51" s="97"/>
      <c r="G51" s="97"/>
      <c r="H51" s="97"/>
      <c r="I51" s="100">
        <f t="shared" si="0"/>
        <v>1.9358912723476479E-2</v>
      </c>
      <c r="J51" s="100">
        <f t="shared" si="1"/>
        <v>0.11135396593422227</v>
      </c>
      <c r="K51" s="97">
        <f t="shared" si="2"/>
        <v>8610</v>
      </c>
      <c r="L51" s="101">
        <f t="shared" si="4"/>
        <v>8.1715939828216205E-2</v>
      </c>
      <c r="M51" s="98">
        <f t="shared" si="3"/>
        <v>-15950</v>
      </c>
      <c r="N51" s="98">
        <f t="shared" si="5"/>
        <v>0</v>
      </c>
    </row>
    <row r="52" spans="1:14">
      <c r="A52" s="102">
        <v>56</v>
      </c>
      <c r="B52" s="99" t="s">
        <v>50</v>
      </c>
      <c r="C52" s="97">
        <v>222969</v>
      </c>
      <c r="D52" s="97">
        <v>234673</v>
      </c>
      <c r="E52" s="97">
        <v>236614</v>
      </c>
      <c r="F52" s="97"/>
      <c r="G52" s="97"/>
      <c r="H52" s="97"/>
      <c r="I52" s="100">
        <f t="shared" si="0"/>
        <v>5.3305440122338434E-2</v>
      </c>
      <c r="J52" s="100">
        <f t="shared" si="1"/>
        <v>6.11968479923218E-2</v>
      </c>
      <c r="K52" s="97">
        <f t="shared" si="2"/>
        <v>13645</v>
      </c>
      <c r="L52" s="101">
        <f t="shared" si="4"/>
        <v>0.1295022066150999</v>
      </c>
      <c r="M52" s="98">
        <f t="shared" si="3"/>
        <v>1941</v>
      </c>
      <c r="N52" s="98">
        <f t="shared" si="5"/>
        <v>0</v>
      </c>
    </row>
    <row r="53" spans="1:14">
      <c r="A53" s="102">
        <v>58</v>
      </c>
      <c r="B53" s="99" t="s">
        <v>51</v>
      </c>
      <c r="C53" s="97">
        <v>9064</v>
      </c>
      <c r="D53" s="97">
        <v>8830</v>
      </c>
      <c r="E53" s="97">
        <v>8799</v>
      </c>
      <c r="F53" s="97"/>
      <c r="G53" s="97"/>
      <c r="H53" s="97"/>
      <c r="I53" s="100">
        <f t="shared" si="0"/>
        <v>1.9822773277847292E-3</v>
      </c>
      <c r="J53" s="100">
        <f t="shared" si="1"/>
        <v>-2.9236540158870256E-2</v>
      </c>
      <c r="K53" s="97">
        <f t="shared" si="2"/>
        <v>-265</v>
      </c>
      <c r="L53" s="101">
        <f t="shared" si="4"/>
        <v>-2.5150666729938783E-3</v>
      </c>
      <c r="M53" s="98">
        <f t="shared" si="3"/>
        <v>-31</v>
      </c>
      <c r="N53" s="98">
        <f t="shared" si="5"/>
        <v>0</v>
      </c>
    </row>
    <row r="54" spans="1:14">
      <c r="A54" s="102">
        <v>59</v>
      </c>
      <c r="B54" s="99" t="s">
        <v>52</v>
      </c>
      <c r="C54" s="97">
        <v>6255</v>
      </c>
      <c r="D54" s="97">
        <v>7454</v>
      </c>
      <c r="E54" s="97">
        <v>7617</v>
      </c>
      <c r="F54" s="97"/>
      <c r="G54" s="97"/>
      <c r="H54" s="97"/>
      <c r="I54" s="100">
        <f t="shared" si="0"/>
        <v>1.715991181467926E-3</v>
      </c>
      <c r="J54" s="100">
        <f t="shared" si="1"/>
        <v>0.21774580335731414</v>
      </c>
      <c r="K54" s="97">
        <f t="shared" si="2"/>
        <v>1362</v>
      </c>
      <c r="L54" s="101">
        <f t="shared" si="4"/>
        <v>1.2926493617425141E-2</v>
      </c>
      <c r="M54" s="98">
        <f t="shared" si="3"/>
        <v>163</v>
      </c>
      <c r="N54" s="98">
        <f t="shared" si="5"/>
        <v>0</v>
      </c>
    </row>
    <row r="55" spans="1:14">
      <c r="A55" s="102">
        <v>60</v>
      </c>
      <c r="B55" s="99" t="s">
        <v>53</v>
      </c>
      <c r="C55" s="97">
        <v>3026</v>
      </c>
      <c r="D55" s="97">
        <v>2995</v>
      </c>
      <c r="E55" s="97">
        <v>3038</v>
      </c>
      <c r="F55" s="97"/>
      <c r="G55" s="97"/>
      <c r="H55" s="97"/>
      <c r="I55" s="100">
        <f t="shared" si="0"/>
        <v>6.8441396997499793E-4</v>
      </c>
      <c r="J55" s="100">
        <f t="shared" si="1"/>
        <v>3.9656311962987445E-3</v>
      </c>
      <c r="K55" s="97">
        <f t="shared" si="2"/>
        <v>12</v>
      </c>
      <c r="L55" s="101">
        <f t="shared" si="4"/>
        <v>1.1388981160726996E-4</v>
      </c>
      <c r="M55" s="98">
        <f t="shared" si="3"/>
        <v>43</v>
      </c>
      <c r="N55" s="98">
        <f t="shared" si="5"/>
        <v>0</v>
      </c>
    </row>
    <row r="56" spans="1:14">
      <c r="A56" s="102">
        <v>61</v>
      </c>
      <c r="B56" s="99" t="s">
        <v>54</v>
      </c>
      <c r="C56" s="97">
        <v>8107</v>
      </c>
      <c r="D56" s="97">
        <v>9325</v>
      </c>
      <c r="E56" s="97">
        <v>9487</v>
      </c>
      <c r="F56" s="97"/>
      <c r="G56" s="97"/>
      <c r="H56" s="97"/>
      <c r="I56" s="100">
        <f t="shared" si="0"/>
        <v>2.1372729865545771E-3</v>
      </c>
      <c r="J56" s="100">
        <f t="shared" si="1"/>
        <v>0.17022326384605896</v>
      </c>
      <c r="K56" s="97">
        <f t="shared" si="2"/>
        <v>1380</v>
      </c>
      <c r="L56" s="101">
        <f t="shared" si="4"/>
        <v>1.3097328334836046E-2</v>
      </c>
      <c r="M56" s="98">
        <f t="shared" si="3"/>
        <v>162</v>
      </c>
      <c r="N56" s="98">
        <f t="shared" si="5"/>
        <v>0</v>
      </c>
    </row>
    <row r="57" spans="1:14">
      <c r="A57" s="102">
        <v>62</v>
      </c>
      <c r="B57" s="99" t="s">
        <v>55</v>
      </c>
      <c r="C57" s="97">
        <v>27819</v>
      </c>
      <c r="D57" s="97">
        <v>32672</v>
      </c>
      <c r="E57" s="97">
        <v>33231</v>
      </c>
      <c r="F57" s="97"/>
      <c r="G57" s="97"/>
      <c r="H57" s="97"/>
      <c r="I57" s="100">
        <f t="shared" si="0"/>
        <v>7.4864254892163121E-3</v>
      </c>
      <c r="J57" s="100">
        <f t="shared" si="1"/>
        <v>0.19454329774614473</v>
      </c>
      <c r="K57" s="97">
        <f t="shared" si="2"/>
        <v>5412</v>
      </c>
      <c r="L57" s="101">
        <f t="shared" si="4"/>
        <v>5.1364305034878752E-2</v>
      </c>
      <c r="M57" s="98">
        <f t="shared" si="3"/>
        <v>559</v>
      </c>
      <c r="N57" s="98">
        <f t="shared" si="5"/>
        <v>0</v>
      </c>
    </row>
    <row r="58" spans="1:14">
      <c r="A58" s="102">
        <v>63</v>
      </c>
      <c r="B58" s="99" t="s">
        <v>56</v>
      </c>
      <c r="C58" s="97">
        <v>23417</v>
      </c>
      <c r="D58" s="97">
        <v>23848</v>
      </c>
      <c r="E58" s="97">
        <v>23929</v>
      </c>
      <c r="F58" s="97"/>
      <c r="G58" s="97"/>
      <c r="H58" s="97"/>
      <c r="I58" s="100">
        <f t="shared" si="0"/>
        <v>5.3908301143949068E-3</v>
      </c>
      <c r="J58" s="100">
        <f t="shared" si="1"/>
        <v>2.1864457445445615E-2</v>
      </c>
      <c r="K58" s="97">
        <f t="shared" si="2"/>
        <v>512</v>
      </c>
      <c r="L58" s="101">
        <f t="shared" si="4"/>
        <v>4.8592986285768518E-3</v>
      </c>
      <c r="M58" s="98">
        <f t="shared" si="3"/>
        <v>81</v>
      </c>
      <c r="N58" s="98">
        <f t="shared" si="5"/>
        <v>0</v>
      </c>
    </row>
    <row r="59" spans="1:14">
      <c r="A59" s="102">
        <v>64</v>
      </c>
      <c r="B59" s="99" t="s">
        <v>57</v>
      </c>
      <c r="C59" s="97">
        <v>38239</v>
      </c>
      <c r="D59" s="97">
        <v>37594</v>
      </c>
      <c r="E59" s="97">
        <v>37645</v>
      </c>
      <c r="F59" s="97"/>
      <c r="G59" s="97"/>
      <c r="H59" s="97"/>
      <c r="I59" s="100">
        <f t="shared" si="0"/>
        <v>8.4808307767310059E-3</v>
      </c>
      <c r="J59" s="100">
        <f t="shared" si="1"/>
        <v>-1.5533879024033055E-2</v>
      </c>
      <c r="K59" s="97">
        <f t="shared" si="2"/>
        <v>-594</v>
      </c>
      <c r="L59" s="101">
        <f t="shared" si="4"/>
        <v>-5.6375456745598636E-3</v>
      </c>
      <c r="M59" s="98">
        <f t="shared" si="3"/>
        <v>51</v>
      </c>
      <c r="N59" s="98">
        <f t="shared" si="5"/>
        <v>0</v>
      </c>
    </row>
    <row r="60" spans="1:14">
      <c r="A60" s="102">
        <v>65</v>
      </c>
      <c r="B60" s="99" t="s">
        <v>58</v>
      </c>
      <c r="C60" s="97">
        <v>13178</v>
      </c>
      <c r="D60" s="97">
        <v>12356</v>
      </c>
      <c r="E60" s="97">
        <v>12568</v>
      </c>
      <c r="F60" s="97"/>
      <c r="G60" s="97"/>
      <c r="H60" s="97"/>
      <c r="I60" s="100">
        <f t="shared" si="0"/>
        <v>2.8313741852026906E-3</v>
      </c>
      <c r="J60" s="100">
        <f t="shared" si="1"/>
        <v>-4.6289269995446955E-2</v>
      </c>
      <c r="K60" s="97">
        <f t="shared" si="2"/>
        <v>-610</v>
      </c>
      <c r="L60" s="101">
        <f t="shared" si="4"/>
        <v>-5.7893987567028899E-3</v>
      </c>
      <c r="M60" s="98">
        <f t="shared" si="3"/>
        <v>212</v>
      </c>
      <c r="N60" s="98">
        <f t="shared" si="5"/>
        <v>0</v>
      </c>
    </row>
    <row r="61" spans="1:14">
      <c r="A61" s="102">
        <v>66</v>
      </c>
      <c r="B61" s="99" t="s">
        <v>59</v>
      </c>
      <c r="C61" s="97">
        <v>25751</v>
      </c>
      <c r="D61" s="97">
        <v>25570</v>
      </c>
      <c r="E61" s="97">
        <v>25771</v>
      </c>
      <c r="F61" s="97"/>
      <c r="G61" s="97"/>
      <c r="H61" s="97"/>
      <c r="I61" s="100">
        <f t="shared" si="0"/>
        <v>5.805803956624645E-3</v>
      </c>
      <c r="J61" s="100">
        <f t="shared" si="1"/>
        <v>7.7666886722845712E-4</v>
      </c>
      <c r="K61" s="97">
        <f t="shared" si="2"/>
        <v>20</v>
      </c>
      <c r="L61" s="101">
        <f t="shared" si="4"/>
        <v>1.8981635267878327E-4</v>
      </c>
      <c r="M61" s="98">
        <f t="shared" si="3"/>
        <v>201</v>
      </c>
      <c r="N61" s="98">
        <f t="shared" si="5"/>
        <v>0</v>
      </c>
    </row>
    <row r="62" spans="1:14">
      <c r="A62" s="102">
        <v>68</v>
      </c>
      <c r="B62" s="99" t="s">
        <v>60</v>
      </c>
      <c r="C62" s="97">
        <v>33955</v>
      </c>
      <c r="D62" s="97">
        <v>36327</v>
      </c>
      <c r="E62" s="97">
        <v>35821</v>
      </c>
      <c r="F62" s="97"/>
      <c r="G62" s="97"/>
      <c r="H62" s="97"/>
      <c r="I62" s="100">
        <f t="shared" si="0"/>
        <v>8.0699120534807114E-3</v>
      </c>
      <c r="J62" s="100">
        <f t="shared" si="1"/>
        <v>5.4955087615962302E-2</v>
      </c>
      <c r="K62" s="97">
        <f t="shared" si="2"/>
        <v>1866</v>
      </c>
      <c r="L62" s="101">
        <f t="shared" si="4"/>
        <v>1.770986570493048E-2</v>
      </c>
      <c r="M62" s="98">
        <f t="shared" si="3"/>
        <v>-506</v>
      </c>
      <c r="N62" s="98">
        <f t="shared" si="5"/>
        <v>0</v>
      </c>
    </row>
    <row r="63" spans="1:14">
      <c r="A63" s="102">
        <v>69</v>
      </c>
      <c r="B63" s="99" t="s">
        <v>61</v>
      </c>
      <c r="C63" s="97">
        <v>86667</v>
      </c>
      <c r="D63" s="97">
        <v>86361</v>
      </c>
      <c r="E63" s="97">
        <v>87510</v>
      </c>
      <c r="F63" s="97"/>
      <c r="G63" s="97"/>
      <c r="H63" s="97"/>
      <c r="I63" s="100">
        <f t="shared" si="0"/>
        <v>1.9714636771728793E-2</v>
      </c>
      <c r="J63" s="100">
        <f t="shared" si="1"/>
        <v>9.726885665824362E-3</v>
      </c>
      <c r="K63" s="97">
        <f t="shared" si="2"/>
        <v>843</v>
      </c>
      <c r="L63" s="101">
        <f t="shared" si="4"/>
        <v>8.0007592654107156E-3</v>
      </c>
      <c r="M63" s="98">
        <f t="shared" si="3"/>
        <v>1149</v>
      </c>
      <c r="N63" s="98">
        <f t="shared" si="5"/>
        <v>0</v>
      </c>
    </row>
    <row r="64" spans="1:14">
      <c r="A64" s="102">
        <v>70</v>
      </c>
      <c r="B64" s="99" t="s">
        <v>62</v>
      </c>
      <c r="C64" s="97">
        <v>86852</v>
      </c>
      <c r="D64" s="97">
        <v>87335</v>
      </c>
      <c r="E64" s="97">
        <v>88131</v>
      </c>
      <c r="F64" s="97"/>
      <c r="G64" s="97"/>
      <c r="H64" s="97"/>
      <c r="I64" s="100">
        <f t="shared" si="0"/>
        <v>1.9854538376519598E-2</v>
      </c>
      <c r="J64" s="100">
        <f t="shared" si="1"/>
        <v>1.4726200893473956E-2</v>
      </c>
      <c r="K64" s="97">
        <f t="shared" si="2"/>
        <v>1279</v>
      </c>
      <c r="L64" s="101">
        <f t="shared" si="4"/>
        <v>1.2138755753808191E-2</v>
      </c>
      <c r="M64" s="98">
        <f t="shared" si="3"/>
        <v>796</v>
      </c>
      <c r="N64" s="98">
        <f t="shared" si="5"/>
        <v>0</v>
      </c>
    </row>
    <row r="65" spans="1:14">
      <c r="A65" s="102">
        <v>71</v>
      </c>
      <c r="B65" s="99" t="s">
        <v>63</v>
      </c>
      <c r="C65" s="97">
        <v>49930</v>
      </c>
      <c r="D65" s="97">
        <v>45640</v>
      </c>
      <c r="E65" s="97">
        <v>45684</v>
      </c>
      <c r="F65" s="97"/>
      <c r="G65" s="97"/>
      <c r="H65" s="97"/>
      <c r="I65" s="100">
        <f t="shared" si="0"/>
        <v>1.0291891969828113E-2</v>
      </c>
      <c r="J65" s="100">
        <f t="shared" si="1"/>
        <v>-8.5039054676547168E-2</v>
      </c>
      <c r="K65" s="97">
        <f t="shared" si="2"/>
        <v>-4246</v>
      </c>
      <c r="L65" s="101">
        <f t="shared" si="4"/>
        <v>-4.029801167370569E-2</v>
      </c>
      <c r="M65" s="98">
        <f t="shared" si="3"/>
        <v>44</v>
      </c>
      <c r="N65" s="98">
        <f t="shared" si="5"/>
        <v>0</v>
      </c>
    </row>
    <row r="66" spans="1:14">
      <c r="A66" s="102">
        <v>72</v>
      </c>
      <c r="B66" s="99" t="s">
        <v>64</v>
      </c>
      <c r="C66" s="97">
        <v>4596</v>
      </c>
      <c r="D66" s="97">
        <v>4743</v>
      </c>
      <c r="E66" s="97">
        <v>4712</v>
      </c>
      <c r="F66" s="97"/>
      <c r="G66" s="97"/>
      <c r="H66" s="97"/>
      <c r="I66" s="100">
        <f t="shared" si="0"/>
        <v>1.0615400350632621E-3</v>
      </c>
      <c r="J66" s="100">
        <f t="shared" si="1"/>
        <v>2.5239338555265448E-2</v>
      </c>
      <c r="K66" s="97">
        <f t="shared" si="2"/>
        <v>116</v>
      </c>
      <c r="L66" s="101">
        <f t="shared" si="4"/>
        <v>1.100934845536943E-3</v>
      </c>
      <c r="M66" s="98">
        <f t="shared" si="3"/>
        <v>-31</v>
      </c>
      <c r="N66" s="98">
        <f t="shared" si="5"/>
        <v>0</v>
      </c>
    </row>
    <row r="67" spans="1:14">
      <c r="A67" s="102">
        <v>73</v>
      </c>
      <c r="B67" s="99" t="s">
        <v>65</v>
      </c>
      <c r="C67" s="97">
        <v>25472</v>
      </c>
      <c r="D67" s="97">
        <v>24464</v>
      </c>
      <c r="E67" s="97">
        <v>24574</v>
      </c>
      <c r="F67" s="97"/>
      <c r="G67" s="97"/>
      <c r="H67" s="97"/>
      <c r="I67" s="100">
        <f t="shared" ref="I67:I92" si="6">E67/$E$92</f>
        <v>5.5361385444916388E-3</v>
      </c>
      <c r="J67" s="100">
        <f t="shared" ref="J67:J92" si="7">(E67-C67)/C67</f>
        <v>-3.5254396984924621E-2</v>
      </c>
      <c r="K67" s="97">
        <f t="shared" ref="K67:K92" si="8">E67-C67</f>
        <v>-898</v>
      </c>
      <c r="L67" s="101">
        <f t="shared" si="4"/>
        <v>-8.5227542352773692E-3</v>
      </c>
      <c r="M67" s="98">
        <f t="shared" ref="M67:M92" si="9">E67-D67</f>
        <v>110</v>
      </c>
      <c r="N67" s="98">
        <f t="shared" si="5"/>
        <v>0</v>
      </c>
    </row>
    <row r="68" spans="1:14">
      <c r="A68" s="102">
        <v>74</v>
      </c>
      <c r="B68" s="99" t="s">
        <v>66</v>
      </c>
      <c r="C68" s="97">
        <v>17781</v>
      </c>
      <c r="D68" s="97">
        <v>16681</v>
      </c>
      <c r="E68" s="97">
        <v>16987</v>
      </c>
      <c r="F68" s="97"/>
      <c r="G68" s="97"/>
      <c r="H68" s="97"/>
      <c r="I68" s="100">
        <f t="shared" si="6"/>
        <v>3.826905894656119E-3</v>
      </c>
      <c r="J68" s="100">
        <f t="shared" si="7"/>
        <v>-4.4654406388842022E-2</v>
      </c>
      <c r="K68" s="97">
        <f t="shared" si="8"/>
        <v>-794</v>
      </c>
      <c r="L68" s="101">
        <f t="shared" ref="L68:L92" si="10">K68/$K$92</f>
        <v>-7.5357092013476961E-3</v>
      </c>
      <c r="M68" s="98">
        <f t="shared" si="9"/>
        <v>306</v>
      </c>
      <c r="N68" s="98">
        <f t="shared" ref="N68:N92" si="11">H68-G68</f>
        <v>0</v>
      </c>
    </row>
    <row r="69" spans="1:14">
      <c r="A69" s="102">
        <v>75</v>
      </c>
      <c r="B69" s="99" t="s">
        <v>67</v>
      </c>
      <c r="C69" s="97">
        <v>3323</v>
      </c>
      <c r="D69" s="97">
        <v>3424</v>
      </c>
      <c r="E69" s="97">
        <v>3489</v>
      </c>
      <c r="F69" s="97"/>
      <c r="G69" s="97"/>
      <c r="H69" s="97"/>
      <c r="I69" s="100">
        <f t="shared" si="6"/>
        <v>7.8601722884883731E-4</v>
      </c>
      <c r="J69" s="100">
        <f t="shared" si="7"/>
        <v>4.9954860066205239E-2</v>
      </c>
      <c r="K69" s="97">
        <f t="shared" si="8"/>
        <v>166</v>
      </c>
      <c r="L69" s="101">
        <f t="shared" si="10"/>
        <v>1.5754757272339011E-3</v>
      </c>
      <c r="M69" s="98">
        <f t="shared" si="9"/>
        <v>65</v>
      </c>
      <c r="N69" s="98">
        <f t="shared" si="11"/>
        <v>0</v>
      </c>
    </row>
    <row r="70" spans="1:14">
      <c r="A70" s="102">
        <v>77</v>
      </c>
      <c r="B70" s="99" t="s">
        <v>68</v>
      </c>
      <c r="C70" s="97">
        <v>6785</v>
      </c>
      <c r="D70" s="97">
        <v>6114</v>
      </c>
      <c r="E70" s="97">
        <v>6256</v>
      </c>
      <c r="F70" s="97"/>
      <c r="G70" s="97"/>
      <c r="H70" s="97"/>
      <c r="I70" s="100">
        <f t="shared" si="6"/>
        <v>1.409379129744433E-3</v>
      </c>
      <c r="J70" s="100">
        <f t="shared" si="7"/>
        <v>-7.796610169491526E-2</v>
      </c>
      <c r="K70" s="97">
        <f t="shared" si="8"/>
        <v>-529</v>
      </c>
      <c r="L70" s="101">
        <f t="shared" si="10"/>
        <v>-5.0206425283538178E-3</v>
      </c>
      <c r="M70" s="98">
        <f t="shared" si="9"/>
        <v>142</v>
      </c>
      <c r="N70" s="98">
        <f t="shared" si="11"/>
        <v>0</v>
      </c>
    </row>
    <row r="71" spans="1:14">
      <c r="A71" s="102">
        <v>78</v>
      </c>
      <c r="B71" s="99" t="s">
        <v>69</v>
      </c>
      <c r="C71" s="97">
        <v>19599</v>
      </c>
      <c r="D71" s="97">
        <v>24063</v>
      </c>
      <c r="E71" s="97">
        <v>23701</v>
      </c>
      <c r="F71" s="97"/>
      <c r="G71" s="97"/>
      <c r="H71" s="97"/>
      <c r="I71" s="100">
        <f t="shared" si="6"/>
        <v>5.3394652739886198E-3</v>
      </c>
      <c r="J71" s="100">
        <f t="shared" si="7"/>
        <v>0.20929639267309558</v>
      </c>
      <c r="K71" s="97">
        <f t="shared" si="8"/>
        <v>4102</v>
      </c>
      <c r="L71" s="101">
        <f t="shared" si="10"/>
        <v>3.8931333934418451E-2</v>
      </c>
      <c r="M71" s="98">
        <f t="shared" si="9"/>
        <v>-362</v>
      </c>
      <c r="N71" s="98">
        <f t="shared" si="11"/>
        <v>0</v>
      </c>
    </row>
    <row r="72" spans="1:14">
      <c r="A72" s="102">
        <v>79</v>
      </c>
      <c r="B72" s="99" t="s">
        <v>70</v>
      </c>
      <c r="C72" s="97">
        <v>18227</v>
      </c>
      <c r="D72" s="97">
        <v>20039</v>
      </c>
      <c r="E72" s="97">
        <v>19508</v>
      </c>
      <c r="F72" s="97"/>
      <c r="G72" s="97"/>
      <c r="H72" s="97"/>
      <c r="I72" s="100">
        <f t="shared" si="6"/>
        <v>4.394847836165984E-3</v>
      </c>
      <c r="J72" s="100">
        <f t="shared" si="7"/>
        <v>7.0280353321994837E-2</v>
      </c>
      <c r="K72" s="97">
        <f t="shared" si="8"/>
        <v>1281</v>
      </c>
      <c r="L72" s="101">
        <f t="shared" si="10"/>
        <v>1.2157737389076068E-2</v>
      </c>
      <c r="M72" s="98">
        <f t="shared" si="9"/>
        <v>-531</v>
      </c>
      <c r="N72" s="98">
        <f t="shared" si="11"/>
        <v>0</v>
      </c>
    </row>
    <row r="73" spans="1:14">
      <c r="A73" s="102">
        <v>80</v>
      </c>
      <c r="B73" s="99" t="s">
        <v>71</v>
      </c>
      <c r="C73" s="97">
        <v>42097</v>
      </c>
      <c r="D73" s="97">
        <v>44670</v>
      </c>
      <c r="E73" s="97">
        <v>45082</v>
      </c>
      <c r="F73" s="97"/>
      <c r="G73" s="97"/>
      <c r="H73" s="97"/>
      <c r="I73" s="100">
        <f t="shared" si="6"/>
        <v>1.0156270768404495E-2</v>
      </c>
      <c r="J73" s="100">
        <f t="shared" si="7"/>
        <v>7.0907665629379765E-2</v>
      </c>
      <c r="K73" s="97">
        <f t="shared" si="8"/>
        <v>2985</v>
      </c>
      <c r="L73" s="101">
        <f t="shared" si="10"/>
        <v>2.8330090637308403E-2</v>
      </c>
      <c r="M73" s="98">
        <f t="shared" si="9"/>
        <v>412</v>
      </c>
      <c r="N73" s="98">
        <f t="shared" si="11"/>
        <v>0</v>
      </c>
    </row>
    <row r="74" spans="1:14">
      <c r="A74" s="102">
        <v>81</v>
      </c>
      <c r="B74" s="99" t="s">
        <v>72</v>
      </c>
      <c r="C74" s="97">
        <v>281856</v>
      </c>
      <c r="D74" s="97">
        <v>241395</v>
      </c>
      <c r="E74" s="97">
        <v>237552</v>
      </c>
      <c r="F74" s="97"/>
      <c r="G74" s="97"/>
      <c r="H74" s="97"/>
      <c r="I74" s="100">
        <f t="shared" si="6"/>
        <v>5.3516756878045003E-2</v>
      </c>
      <c r="J74" s="100">
        <f t="shared" si="7"/>
        <v>-0.15718664850136241</v>
      </c>
      <c r="K74" s="97">
        <f t="shared" si="8"/>
        <v>-44304</v>
      </c>
      <c r="L74" s="101">
        <f t="shared" si="10"/>
        <v>-0.4204811844540407</v>
      </c>
      <c r="M74" s="98">
        <f t="shared" si="9"/>
        <v>-3843</v>
      </c>
      <c r="N74" s="98">
        <f t="shared" si="11"/>
        <v>0</v>
      </c>
    </row>
    <row r="75" spans="1:14">
      <c r="A75" s="102">
        <v>82</v>
      </c>
      <c r="B75" s="99" t="s">
        <v>73</v>
      </c>
      <c r="C75" s="97">
        <v>199324</v>
      </c>
      <c r="D75" s="97">
        <v>196887</v>
      </c>
      <c r="E75" s="97">
        <v>197853</v>
      </c>
      <c r="F75" s="97"/>
      <c r="G75" s="97"/>
      <c r="H75" s="97"/>
      <c r="I75" s="100">
        <f t="shared" si="6"/>
        <v>4.4573191968881917E-2</v>
      </c>
      <c r="J75" s="100">
        <f t="shared" si="7"/>
        <v>-7.3799442114346487E-3</v>
      </c>
      <c r="K75" s="97">
        <f t="shared" si="8"/>
        <v>-1471</v>
      </c>
      <c r="L75" s="101">
        <f t="shared" si="10"/>
        <v>-1.396099273952451E-2</v>
      </c>
      <c r="M75" s="98">
        <f t="shared" si="9"/>
        <v>966</v>
      </c>
      <c r="N75" s="98">
        <f t="shared" si="11"/>
        <v>0</v>
      </c>
    </row>
    <row r="76" spans="1:14">
      <c r="A76" s="102">
        <v>84</v>
      </c>
      <c r="B76" s="99" t="s">
        <v>74</v>
      </c>
      <c r="C76" s="97">
        <v>43954</v>
      </c>
      <c r="D76" s="97">
        <v>50342</v>
      </c>
      <c r="E76" s="97">
        <v>50459</v>
      </c>
      <c r="F76" s="97"/>
      <c r="G76" s="97"/>
      <c r="H76" s="97"/>
      <c r="I76" s="100">
        <f t="shared" si="6"/>
        <v>1.1367624921319427E-2</v>
      </c>
      <c r="J76" s="100">
        <f t="shared" si="7"/>
        <v>0.14799563179687855</v>
      </c>
      <c r="K76" s="97">
        <f t="shared" si="8"/>
        <v>6505</v>
      </c>
      <c r="L76" s="101">
        <f t="shared" si="10"/>
        <v>6.173776870877426E-2</v>
      </c>
      <c r="M76" s="98">
        <f t="shared" si="9"/>
        <v>117</v>
      </c>
      <c r="N76" s="98">
        <f t="shared" si="11"/>
        <v>0</v>
      </c>
    </row>
    <row r="77" spans="1:14">
      <c r="A77" s="102">
        <v>85</v>
      </c>
      <c r="B77" s="99" t="s">
        <v>75</v>
      </c>
      <c r="C77" s="97">
        <v>398401</v>
      </c>
      <c r="D77" s="97">
        <v>411185</v>
      </c>
      <c r="E77" s="97">
        <v>418239</v>
      </c>
      <c r="F77" s="97"/>
      <c r="G77" s="97"/>
      <c r="H77" s="97"/>
      <c r="I77" s="100">
        <f t="shared" si="6"/>
        <v>9.4222717046864107E-2</v>
      </c>
      <c r="J77" s="100">
        <f t="shared" si="7"/>
        <v>4.9794051721757729E-2</v>
      </c>
      <c r="K77" s="97">
        <f t="shared" si="8"/>
        <v>19838</v>
      </c>
      <c r="L77" s="101">
        <f t="shared" si="10"/>
        <v>0.18827884022208513</v>
      </c>
      <c r="M77" s="98">
        <f t="shared" si="9"/>
        <v>7054</v>
      </c>
      <c r="N77" s="98">
        <f t="shared" si="11"/>
        <v>0</v>
      </c>
    </row>
    <row r="78" spans="1:14">
      <c r="A78" s="102">
        <v>86</v>
      </c>
      <c r="B78" s="99" t="s">
        <v>76</v>
      </c>
      <c r="C78" s="97">
        <v>322584</v>
      </c>
      <c r="D78" s="97">
        <v>358091</v>
      </c>
      <c r="E78" s="97">
        <v>360333</v>
      </c>
      <c r="F78" s="97"/>
      <c r="G78" s="97"/>
      <c r="H78" s="97"/>
      <c r="I78" s="100">
        <f t="shared" si="6"/>
        <v>8.1177399289993721E-2</v>
      </c>
      <c r="J78" s="100">
        <f t="shared" si="7"/>
        <v>0.11702068298489696</v>
      </c>
      <c r="K78" s="97">
        <f t="shared" si="8"/>
        <v>37749</v>
      </c>
      <c r="L78" s="101">
        <f t="shared" si="10"/>
        <v>0.35826887486356951</v>
      </c>
      <c r="M78" s="98">
        <f t="shared" si="9"/>
        <v>2242</v>
      </c>
      <c r="N78" s="98">
        <f t="shared" si="11"/>
        <v>0</v>
      </c>
    </row>
    <row r="79" spans="1:14">
      <c r="A79" s="102">
        <v>87</v>
      </c>
      <c r="B79" s="99" t="s">
        <v>77</v>
      </c>
      <c r="C79" s="98">
        <v>22849</v>
      </c>
      <c r="D79" s="98">
        <v>23773</v>
      </c>
      <c r="E79" s="98">
        <v>23787</v>
      </c>
      <c r="F79" s="98"/>
      <c r="G79" s="98"/>
      <c r="H79" s="98"/>
      <c r="I79" s="100">
        <f t="shared" si="6"/>
        <v>5.358839731334851E-3</v>
      </c>
      <c r="J79" s="100">
        <f t="shared" si="7"/>
        <v>4.1052124819466934E-2</v>
      </c>
      <c r="K79" s="97">
        <f t="shared" si="8"/>
        <v>938</v>
      </c>
      <c r="L79" s="101">
        <f t="shared" si="10"/>
        <v>8.9023869406349362E-3</v>
      </c>
      <c r="M79" s="98">
        <f t="shared" si="9"/>
        <v>14</v>
      </c>
      <c r="N79" s="98">
        <f t="shared" si="11"/>
        <v>0</v>
      </c>
    </row>
    <row r="80" spans="1:14">
      <c r="A80" s="102">
        <v>88</v>
      </c>
      <c r="B80" s="99" t="s">
        <v>78</v>
      </c>
      <c r="C80" s="98">
        <v>39682</v>
      </c>
      <c r="D80" s="98">
        <v>42300</v>
      </c>
      <c r="E80" s="98">
        <v>42773</v>
      </c>
      <c r="F80" s="98"/>
      <c r="G80" s="98"/>
      <c r="H80" s="98"/>
      <c r="I80" s="100">
        <f t="shared" si="6"/>
        <v>9.636089117096968E-3</v>
      </c>
      <c r="J80" s="100">
        <f t="shared" si="7"/>
        <v>7.7894259361927329E-2</v>
      </c>
      <c r="K80" s="97">
        <f t="shared" si="8"/>
        <v>3091</v>
      </c>
      <c r="L80" s="101">
        <f t="shared" si="10"/>
        <v>2.9336117306505954E-2</v>
      </c>
      <c r="M80" s="98">
        <f t="shared" si="9"/>
        <v>473</v>
      </c>
      <c r="N80" s="98">
        <f t="shared" si="11"/>
        <v>0</v>
      </c>
    </row>
    <row r="81" spans="1:16">
      <c r="A81" s="102">
        <v>90</v>
      </c>
      <c r="B81" s="99" t="s">
        <v>79</v>
      </c>
      <c r="C81" s="98">
        <v>4807</v>
      </c>
      <c r="D81" s="98">
        <v>5249</v>
      </c>
      <c r="E81" s="98">
        <v>5703</v>
      </c>
      <c r="F81" s="98"/>
      <c r="G81" s="98"/>
      <c r="H81" s="98"/>
      <c r="I81" s="100">
        <f t="shared" si="6"/>
        <v>1.2847968633204125E-3</v>
      </c>
      <c r="J81" s="100">
        <f t="shared" si="7"/>
        <v>0.18639484085708341</v>
      </c>
      <c r="K81" s="97">
        <f t="shared" si="8"/>
        <v>896</v>
      </c>
      <c r="L81" s="101">
        <f t="shared" si="10"/>
        <v>8.5037726000094915E-3</v>
      </c>
      <c r="M81" s="98">
        <f t="shared" si="9"/>
        <v>454</v>
      </c>
      <c r="N81" s="98">
        <f t="shared" si="11"/>
        <v>0</v>
      </c>
      <c r="O81" s="10"/>
      <c r="P81" s="10"/>
    </row>
    <row r="82" spans="1:16">
      <c r="A82" s="102">
        <v>91</v>
      </c>
      <c r="B82" s="99" t="s">
        <v>80</v>
      </c>
      <c r="C82" s="98">
        <v>1404</v>
      </c>
      <c r="D82" s="98">
        <v>1292</v>
      </c>
      <c r="E82" s="98">
        <v>1251</v>
      </c>
      <c r="F82" s="98"/>
      <c r="G82" s="98"/>
      <c r="H82" s="98"/>
      <c r="I82" s="100">
        <f t="shared" si="6"/>
        <v>2.8183076907133722E-4</v>
      </c>
      <c r="J82" s="100">
        <f t="shared" si="7"/>
        <v>-0.10897435897435898</v>
      </c>
      <c r="K82" s="97">
        <f t="shared" si="8"/>
        <v>-153</v>
      </c>
      <c r="L82" s="101">
        <f t="shared" si="10"/>
        <v>-1.4520950979926921E-3</v>
      </c>
      <c r="M82" s="98">
        <f t="shared" si="9"/>
        <v>-41</v>
      </c>
      <c r="N82" s="98">
        <f t="shared" si="11"/>
        <v>0</v>
      </c>
      <c r="O82" s="8"/>
      <c r="P82" s="8"/>
    </row>
    <row r="83" spans="1:16">
      <c r="A83" s="102">
        <v>92</v>
      </c>
      <c r="B83" s="99" t="s">
        <v>81</v>
      </c>
      <c r="C83" s="98">
        <v>1980</v>
      </c>
      <c r="D83" s="98">
        <v>1794</v>
      </c>
      <c r="E83" s="98">
        <v>1779</v>
      </c>
      <c r="F83" s="98"/>
      <c r="G83" s="98"/>
      <c r="H83" s="98"/>
      <c r="I83" s="100">
        <f t="shared" si="6"/>
        <v>4.0078092580168574E-4</v>
      </c>
      <c r="J83" s="100">
        <f t="shared" si="7"/>
        <v>-0.10151515151515152</v>
      </c>
      <c r="K83" s="97">
        <f t="shared" si="8"/>
        <v>-201</v>
      </c>
      <c r="L83" s="101">
        <f t="shared" si="10"/>
        <v>-1.9076543444217719E-3</v>
      </c>
      <c r="M83" s="98">
        <f t="shared" si="9"/>
        <v>-15</v>
      </c>
      <c r="N83" s="98">
        <f t="shared" si="11"/>
        <v>0</v>
      </c>
    </row>
    <row r="84" spans="1:16">
      <c r="A84" s="102">
        <v>93</v>
      </c>
      <c r="B84" s="99" t="s">
        <v>82</v>
      </c>
      <c r="C84" s="98">
        <v>16633</v>
      </c>
      <c r="D84" s="98">
        <v>18252</v>
      </c>
      <c r="E84" s="98">
        <v>18225</v>
      </c>
      <c r="F84" s="98"/>
      <c r="G84" s="98"/>
      <c r="H84" s="98"/>
      <c r="I84" s="100">
        <f t="shared" si="6"/>
        <v>4.1058079666867467E-3</v>
      </c>
      <c r="J84" s="100">
        <f t="shared" si="7"/>
        <v>9.5713340948716405E-2</v>
      </c>
      <c r="K84" s="97">
        <f t="shared" si="8"/>
        <v>1592</v>
      </c>
      <c r="L84" s="101">
        <f t="shared" si="10"/>
        <v>1.510938167323115E-2</v>
      </c>
      <c r="M84" s="98">
        <f t="shared" si="9"/>
        <v>-27</v>
      </c>
      <c r="N84" s="98">
        <f t="shared" si="11"/>
        <v>0</v>
      </c>
    </row>
    <row r="85" spans="1:16">
      <c r="A85" s="102">
        <v>94</v>
      </c>
      <c r="B85" s="99" t="s">
        <v>83</v>
      </c>
      <c r="C85" s="98">
        <v>25348</v>
      </c>
      <c r="D85" s="98">
        <v>24727</v>
      </c>
      <c r="E85" s="98">
        <v>25113</v>
      </c>
      <c r="F85" s="98"/>
      <c r="G85" s="98"/>
      <c r="H85" s="98"/>
      <c r="I85" s="100">
        <f t="shared" si="6"/>
        <v>5.657566829487203E-3</v>
      </c>
      <c r="J85" s="100">
        <f t="shared" si="7"/>
        <v>-9.2709483982957239E-3</v>
      </c>
      <c r="K85" s="97">
        <f t="shared" si="8"/>
        <v>-235</v>
      </c>
      <c r="L85" s="101">
        <f t="shared" si="10"/>
        <v>-2.2303421439757035E-3</v>
      </c>
      <c r="M85" s="98">
        <f t="shared" si="9"/>
        <v>386</v>
      </c>
      <c r="N85" s="98">
        <f t="shared" si="11"/>
        <v>0</v>
      </c>
    </row>
    <row r="86" spans="1:16">
      <c r="A86" s="102">
        <v>95</v>
      </c>
      <c r="B86" s="99" t="s">
        <v>84</v>
      </c>
      <c r="C86" s="98">
        <v>13021</v>
      </c>
      <c r="D86" s="98">
        <v>12126</v>
      </c>
      <c r="E86" s="98">
        <v>12156</v>
      </c>
      <c r="F86" s="98"/>
      <c r="G86" s="98"/>
      <c r="H86" s="98"/>
      <c r="I86" s="100">
        <f t="shared" si="6"/>
        <v>2.7385570174509794E-3</v>
      </c>
      <c r="J86" s="100">
        <f t="shared" si="7"/>
        <v>-6.643114968128408E-2</v>
      </c>
      <c r="K86" s="97">
        <f t="shared" si="8"/>
        <v>-865</v>
      </c>
      <c r="L86" s="101">
        <f t="shared" si="10"/>
        <v>-8.209557253357376E-3</v>
      </c>
      <c r="M86" s="98">
        <f t="shared" si="9"/>
        <v>30</v>
      </c>
      <c r="N86" s="98">
        <f t="shared" si="11"/>
        <v>0</v>
      </c>
    </row>
    <row r="87" spans="1:16">
      <c r="A87" s="102">
        <v>96</v>
      </c>
      <c r="B87" s="99" t="s">
        <v>85</v>
      </c>
      <c r="C87" s="98">
        <v>51995</v>
      </c>
      <c r="D87" s="98">
        <v>56833</v>
      </c>
      <c r="E87" s="98">
        <v>56437</v>
      </c>
      <c r="F87" s="98"/>
      <c r="G87" s="98"/>
      <c r="H87" s="98"/>
      <c r="I87" s="100">
        <f t="shared" si="6"/>
        <v>1.271437499127023E-2</v>
      </c>
      <c r="J87" s="100">
        <f t="shared" si="7"/>
        <v>8.5431291470333681E-2</v>
      </c>
      <c r="K87" s="97">
        <f t="shared" si="8"/>
        <v>4442</v>
      </c>
      <c r="L87" s="101">
        <f t="shared" si="10"/>
        <v>4.2158211929957765E-2</v>
      </c>
      <c r="M87" s="98">
        <f t="shared" si="9"/>
        <v>-396</v>
      </c>
      <c r="N87" s="98">
        <f t="shared" si="11"/>
        <v>0</v>
      </c>
    </row>
    <row r="88" spans="1:16">
      <c r="A88" s="102">
        <v>97</v>
      </c>
      <c r="B88" s="99" t="s">
        <v>86</v>
      </c>
      <c r="C88" s="98">
        <v>11916</v>
      </c>
      <c r="D88" s="98">
        <v>9794</v>
      </c>
      <c r="E88" s="98">
        <v>9629</v>
      </c>
      <c r="F88" s="98"/>
      <c r="G88" s="98"/>
      <c r="H88" s="98"/>
      <c r="I88" s="100">
        <f t="shared" si="6"/>
        <v>2.169263369614633E-3</v>
      </c>
      <c r="J88" s="100">
        <f t="shared" si="7"/>
        <v>-0.19192682108089962</v>
      </c>
      <c r="K88" s="97">
        <f t="shared" si="8"/>
        <v>-2287</v>
      </c>
      <c r="L88" s="101">
        <f t="shared" si="10"/>
        <v>-2.1705499928818869E-2</v>
      </c>
      <c r="M88" s="98">
        <f t="shared" si="9"/>
        <v>-165</v>
      </c>
      <c r="N88" s="98">
        <f t="shared" si="11"/>
        <v>0</v>
      </c>
    </row>
    <row r="89" spans="1:16">
      <c r="A89" s="102">
        <v>98</v>
      </c>
      <c r="B89" s="99" t="s">
        <v>87</v>
      </c>
      <c r="C89" s="98">
        <v>619</v>
      </c>
      <c r="D89" s="98">
        <v>246</v>
      </c>
      <c r="E89" s="98">
        <v>243</v>
      </c>
      <c r="F89" s="98"/>
      <c r="G89" s="98"/>
      <c r="H89" s="98"/>
      <c r="I89" s="100">
        <f t="shared" si="6"/>
        <v>5.4744106222489961E-5</v>
      </c>
      <c r="J89" s="100">
        <f t="shared" si="7"/>
        <v>-0.60743134087237483</v>
      </c>
      <c r="K89" s="97">
        <f t="shared" si="8"/>
        <v>-376</v>
      </c>
      <c r="L89" s="101">
        <f t="shared" si="10"/>
        <v>-3.5685474303611257E-3</v>
      </c>
      <c r="M89" s="98">
        <f t="shared" si="9"/>
        <v>-3</v>
      </c>
      <c r="N89" s="98">
        <f t="shared" si="11"/>
        <v>0</v>
      </c>
    </row>
    <row r="90" spans="1:16">
      <c r="A90" s="102">
        <v>99</v>
      </c>
      <c r="B90" s="99" t="s">
        <v>88</v>
      </c>
      <c r="C90" s="98">
        <v>1838</v>
      </c>
      <c r="D90" s="98">
        <v>2030</v>
      </c>
      <c r="E90" s="98">
        <v>2049</v>
      </c>
      <c r="F90" s="98"/>
      <c r="G90" s="98"/>
      <c r="H90" s="98"/>
      <c r="I90" s="100">
        <f t="shared" si="6"/>
        <v>4.6160771049334124E-4</v>
      </c>
      <c r="J90" s="100">
        <f t="shared" si="7"/>
        <v>0.11479869423286181</v>
      </c>
      <c r="K90" s="97">
        <f t="shared" si="8"/>
        <v>211</v>
      </c>
      <c r="L90" s="101">
        <f t="shared" si="10"/>
        <v>2.0025625207611636E-3</v>
      </c>
      <c r="M90" s="98">
        <f t="shared" si="9"/>
        <v>19</v>
      </c>
      <c r="N90" s="98">
        <f t="shared" si="11"/>
        <v>0</v>
      </c>
    </row>
    <row r="91" spans="1:16">
      <c r="A91" s="102"/>
      <c r="B91" s="99" t="s">
        <v>285</v>
      </c>
      <c r="C91" s="98">
        <v>45600</v>
      </c>
      <c r="D91" s="98">
        <v>46609</v>
      </c>
      <c r="E91" s="98">
        <v>47519</v>
      </c>
      <c r="F91" s="98"/>
      <c r="G91" s="98"/>
      <c r="H91" s="98"/>
      <c r="I91" s="100">
        <f>E91/$E$92</f>
        <v>1.0705288821343624E-2</v>
      </c>
      <c r="J91" s="100">
        <f>(E91-C91)/C91</f>
        <v>4.2083333333333334E-2</v>
      </c>
      <c r="K91" s="97">
        <f>E91-C91</f>
        <v>1919</v>
      </c>
      <c r="L91" s="101">
        <f>K91/$K$92</f>
        <v>1.8212879039529256E-2</v>
      </c>
      <c r="M91" s="98">
        <f>E91-D91</f>
        <v>910</v>
      </c>
      <c r="N91" s="98">
        <f>H91-G91</f>
        <v>0</v>
      </c>
    </row>
    <row r="92" spans="1:16" s="109" customFormat="1">
      <c r="A92" s="188" t="s">
        <v>89</v>
      </c>
      <c r="B92" s="188"/>
      <c r="C92" s="64">
        <v>4333469</v>
      </c>
      <c r="D92" s="64">
        <v>4435491</v>
      </c>
      <c r="E92" s="64">
        <v>4438834</v>
      </c>
      <c r="F92" s="64"/>
      <c r="G92" s="64"/>
      <c r="H92" s="64"/>
      <c r="I92" s="100">
        <f t="shared" si="6"/>
        <v>1</v>
      </c>
      <c r="J92" s="100">
        <f t="shared" si="7"/>
        <v>2.4314238777293665E-2</v>
      </c>
      <c r="K92" s="97">
        <f t="shared" si="8"/>
        <v>105365</v>
      </c>
      <c r="L92" s="101">
        <f t="shared" si="10"/>
        <v>1</v>
      </c>
      <c r="M92" s="97">
        <f t="shared" si="9"/>
        <v>3343</v>
      </c>
      <c r="N92" s="98">
        <f t="shared" si="11"/>
        <v>0</v>
      </c>
      <c r="O92" s="19"/>
      <c r="P92" s="19"/>
    </row>
    <row r="93" spans="1:16" s="8" customFormat="1">
      <c r="C93" s="139"/>
      <c r="D93" s="138"/>
      <c r="E93" s="140"/>
      <c r="F93" s="167"/>
      <c r="G93" s="167"/>
      <c r="H93" s="167"/>
      <c r="K93" s="16"/>
      <c r="L93" s="16"/>
      <c r="O93" s="6"/>
      <c r="P93" s="6"/>
    </row>
    <row r="94" spans="1:16">
      <c r="C94" s="139"/>
      <c r="D94" s="138"/>
      <c r="E94" s="140"/>
      <c r="F94" s="140"/>
      <c r="G94" s="140"/>
      <c r="H94" s="140"/>
      <c r="I94" s="12"/>
    </row>
    <row r="95" spans="1:16">
      <c r="E95" s="140"/>
      <c r="F95" s="140"/>
      <c r="H95" s="140"/>
    </row>
    <row r="97" spans="5:8">
      <c r="E97" s="140"/>
      <c r="G97" s="158"/>
      <c r="H97" s="15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N1" zoomScale="80" zoomScaleNormal="80" workbookViewId="0">
      <pane ySplit="2" topLeftCell="A3" activePane="bottomLeft" state="frozen"/>
      <selection pane="bottomLeft" activeCell="P1" sqref="P1:Z1048576"/>
    </sheetView>
  </sheetViews>
  <sheetFormatPr defaultColWidth="8.85546875" defaultRowHeight="15"/>
  <cols>
    <col min="1" max="1" width="13.7109375" style="6" bestFit="1" customWidth="1"/>
    <col min="2" max="2" width="34.42578125" style="6" bestFit="1" customWidth="1"/>
    <col min="3" max="5" width="12" style="6" bestFit="1" customWidth="1"/>
    <col min="6" max="8" width="12" style="6" customWidth="1"/>
    <col min="9" max="9" width="22.5703125" style="6" customWidth="1"/>
    <col min="10" max="10" width="28.42578125" style="6" customWidth="1"/>
    <col min="11" max="11" width="26.7109375" style="6" customWidth="1"/>
    <col min="12" max="12" width="20.28515625" style="6" customWidth="1"/>
    <col min="13" max="14" width="29" style="6" customWidth="1"/>
    <col min="15" max="16384" width="8.85546875" style="6"/>
  </cols>
  <sheetData>
    <row r="1" spans="1:16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6" ht="45">
      <c r="A2" s="95" t="s">
        <v>1</v>
      </c>
      <c r="B2" s="94" t="s">
        <v>90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325</v>
      </c>
      <c r="J2" s="92" t="s">
        <v>306</v>
      </c>
      <c r="K2" s="92" t="s">
        <v>307</v>
      </c>
      <c r="L2" s="92" t="s">
        <v>308</v>
      </c>
      <c r="M2" s="96" t="s">
        <v>309</v>
      </c>
      <c r="N2" s="160" t="s">
        <v>310</v>
      </c>
    </row>
    <row r="3" spans="1:16">
      <c r="A3" s="102">
        <v>10</v>
      </c>
      <c r="B3" s="99" t="s">
        <v>9</v>
      </c>
      <c r="C3" s="97">
        <v>143114</v>
      </c>
      <c r="D3" s="97">
        <v>153010</v>
      </c>
      <c r="E3" s="97">
        <v>152337</v>
      </c>
      <c r="F3" s="97"/>
      <c r="G3" s="97"/>
      <c r="H3" s="97"/>
      <c r="I3" s="100">
        <f t="shared" ref="I3:I27" si="0">E3/$E$27</f>
        <v>0.15924754731576773</v>
      </c>
      <c r="J3" s="100">
        <f t="shared" ref="J3:J27" si="1">(E3-C3)/C3</f>
        <v>6.4445127660466478E-2</v>
      </c>
      <c r="K3" s="97">
        <f t="shared" ref="K3:K27" si="2">E3-C3</f>
        <v>9223</v>
      </c>
      <c r="L3" s="101">
        <f t="shared" ref="L3:L27" si="3">K3/$K$27</f>
        <v>0.22677091785301567</v>
      </c>
      <c r="M3" s="98">
        <f t="shared" ref="M3:M27" si="4">E3-D3</f>
        <v>-673</v>
      </c>
      <c r="N3" s="98">
        <f>H3-G3</f>
        <v>0</v>
      </c>
      <c r="P3" s="9"/>
    </row>
    <row r="4" spans="1:16">
      <c r="A4" s="102">
        <v>11</v>
      </c>
      <c r="B4" s="99" t="s">
        <v>10</v>
      </c>
      <c r="C4" s="97">
        <v>2591</v>
      </c>
      <c r="D4" s="97">
        <v>2634</v>
      </c>
      <c r="E4" s="97">
        <v>2611</v>
      </c>
      <c r="F4" s="97"/>
      <c r="G4" s="97"/>
      <c r="H4" s="97"/>
      <c r="I4" s="100">
        <f t="shared" si="0"/>
        <v>2.7294442324679465E-3</v>
      </c>
      <c r="J4" s="100">
        <f t="shared" si="1"/>
        <v>7.7190274025472792E-3</v>
      </c>
      <c r="K4" s="97">
        <f t="shared" si="2"/>
        <v>20</v>
      </c>
      <c r="L4" s="101">
        <f t="shared" si="3"/>
        <v>4.9175087900469618E-4</v>
      </c>
      <c r="M4" s="98">
        <f t="shared" si="4"/>
        <v>-23</v>
      </c>
      <c r="N4" s="98">
        <f t="shared" ref="N4:N27" si="5">H4-G4</f>
        <v>0</v>
      </c>
      <c r="P4" s="9"/>
    </row>
    <row r="5" spans="1:16">
      <c r="A5" s="102">
        <v>12</v>
      </c>
      <c r="B5" s="99" t="s">
        <v>11</v>
      </c>
      <c r="C5" s="97">
        <v>1182</v>
      </c>
      <c r="D5" s="97">
        <v>1184</v>
      </c>
      <c r="E5" s="97">
        <v>979</v>
      </c>
      <c r="F5" s="97"/>
      <c r="G5" s="97"/>
      <c r="H5" s="97"/>
      <c r="I5" s="100">
        <f t="shared" si="0"/>
        <v>1.0234109167315663E-3</v>
      </c>
      <c r="J5" s="100">
        <f t="shared" si="1"/>
        <v>-0.17174280879864637</v>
      </c>
      <c r="K5" s="97">
        <f t="shared" si="2"/>
        <v>-203</v>
      </c>
      <c r="L5" s="101">
        <f t="shared" si="3"/>
        <v>-4.9912714218976664E-3</v>
      </c>
      <c r="M5" s="98">
        <f t="shared" si="4"/>
        <v>-205</v>
      </c>
      <c r="N5" s="98">
        <f t="shared" si="5"/>
        <v>0</v>
      </c>
      <c r="P5" s="9"/>
    </row>
    <row r="6" spans="1:16">
      <c r="A6" s="102">
        <v>13</v>
      </c>
      <c r="B6" s="99" t="s">
        <v>12</v>
      </c>
      <c r="C6" s="97">
        <v>117643</v>
      </c>
      <c r="D6" s="97">
        <v>117120</v>
      </c>
      <c r="E6" s="97">
        <v>117493</v>
      </c>
      <c r="F6" s="97"/>
      <c r="G6" s="97"/>
      <c r="H6" s="97"/>
      <c r="I6" s="100">
        <f t="shared" si="0"/>
        <v>0.12282289973395498</v>
      </c>
      <c r="J6" s="100">
        <f t="shared" si="1"/>
        <v>-1.2750439890176211E-3</v>
      </c>
      <c r="K6" s="97">
        <f t="shared" si="2"/>
        <v>-150</v>
      </c>
      <c r="L6" s="101">
        <f t="shared" si="3"/>
        <v>-3.6881315925352217E-3</v>
      </c>
      <c r="M6" s="98">
        <f t="shared" si="4"/>
        <v>373</v>
      </c>
      <c r="N6" s="98">
        <f t="shared" si="5"/>
        <v>0</v>
      </c>
      <c r="P6" s="9"/>
    </row>
    <row r="7" spans="1:16">
      <c r="A7" s="102">
        <v>14</v>
      </c>
      <c r="B7" s="99" t="s">
        <v>13</v>
      </c>
      <c r="C7" s="97">
        <v>270583</v>
      </c>
      <c r="D7" s="97">
        <v>294506</v>
      </c>
      <c r="E7" s="97">
        <v>297356</v>
      </c>
      <c r="F7" s="97"/>
      <c r="G7" s="97"/>
      <c r="H7" s="97"/>
      <c r="I7" s="100">
        <f t="shared" si="0"/>
        <v>0.31084512416305582</v>
      </c>
      <c r="J7" s="100">
        <f t="shared" si="1"/>
        <v>9.8945610034628928E-2</v>
      </c>
      <c r="K7" s="97">
        <f t="shared" si="2"/>
        <v>26773</v>
      </c>
      <c r="L7" s="101">
        <f t="shared" si="3"/>
        <v>0.65828231417963656</v>
      </c>
      <c r="M7" s="98">
        <f t="shared" si="4"/>
        <v>2850</v>
      </c>
      <c r="N7" s="98">
        <f t="shared" si="5"/>
        <v>0</v>
      </c>
      <c r="P7" s="9"/>
    </row>
    <row r="8" spans="1:16">
      <c r="A8" s="102">
        <v>15</v>
      </c>
      <c r="B8" s="99" t="s">
        <v>14</v>
      </c>
      <c r="C8" s="97">
        <v>14422</v>
      </c>
      <c r="D8" s="97">
        <v>15293</v>
      </c>
      <c r="E8" s="97">
        <v>15425</v>
      </c>
      <c r="F8" s="97"/>
      <c r="G8" s="97"/>
      <c r="H8" s="97"/>
      <c r="I8" s="100">
        <f t="shared" si="0"/>
        <v>1.6124732778942198E-2</v>
      </c>
      <c r="J8" s="100">
        <f t="shared" si="1"/>
        <v>6.95465261406185E-2</v>
      </c>
      <c r="K8" s="97">
        <f t="shared" si="2"/>
        <v>1003</v>
      </c>
      <c r="L8" s="101">
        <f t="shared" si="3"/>
        <v>2.4661306582085516E-2</v>
      </c>
      <c r="M8" s="98">
        <f t="shared" si="4"/>
        <v>132</v>
      </c>
      <c r="N8" s="98">
        <f t="shared" si="5"/>
        <v>0</v>
      </c>
      <c r="P8" s="9"/>
    </row>
    <row r="9" spans="1:16">
      <c r="A9" s="102">
        <v>16</v>
      </c>
      <c r="B9" s="99" t="s">
        <v>15</v>
      </c>
      <c r="C9" s="97">
        <v>8663</v>
      </c>
      <c r="D9" s="97">
        <v>8035</v>
      </c>
      <c r="E9" s="97">
        <v>8073</v>
      </c>
      <c r="F9" s="97"/>
      <c r="G9" s="97"/>
      <c r="H9" s="97"/>
      <c r="I9" s="100">
        <f t="shared" si="0"/>
        <v>8.4392199497180138E-3</v>
      </c>
      <c r="J9" s="100">
        <f t="shared" si="1"/>
        <v>-6.8105737042594941E-2</v>
      </c>
      <c r="K9" s="97">
        <f t="shared" si="2"/>
        <v>-590</v>
      </c>
      <c r="L9" s="101">
        <f t="shared" si="3"/>
        <v>-1.4506650930638538E-2</v>
      </c>
      <c r="M9" s="98">
        <f t="shared" si="4"/>
        <v>38</v>
      </c>
      <c r="N9" s="98">
        <f t="shared" si="5"/>
        <v>0</v>
      </c>
      <c r="P9" s="9"/>
    </row>
    <row r="10" spans="1:16">
      <c r="A10" s="102">
        <v>17</v>
      </c>
      <c r="B10" s="99" t="s">
        <v>16</v>
      </c>
      <c r="C10" s="97">
        <v>10628</v>
      </c>
      <c r="D10" s="97">
        <v>11385</v>
      </c>
      <c r="E10" s="97">
        <v>11365</v>
      </c>
      <c r="F10" s="97"/>
      <c r="G10" s="97"/>
      <c r="H10" s="97"/>
      <c r="I10" s="100">
        <f t="shared" si="0"/>
        <v>1.1880556760627428E-2</v>
      </c>
      <c r="J10" s="100">
        <f t="shared" si="1"/>
        <v>6.9345126082047417E-2</v>
      </c>
      <c r="K10" s="97">
        <f t="shared" si="2"/>
        <v>737</v>
      </c>
      <c r="L10" s="101">
        <f t="shared" si="3"/>
        <v>1.8121019891323056E-2</v>
      </c>
      <c r="M10" s="98">
        <f t="shared" si="4"/>
        <v>-20</v>
      </c>
      <c r="N10" s="98">
        <f t="shared" si="5"/>
        <v>0</v>
      </c>
      <c r="P10" s="9"/>
    </row>
    <row r="11" spans="1:16">
      <c r="A11" s="102">
        <v>18</v>
      </c>
      <c r="B11" s="99" t="s">
        <v>17</v>
      </c>
      <c r="C11" s="97">
        <v>12033</v>
      </c>
      <c r="D11" s="97">
        <v>11267</v>
      </c>
      <c r="E11" s="97">
        <v>11303</v>
      </c>
      <c r="F11" s="97"/>
      <c r="G11" s="97"/>
      <c r="H11" s="97"/>
      <c r="I11" s="100">
        <f t="shared" si="0"/>
        <v>1.1815744220446265E-2</v>
      </c>
      <c r="J11" s="100">
        <f t="shared" si="1"/>
        <v>-6.0666500457076375E-2</v>
      </c>
      <c r="K11" s="97">
        <f t="shared" si="2"/>
        <v>-730</v>
      </c>
      <c r="L11" s="101">
        <f t="shared" si="3"/>
        <v>-1.7948907083671414E-2</v>
      </c>
      <c r="M11" s="98">
        <f t="shared" si="4"/>
        <v>36</v>
      </c>
      <c r="N11" s="98">
        <f t="shared" si="5"/>
        <v>0</v>
      </c>
    </row>
    <row r="12" spans="1:16">
      <c r="A12" s="102">
        <v>19</v>
      </c>
      <c r="B12" s="99" t="s">
        <v>18</v>
      </c>
      <c r="C12" s="97">
        <v>1075</v>
      </c>
      <c r="D12" s="97">
        <v>1072</v>
      </c>
      <c r="E12" s="97">
        <v>1091</v>
      </c>
      <c r="F12" s="97"/>
      <c r="G12" s="97"/>
      <c r="H12" s="97"/>
      <c r="I12" s="100">
        <f t="shared" si="0"/>
        <v>1.1404916344781807E-3</v>
      </c>
      <c r="J12" s="100">
        <f t="shared" si="1"/>
        <v>1.4883720930232559E-2</v>
      </c>
      <c r="K12" s="97">
        <f t="shared" si="2"/>
        <v>16</v>
      </c>
      <c r="L12" s="101">
        <f t="shared" si="3"/>
        <v>3.9340070320375696E-4</v>
      </c>
      <c r="M12" s="98">
        <f t="shared" si="4"/>
        <v>19</v>
      </c>
      <c r="N12" s="98">
        <f t="shared" si="5"/>
        <v>0</v>
      </c>
    </row>
    <row r="13" spans="1:16">
      <c r="A13" s="102">
        <v>20</v>
      </c>
      <c r="B13" s="99" t="s">
        <v>19</v>
      </c>
      <c r="C13" s="97">
        <v>18879</v>
      </c>
      <c r="D13" s="97">
        <v>20522</v>
      </c>
      <c r="E13" s="97">
        <v>20532</v>
      </c>
      <c r="F13" s="97"/>
      <c r="G13" s="97"/>
      <c r="H13" s="97"/>
      <c r="I13" s="100">
        <f t="shared" si="0"/>
        <v>2.1463404435477548E-2</v>
      </c>
      <c r="J13" s="100">
        <f t="shared" si="1"/>
        <v>8.755760368663594E-2</v>
      </c>
      <c r="K13" s="97">
        <f t="shared" si="2"/>
        <v>1653</v>
      </c>
      <c r="L13" s="101">
        <f t="shared" si="3"/>
        <v>4.0643210149738145E-2</v>
      </c>
      <c r="M13" s="98">
        <f t="shared" si="4"/>
        <v>10</v>
      </c>
      <c r="N13" s="98">
        <f t="shared" si="5"/>
        <v>0</v>
      </c>
    </row>
    <row r="14" spans="1:16">
      <c r="A14" s="102">
        <v>21</v>
      </c>
      <c r="B14" s="99" t="s">
        <v>20</v>
      </c>
      <c r="C14" s="97">
        <v>9640</v>
      </c>
      <c r="D14" s="97">
        <v>10314</v>
      </c>
      <c r="E14" s="97">
        <v>10432</v>
      </c>
      <c r="F14" s="97"/>
      <c r="G14" s="97"/>
      <c r="H14" s="97"/>
      <c r="I14" s="100">
        <f t="shared" si="0"/>
        <v>1.0905232567256078E-2</v>
      </c>
      <c r="J14" s="100">
        <f t="shared" si="1"/>
        <v>8.2157676348547717E-2</v>
      </c>
      <c r="K14" s="97">
        <f t="shared" si="2"/>
        <v>792</v>
      </c>
      <c r="L14" s="101">
        <f t="shared" si="3"/>
        <v>1.9473334808585971E-2</v>
      </c>
      <c r="M14" s="98">
        <f t="shared" si="4"/>
        <v>118</v>
      </c>
      <c r="N14" s="98">
        <f t="shared" si="5"/>
        <v>0</v>
      </c>
    </row>
    <row r="15" spans="1:16">
      <c r="A15" s="102">
        <v>22</v>
      </c>
      <c r="B15" s="99" t="s">
        <v>21</v>
      </c>
      <c r="C15" s="97">
        <v>43716</v>
      </c>
      <c r="D15" s="97">
        <v>43649</v>
      </c>
      <c r="E15" s="97">
        <v>43458</v>
      </c>
      <c r="F15" s="97"/>
      <c r="G15" s="97"/>
      <c r="H15" s="97"/>
      <c r="I15" s="100">
        <f t="shared" si="0"/>
        <v>4.5429409212788978E-2</v>
      </c>
      <c r="J15" s="100">
        <f t="shared" si="1"/>
        <v>-5.9017293439472965E-3</v>
      </c>
      <c r="K15" s="97">
        <f t="shared" si="2"/>
        <v>-258</v>
      </c>
      <c r="L15" s="101">
        <f t="shared" si="3"/>
        <v>-6.3435863391605816E-3</v>
      </c>
      <c r="M15" s="98">
        <f t="shared" si="4"/>
        <v>-191</v>
      </c>
      <c r="N15" s="98">
        <f t="shared" si="5"/>
        <v>0</v>
      </c>
      <c r="P15" s="10"/>
    </row>
    <row r="16" spans="1:16">
      <c r="A16" s="102">
        <v>23</v>
      </c>
      <c r="B16" s="99" t="s">
        <v>22</v>
      </c>
      <c r="C16" s="97">
        <v>28298</v>
      </c>
      <c r="D16" s="97">
        <v>27641</v>
      </c>
      <c r="E16" s="97">
        <v>27467</v>
      </c>
      <c r="F16" s="97"/>
      <c r="G16" s="97"/>
      <c r="H16" s="97"/>
      <c r="I16" s="100">
        <f t="shared" si="0"/>
        <v>2.8713000663805856E-2</v>
      </c>
      <c r="J16" s="100">
        <f t="shared" si="1"/>
        <v>-2.9366032935189766E-2</v>
      </c>
      <c r="K16" s="97">
        <f t="shared" si="2"/>
        <v>-831</v>
      </c>
      <c r="L16" s="101">
        <f t="shared" si="3"/>
        <v>-2.0432249022645128E-2</v>
      </c>
      <c r="M16" s="98">
        <f t="shared" si="4"/>
        <v>-174</v>
      </c>
      <c r="N16" s="98">
        <f t="shared" si="5"/>
        <v>0</v>
      </c>
    </row>
    <row r="17" spans="1:16">
      <c r="A17" s="102">
        <v>24</v>
      </c>
      <c r="B17" s="99" t="s">
        <v>23</v>
      </c>
      <c r="C17" s="97">
        <v>12122</v>
      </c>
      <c r="D17" s="97">
        <v>12067</v>
      </c>
      <c r="E17" s="97">
        <v>12101</v>
      </c>
      <c r="F17" s="97"/>
      <c r="G17" s="97"/>
      <c r="H17" s="97"/>
      <c r="I17" s="100">
        <f t="shared" si="0"/>
        <v>1.2649944334390893E-2</v>
      </c>
      <c r="J17" s="100">
        <f t="shared" si="1"/>
        <v>-1.7323873948193367E-3</v>
      </c>
      <c r="K17" s="97">
        <f t="shared" si="2"/>
        <v>-21</v>
      </c>
      <c r="L17" s="101">
        <f t="shared" si="3"/>
        <v>-5.1633842295493104E-4</v>
      </c>
      <c r="M17" s="98">
        <f t="shared" si="4"/>
        <v>34</v>
      </c>
      <c r="N17" s="98">
        <f t="shared" si="5"/>
        <v>0</v>
      </c>
    </row>
    <row r="18" spans="1:16">
      <c r="A18" s="102">
        <v>25</v>
      </c>
      <c r="B18" s="99" t="s">
        <v>24</v>
      </c>
      <c r="C18" s="97">
        <v>56299</v>
      </c>
      <c r="D18" s="97">
        <v>55645</v>
      </c>
      <c r="E18" s="97">
        <v>55651</v>
      </c>
      <c r="F18" s="97"/>
      <c r="G18" s="97"/>
      <c r="H18" s="97"/>
      <c r="I18" s="100">
        <f t="shared" si="0"/>
        <v>5.8175526993900301E-2</v>
      </c>
      <c r="J18" s="100">
        <f t="shared" si="1"/>
        <v>-1.1509973534165793E-2</v>
      </c>
      <c r="K18" s="97">
        <f t="shared" si="2"/>
        <v>-648</v>
      </c>
      <c r="L18" s="101">
        <f t="shared" si="3"/>
        <v>-1.5932728479752158E-2</v>
      </c>
      <c r="M18" s="98">
        <f t="shared" si="4"/>
        <v>6</v>
      </c>
      <c r="N18" s="98">
        <f t="shared" si="5"/>
        <v>0</v>
      </c>
    </row>
    <row r="19" spans="1:16">
      <c r="A19" s="102">
        <v>26</v>
      </c>
      <c r="B19" s="99" t="s">
        <v>25</v>
      </c>
      <c r="C19" s="97">
        <v>11636</v>
      </c>
      <c r="D19" s="97">
        <v>12372</v>
      </c>
      <c r="E19" s="97">
        <v>12388</v>
      </c>
      <c r="F19" s="97"/>
      <c r="G19" s="97"/>
      <c r="H19" s="97"/>
      <c r="I19" s="100">
        <f t="shared" si="0"/>
        <v>1.2949963673616591E-2</v>
      </c>
      <c r="J19" s="100">
        <f t="shared" si="1"/>
        <v>6.4627019594362317E-2</v>
      </c>
      <c r="K19" s="97">
        <f t="shared" si="2"/>
        <v>752</v>
      </c>
      <c r="L19" s="101">
        <f t="shared" si="3"/>
        <v>1.8489833050576578E-2</v>
      </c>
      <c r="M19" s="98">
        <f t="shared" si="4"/>
        <v>16</v>
      </c>
      <c r="N19" s="98">
        <f t="shared" si="5"/>
        <v>0</v>
      </c>
    </row>
    <row r="20" spans="1:16">
      <c r="A20" s="102">
        <v>27</v>
      </c>
      <c r="B20" s="99" t="s">
        <v>26</v>
      </c>
      <c r="C20" s="97">
        <v>33121</v>
      </c>
      <c r="D20" s="97">
        <v>33309</v>
      </c>
      <c r="E20" s="97">
        <v>33445</v>
      </c>
      <c r="F20" s="97"/>
      <c r="G20" s="97"/>
      <c r="H20" s="97"/>
      <c r="I20" s="100">
        <f t="shared" si="0"/>
        <v>3.4962183973531395E-2</v>
      </c>
      <c r="J20" s="100">
        <f t="shared" si="1"/>
        <v>9.7823133359500013E-3</v>
      </c>
      <c r="K20" s="97">
        <f t="shared" si="2"/>
        <v>324</v>
      </c>
      <c r="L20" s="101">
        <f t="shared" si="3"/>
        <v>7.9663642398760792E-3</v>
      </c>
      <c r="M20" s="98">
        <f t="shared" si="4"/>
        <v>136</v>
      </c>
      <c r="N20" s="98">
        <f t="shared" si="5"/>
        <v>0</v>
      </c>
    </row>
    <row r="21" spans="1:16">
      <c r="A21" s="102">
        <v>28</v>
      </c>
      <c r="B21" s="99" t="s">
        <v>27</v>
      </c>
      <c r="C21" s="97">
        <v>22553</v>
      </c>
      <c r="D21" s="97">
        <v>22441</v>
      </c>
      <c r="E21" s="97">
        <v>22610</v>
      </c>
      <c r="F21" s="97"/>
      <c r="G21" s="97"/>
      <c r="H21" s="97"/>
      <c r="I21" s="100">
        <f t="shared" si="0"/>
        <v>2.3635669895097768E-2</v>
      </c>
      <c r="J21" s="100">
        <f t="shared" si="1"/>
        <v>2.527379949452401E-3</v>
      </c>
      <c r="K21" s="97">
        <f t="shared" si="2"/>
        <v>57</v>
      </c>
      <c r="L21" s="101">
        <f t="shared" si="3"/>
        <v>1.4014900051633843E-3</v>
      </c>
      <c r="M21" s="98">
        <f t="shared" si="4"/>
        <v>169</v>
      </c>
      <c r="N21" s="98">
        <f t="shared" si="5"/>
        <v>0</v>
      </c>
    </row>
    <row r="22" spans="1:16">
      <c r="A22" s="102">
        <v>29</v>
      </c>
      <c r="B22" s="99" t="s">
        <v>28</v>
      </c>
      <c r="C22" s="97">
        <v>33966</v>
      </c>
      <c r="D22" s="97">
        <v>34403</v>
      </c>
      <c r="E22" s="97">
        <v>34381</v>
      </c>
      <c r="F22" s="97"/>
      <c r="G22" s="97"/>
      <c r="H22" s="97"/>
      <c r="I22" s="100">
        <f t="shared" si="0"/>
        <v>3.5940644257556671E-2</v>
      </c>
      <c r="J22" s="100">
        <f t="shared" si="1"/>
        <v>1.2218100453394571E-2</v>
      </c>
      <c r="K22" s="97">
        <f t="shared" si="2"/>
        <v>415</v>
      </c>
      <c r="L22" s="101">
        <f t="shared" si="3"/>
        <v>1.0203830739347447E-2</v>
      </c>
      <c r="M22" s="98">
        <f t="shared" si="4"/>
        <v>-22</v>
      </c>
      <c r="N22" s="98">
        <f t="shared" si="5"/>
        <v>0</v>
      </c>
    </row>
    <row r="23" spans="1:16">
      <c r="A23" s="102">
        <v>30</v>
      </c>
      <c r="B23" s="99" t="s">
        <v>29</v>
      </c>
      <c r="C23" s="97">
        <v>4196</v>
      </c>
      <c r="D23" s="97">
        <v>4917</v>
      </c>
      <c r="E23" s="97">
        <v>4999</v>
      </c>
      <c r="F23" s="97"/>
      <c r="G23" s="97"/>
      <c r="H23" s="97"/>
      <c r="I23" s="100">
        <f t="shared" si="0"/>
        <v>5.2257723929939734E-3</v>
      </c>
      <c r="J23" s="100">
        <f t="shared" si="1"/>
        <v>0.19137273593898951</v>
      </c>
      <c r="K23" s="97">
        <f t="shared" si="2"/>
        <v>803</v>
      </c>
      <c r="L23" s="101">
        <f t="shared" si="3"/>
        <v>1.9743797792038553E-2</v>
      </c>
      <c r="M23" s="98">
        <f t="shared" si="4"/>
        <v>82</v>
      </c>
      <c r="N23" s="98">
        <f t="shared" si="5"/>
        <v>0</v>
      </c>
    </row>
    <row r="24" spans="1:16">
      <c r="A24" s="102">
        <v>31</v>
      </c>
      <c r="B24" s="99" t="s">
        <v>30</v>
      </c>
      <c r="C24" s="97">
        <v>22416</v>
      </c>
      <c r="D24" s="97">
        <v>22389</v>
      </c>
      <c r="E24" s="97">
        <v>22547</v>
      </c>
      <c r="F24" s="97"/>
      <c r="G24" s="97"/>
      <c r="H24" s="97"/>
      <c r="I24" s="100">
        <f t="shared" si="0"/>
        <v>2.3569811991365298E-2</v>
      </c>
      <c r="J24" s="100">
        <f t="shared" si="1"/>
        <v>5.8440399714489652E-3</v>
      </c>
      <c r="K24" s="97">
        <f t="shared" si="2"/>
        <v>131</v>
      </c>
      <c r="L24" s="101">
        <f t="shared" si="3"/>
        <v>3.2209682574807601E-3</v>
      </c>
      <c r="M24" s="98">
        <f t="shared" si="4"/>
        <v>158</v>
      </c>
      <c r="N24" s="98"/>
    </row>
    <row r="25" spans="1:16">
      <c r="A25" s="102">
        <v>32</v>
      </c>
      <c r="B25" s="99" t="s">
        <v>31</v>
      </c>
      <c r="C25" s="97">
        <v>18717</v>
      </c>
      <c r="D25" s="97">
        <v>20083</v>
      </c>
      <c r="E25" s="97">
        <v>20311</v>
      </c>
      <c r="F25" s="97"/>
      <c r="G25" s="97"/>
      <c r="H25" s="97"/>
      <c r="I25" s="100">
        <f t="shared" si="0"/>
        <v>2.1232379090638246E-2</v>
      </c>
      <c r="J25" s="100">
        <f t="shared" si="1"/>
        <v>8.5163220601592135E-2</v>
      </c>
      <c r="K25" s="97">
        <f t="shared" si="2"/>
        <v>1594</v>
      </c>
      <c r="L25" s="101">
        <f t="shared" si="3"/>
        <v>3.9192545056674286E-2</v>
      </c>
      <c r="M25" s="98">
        <f t="shared" si="4"/>
        <v>228</v>
      </c>
      <c r="N25" s="98"/>
    </row>
    <row r="26" spans="1:16">
      <c r="A26" s="102">
        <v>33</v>
      </c>
      <c r="B26" s="99" t="s">
        <v>32</v>
      </c>
      <c r="C26" s="97">
        <v>18441</v>
      </c>
      <c r="D26" s="97">
        <v>17996</v>
      </c>
      <c r="E26" s="97">
        <v>18250</v>
      </c>
      <c r="F26" s="97"/>
      <c r="G26" s="97"/>
      <c r="H26" s="97"/>
      <c r="I26" s="100">
        <f t="shared" si="0"/>
        <v>1.9077884811390281E-2</v>
      </c>
      <c r="J26" s="100">
        <f t="shared" si="1"/>
        <v>-1.0357355891762919E-2</v>
      </c>
      <c r="K26" s="97">
        <f t="shared" si="2"/>
        <v>-191</v>
      </c>
      <c r="L26" s="101">
        <f t="shared" si="3"/>
        <v>-4.6962208944948489E-3</v>
      </c>
      <c r="M26" s="98">
        <f t="shared" si="4"/>
        <v>254</v>
      </c>
      <c r="N26" s="98">
        <f t="shared" si="5"/>
        <v>0</v>
      </c>
    </row>
    <row r="27" spans="1:16" s="109" customFormat="1" ht="14.45" customHeight="1">
      <c r="A27" s="188" t="s">
        <v>89</v>
      </c>
      <c r="B27" s="188"/>
      <c r="C27" s="64">
        <v>915934</v>
      </c>
      <c r="D27" s="64">
        <v>953254</v>
      </c>
      <c r="E27" s="64">
        <v>956605</v>
      </c>
      <c r="F27" s="64"/>
      <c r="G27" s="64"/>
      <c r="H27" s="64"/>
      <c r="I27" s="100">
        <f t="shared" si="0"/>
        <v>1</v>
      </c>
      <c r="J27" s="100">
        <f t="shared" si="1"/>
        <v>4.4403854426192282E-2</v>
      </c>
      <c r="K27" s="97">
        <f t="shared" si="2"/>
        <v>40671</v>
      </c>
      <c r="L27" s="101">
        <f t="shared" si="3"/>
        <v>1</v>
      </c>
      <c r="M27" s="97">
        <f t="shared" si="4"/>
        <v>3351</v>
      </c>
      <c r="N27" s="98">
        <f t="shared" si="5"/>
        <v>0</v>
      </c>
      <c r="P27" s="19"/>
    </row>
    <row r="29" spans="1:16">
      <c r="E29" s="140"/>
      <c r="F29" s="140"/>
    </row>
    <row r="30" spans="1:16">
      <c r="E30" s="140"/>
      <c r="F30" s="140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P1" sqref="P1:Q1048576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.5703125" style="6" customWidth="1"/>
    <col min="9" max="9" width="19.28515625" style="6" customWidth="1"/>
    <col min="10" max="10" width="18.140625" style="6" customWidth="1"/>
    <col min="11" max="11" width="30.42578125" style="6" customWidth="1"/>
    <col min="12" max="12" width="27.42578125" style="6" customWidth="1"/>
    <col min="13" max="13" width="22.28515625" style="6" customWidth="1"/>
    <col min="14" max="15" width="30.42578125" style="6" customWidth="1"/>
    <col min="16" max="16384" width="9.140625" style="6"/>
  </cols>
  <sheetData>
    <row r="1" spans="1:15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5" ht="60">
      <c r="A2" s="93" t="s">
        <v>91</v>
      </c>
      <c r="B2" s="93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328</v>
      </c>
      <c r="J2" s="92" t="s">
        <v>304</v>
      </c>
      <c r="K2" s="92" t="s">
        <v>326</v>
      </c>
      <c r="L2" s="92" t="s">
        <v>327</v>
      </c>
      <c r="M2" s="92" t="s">
        <v>311</v>
      </c>
      <c r="N2" s="96" t="s">
        <v>309</v>
      </c>
      <c r="O2" s="160" t="s">
        <v>310</v>
      </c>
    </row>
    <row r="3" spans="1:15">
      <c r="A3" s="75">
        <v>1</v>
      </c>
      <c r="B3" s="89" t="s">
        <v>92</v>
      </c>
      <c r="C3" s="76">
        <v>85796</v>
      </c>
      <c r="D3" s="76">
        <v>85483</v>
      </c>
      <c r="E3" s="76">
        <v>85865</v>
      </c>
      <c r="F3" s="76"/>
      <c r="G3" s="76"/>
      <c r="H3" s="76"/>
      <c r="I3" s="90"/>
      <c r="J3" s="100">
        <f t="shared" ref="J3:J66" si="0">E3/$E$84</f>
        <v>1.9344043953885188E-2</v>
      </c>
      <c r="K3" s="100">
        <f t="shared" ref="K3:K66" si="1">(E3-C3)/C3</f>
        <v>8.0423329758963122E-4</v>
      </c>
      <c r="L3" s="97">
        <f t="shared" ref="L3:L66" si="2">E3-C3</f>
        <v>69</v>
      </c>
      <c r="M3" s="101">
        <f>L3/$L$84</f>
        <v>6.5486641674180235E-4</v>
      </c>
      <c r="N3" s="98">
        <f t="shared" ref="N3:N66" si="3">E3-D3</f>
        <v>382</v>
      </c>
      <c r="O3" s="98">
        <f>H3-G3</f>
        <v>0</v>
      </c>
    </row>
    <row r="4" spans="1:15">
      <c r="A4" s="75">
        <v>2</v>
      </c>
      <c r="B4" s="89" t="s">
        <v>93</v>
      </c>
      <c r="C4" s="76">
        <v>12758</v>
      </c>
      <c r="D4" s="76">
        <v>15466</v>
      </c>
      <c r="E4" s="76">
        <v>13927</v>
      </c>
      <c r="F4" s="76"/>
      <c r="G4" s="76"/>
      <c r="H4" s="76"/>
      <c r="I4" s="90"/>
      <c r="J4" s="100">
        <f t="shared" si="0"/>
        <v>3.13753566815069E-3</v>
      </c>
      <c r="K4" s="100">
        <f t="shared" si="1"/>
        <v>9.1628781940743059E-2</v>
      </c>
      <c r="L4" s="97">
        <f t="shared" si="2"/>
        <v>1169</v>
      </c>
      <c r="M4" s="101">
        <f t="shared" ref="M4:M67" si="4">L4/$L$84</f>
        <v>1.1094765814074883E-2</v>
      </c>
      <c r="N4" s="98">
        <f t="shared" si="3"/>
        <v>-1539</v>
      </c>
      <c r="O4" s="98">
        <f t="shared" ref="O4:O67" si="5">H4-G4</f>
        <v>0</v>
      </c>
    </row>
    <row r="5" spans="1:15">
      <c r="A5" s="75">
        <v>3</v>
      </c>
      <c r="B5" s="89" t="s">
        <v>94</v>
      </c>
      <c r="C5" s="76">
        <v>23232</v>
      </c>
      <c r="D5" s="76">
        <v>23328</v>
      </c>
      <c r="E5" s="76">
        <v>23897</v>
      </c>
      <c r="F5" s="76"/>
      <c r="G5" s="76"/>
      <c r="H5" s="76"/>
      <c r="I5" s="90"/>
      <c r="J5" s="100">
        <f t="shared" si="0"/>
        <v>5.3836210139870068E-3</v>
      </c>
      <c r="K5" s="100">
        <f t="shared" si="1"/>
        <v>2.862431129476584E-2</v>
      </c>
      <c r="L5" s="97">
        <f t="shared" si="2"/>
        <v>665</v>
      </c>
      <c r="M5" s="101">
        <f t="shared" si="4"/>
        <v>6.3113937265695443E-3</v>
      </c>
      <c r="N5" s="98">
        <f t="shared" si="3"/>
        <v>569</v>
      </c>
      <c r="O5" s="98">
        <f t="shared" si="5"/>
        <v>0</v>
      </c>
    </row>
    <row r="6" spans="1:15">
      <c r="A6" s="75">
        <v>4</v>
      </c>
      <c r="B6" s="89" t="s">
        <v>95</v>
      </c>
      <c r="C6" s="76">
        <v>7310</v>
      </c>
      <c r="D6" s="76">
        <v>8102</v>
      </c>
      <c r="E6" s="76">
        <v>8129</v>
      </c>
      <c r="F6" s="76"/>
      <c r="G6" s="76"/>
      <c r="H6" s="76"/>
      <c r="I6" s="90"/>
      <c r="J6" s="100">
        <f t="shared" si="0"/>
        <v>1.8313367879943246E-3</v>
      </c>
      <c r="K6" s="100">
        <f t="shared" si="1"/>
        <v>0.11203830369357046</v>
      </c>
      <c r="L6" s="97">
        <f t="shared" si="2"/>
        <v>819</v>
      </c>
      <c r="M6" s="101">
        <f t="shared" si="4"/>
        <v>7.7729796421961749E-3</v>
      </c>
      <c r="N6" s="98">
        <f t="shared" si="3"/>
        <v>27</v>
      </c>
      <c r="O6" s="98">
        <f t="shared" si="5"/>
        <v>0</v>
      </c>
    </row>
    <row r="7" spans="1:15">
      <c r="A7" s="75">
        <v>5</v>
      </c>
      <c r="B7" s="89" t="s">
        <v>96</v>
      </c>
      <c r="C7" s="76">
        <v>11731</v>
      </c>
      <c r="D7" s="76">
        <v>11373</v>
      </c>
      <c r="E7" s="76">
        <v>11365</v>
      </c>
      <c r="F7" s="76"/>
      <c r="G7" s="76"/>
      <c r="H7" s="76"/>
      <c r="I7" s="90"/>
      <c r="J7" s="100">
        <f t="shared" si="0"/>
        <v>2.5603570667432035E-3</v>
      </c>
      <c r="K7" s="100">
        <f t="shared" si="1"/>
        <v>-3.1199386241582132E-2</v>
      </c>
      <c r="L7" s="97">
        <f t="shared" si="2"/>
        <v>-366</v>
      </c>
      <c r="M7" s="101">
        <f t="shared" si="4"/>
        <v>-3.4736392540217339E-3</v>
      </c>
      <c r="N7" s="98">
        <f t="shared" si="3"/>
        <v>-8</v>
      </c>
      <c r="O7" s="98">
        <f t="shared" si="5"/>
        <v>0</v>
      </c>
    </row>
    <row r="8" spans="1:15">
      <c r="A8" s="75">
        <v>6</v>
      </c>
      <c r="B8" s="89" t="s">
        <v>97</v>
      </c>
      <c r="C8" s="76">
        <v>354460</v>
      </c>
      <c r="D8" s="76">
        <v>359759</v>
      </c>
      <c r="E8" s="76">
        <v>362677</v>
      </c>
      <c r="F8" s="76"/>
      <c r="G8" s="76"/>
      <c r="H8" s="76"/>
      <c r="I8" s="90"/>
      <c r="J8" s="100">
        <f t="shared" si="0"/>
        <v>8.1705465894872389E-2</v>
      </c>
      <c r="K8" s="100">
        <f t="shared" si="1"/>
        <v>2.3181741240196355E-2</v>
      </c>
      <c r="L8" s="97">
        <f t="shared" si="2"/>
        <v>8217</v>
      </c>
      <c r="M8" s="101">
        <f t="shared" si="4"/>
        <v>7.7986048498078109E-2</v>
      </c>
      <c r="N8" s="98">
        <f t="shared" si="3"/>
        <v>2918</v>
      </c>
      <c r="O8" s="98">
        <f t="shared" si="5"/>
        <v>0</v>
      </c>
    </row>
    <row r="9" spans="1:15">
      <c r="A9" s="75">
        <v>7</v>
      </c>
      <c r="B9" s="89" t="s">
        <v>98</v>
      </c>
      <c r="C9" s="76">
        <v>161785</v>
      </c>
      <c r="D9" s="76">
        <v>187579</v>
      </c>
      <c r="E9" s="76">
        <v>172432</v>
      </c>
      <c r="F9" s="76"/>
      <c r="G9" s="76"/>
      <c r="H9" s="76"/>
      <c r="I9" s="90"/>
      <c r="J9" s="100">
        <f t="shared" si="0"/>
        <v>3.8846237547968676E-2</v>
      </c>
      <c r="K9" s="100">
        <f t="shared" si="1"/>
        <v>6.5809562073121733E-2</v>
      </c>
      <c r="L9" s="97">
        <f t="shared" si="2"/>
        <v>10647</v>
      </c>
      <c r="M9" s="101">
        <f t="shared" si="4"/>
        <v>0.10104873534855027</v>
      </c>
      <c r="N9" s="98">
        <f t="shared" si="3"/>
        <v>-15147</v>
      </c>
      <c r="O9" s="98">
        <f t="shared" si="5"/>
        <v>0</v>
      </c>
    </row>
    <row r="10" spans="1:15">
      <c r="A10" s="75">
        <v>8</v>
      </c>
      <c r="B10" s="89" t="s">
        <v>99</v>
      </c>
      <c r="C10" s="76">
        <v>6223</v>
      </c>
      <c r="D10" s="76">
        <v>6165</v>
      </c>
      <c r="E10" s="76">
        <v>6193</v>
      </c>
      <c r="F10" s="76"/>
      <c r="G10" s="76"/>
      <c r="H10" s="76"/>
      <c r="I10" s="90"/>
      <c r="J10" s="100">
        <f t="shared" si="0"/>
        <v>1.3951862133163798E-3</v>
      </c>
      <c r="K10" s="100">
        <f t="shared" si="1"/>
        <v>-4.8208259681825488E-3</v>
      </c>
      <c r="L10" s="97">
        <f t="shared" si="2"/>
        <v>-30</v>
      </c>
      <c r="M10" s="101">
        <f t="shared" si="4"/>
        <v>-2.8472452901817489E-4</v>
      </c>
      <c r="N10" s="98">
        <f t="shared" si="3"/>
        <v>28</v>
      </c>
      <c r="O10" s="98">
        <f t="shared" si="5"/>
        <v>0</v>
      </c>
    </row>
    <row r="11" spans="1:15">
      <c r="A11" s="75">
        <v>9</v>
      </c>
      <c r="B11" s="89" t="s">
        <v>100</v>
      </c>
      <c r="C11" s="76">
        <v>50597</v>
      </c>
      <c r="D11" s="76">
        <v>51166</v>
      </c>
      <c r="E11" s="76">
        <v>50366</v>
      </c>
      <c r="F11" s="76"/>
      <c r="G11" s="76"/>
      <c r="H11" s="76"/>
      <c r="I11" s="90"/>
      <c r="J11" s="100">
        <f t="shared" si="0"/>
        <v>1.1346673473258968E-2</v>
      </c>
      <c r="K11" s="100">
        <f t="shared" si="1"/>
        <v>-4.5654880724153605E-3</v>
      </c>
      <c r="L11" s="97">
        <f t="shared" si="2"/>
        <v>-231</v>
      </c>
      <c r="M11" s="101">
        <f t="shared" si="4"/>
        <v>-2.1923788734399467E-3</v>
      </c>
      <c r="N11" s="98">
        <f t="shared" si="3"/>
        <v>-800</v>
      </c>
      <c r="O11" s="98">
        <f t="shared" si="5"/>
        <v>0</v>
      </c>
    </row>
    <row r="12" spans="1:15">
      <c r="A12" s="75">
        <v>10</v>
      </c>
      <c r="B12" s="89" t="s">
        <v>101</v>
      </c>
      <c r="C12" s="76">
        <v>54556</v>
      </c>
      <c r="D12" s="76">
        <v>55644</v>
      </c>
      <c r="E12" s="76">
        <v>55646</v>
      </c>
      <c r="F12" s="76"/>
      <c r="G12" s="76"/>
      <c r="H12" s="76"/>
      <c r="I12" s="90"/>
      <c r="J12" s="100">
        <f t="shared" si="0"/>
        <v>1.2536175040562455E-2</v>
      </c>
      <c r="K12" s="100">
        <f t="shared" si="1"/>
        <v>1.9979470635677104E-2</v>
      </c>
      <c r="L12" s="97">
        <f t="shared" si="2"/>
        <v>1090</v>
      </c>
      <c r="M12" s="101">
        <f t="shared" si="4"/>
        <v>1.0344991220993688E-2</v>
      </c>
      <c r="N12" s="98">
        <f t="shared" si="3"/>
        <v>2</v>
      </c>
      <c r="O12" s="98">
        <f t="shared" si="5"/>
        <v>0</v>
      </c>
    </row>
    <row r="13" spans="1:15">
      <c r="A13" s="75">
        <v>11</v>
      </c>
      <c r="B13" s="89" t="s">
        <v>102</v>
      </c>
      <c r="C13" s="76">
        <v>12540</v>
      </c>
      <c r="D13" s="76">
        <v>12278</v>
      </c>
      <c r="E13" s="76">
        <v>12334</v>
      </c>
      <c r="F13" s="76"/>
      <c r="G13" s="76"/>
      <c r="H13" s="76"/>
      <c r="I13" s="90"/>
      <c r="J13" s="100">
        <f t="shared" si="0"/>
        <v>2.7786576384699227E-3</v>
      </c>
      <c r="K13" s="100">
        <f t="shared" si="1"/>
        <v>-1.6427432216905902E-2</v>
      </c>
      <c r="L13" s="97">
        <f t="shared" si="2"/>
        <v>-206</v>
      </c>
      <c r="M13" s="101">
        <f t="shared" si="4"/>
        <v>-1.955108432591468E-3</v>
      </c>
      <c r="N13" s="98">
        <f t="shared" si="3"/>
        <v>56</v>
      </c>
      <c r="O13" s="98">
        <f t="shared" si="5"/>
        <v>0</v>
      </c>
    </row>
    <row r="14" spans="1:15">
      <c r="A14" s="75">
        <v>12</v>
      </c>
      <c r="B14" s="89" t="s">
        <v>103</v>
      </c>
      <c r="C14" s="76">
        <v>6109</v>
      </c>
      <c r="D14" s="76">
        <v>5853</v>
      </c>
      <c r="E14" s="76">
        <v>5972</v>
      </c>
      <c r="F14" s="76"/>
      <c r="G14" s="76"/>
      <c r="H14" s="76"/>
      <c r="I14" s="90"/>
      <c r="J14" s="100">
        <f t="shared" si="0"/>
        <v>1.3453983636243212E-3</v>
      </c>
      <c r="K14" s="100">
        <f t="shared" si="1"/>
        <v>-2.2425928957276148E-2</v>
      </c>
      <c r="L14" s="97">
        <f t="shared" si="2"/>
        <v>-137</v>
      </c>
      <c r="M14" s="101">
        <f t="shared" si="4"/>
        <v>-1.3002420158496654E-3</v>
      </c>
      <c r="N14" s="98">
        <f t="shared" si="3"/>
        <v>119</v>
      </c>
      <c r="O14" s="98">
        <f t="shared" si="5"/>
        <v>0</v>
      </c>
    </row>
    <row r="15" spans="1:15">
      <c r="A15" s="75">
        <v>13</v>
      </c>
      <c r="B15" s="89" t="s">
        <v>104</v>
      </c>
      <c r="C15" s="76">
        <v>6645</v>
      </c>
      <c r="D15" s="76">
        <v>6473</v>
      </c>
      <c r="E15" s="76">
        <v>6411</v>
      </c>
      <c r="F15" s="76"/>
      <c r="G15" s="76"/>
      <c r="H15" s="76"/>
      <c r="I15" s="90"/>
      <c r="J15" s="100">
        <f t="shared" si="0"/>
        <v>1.4442982098451982E-3</v>
      </c>
      <c r="K15" s="100">
        <f t="shared" si="1"/>
        <v>-3.5214446952595936E-2</v>
      </c>
      <c r="L15" s="97">
        <f t="shared" si="2"/>
        <v>-234</v>
      </c>
      <c r="M15" s="101">
        <f t="shared" si="4"/>
        <v>-2.2208513263417642E-3</v>
      </c>
      <c r="N15" s="98">
        <f t="shared" si="3"/>
        <v>-62</v>
      </c>
      <c r="O15" s="98">
        <f t="shared" si="5"/>
        <v>0</v>
      </c>
    </row>
    <row r="16" spans="1:15">
      <c r="A16" s="75">
        <v>14</v>
      </c>
      <c r="B16" s="89" t="s">
        <v>105</v>
      </c>
      <c r="C16" s="76">
        <v>19831</v>
      </c>
      <c r="D16" s="76">
        <v>19968</v>
      </c>
      <c r="E16" s="76">
        <v>20079</v>
      </c>
      <c r="F16" s="76"/>
      <c r="G16" s="76"/>
      <c r="H16" s="76"/>
      <c r="I16" s="90"/>
      <c r="J16" s="100">
        <f t="shared" si="0"/>
        <v>4.5234852215694484E-3</v>
      </c>
      <c r="K16" s="100">
        <f t="shared" si="1"/>
        <v>1.2505672936311834E-2</v>
      </c>
      <c r="L16" s="97">
        <f t="shared" si="2"/>
        <v>248</v>
      </c>
      <c r="M16" s="101">
        <f t="shared" si="4"/>
        <v>2.3537227732169127E-3</v>
      </c>
      <c r="N16" s="98">
        <f t="shared" si="3"/>
        <v>111</v>
      </c>
      <c r="O16" s="98">
        <f t="shared" si="5"/>
        <v>0</v>
      </c>
    </row>
    <row r="17" spans="1:15">
      <c r="A17" s="75">
        <v>15</v>
      </c>
      <c r="B17" s="89" t="s">
        <v>106</v>
      </c>
      <c r="C17" s="76">
        <v>9835</v>
      </c>
      <c r="D17" s="76">
        <v>9135</v>
      </c>
      <c r="E17" s="76">
        <v>9075</v>
      </c>
      <c r="F17" s="76"/>
      <c r="G17" s="76"/>
      <c r="H17" s="76"/>
      <c r="I17" s="90"/>
      <c r="J17" s="100">
        <f t="shared" si="0"/>
        <v>2.0444558188028659E-3</v>
      </c>
      <c r="K17" s="100">
        <f t="shared" si="1"/>
        <v>-7.7275038129130655E-2</v>
      </c>
      <c r="L17" s="97">
        <f t="shared" si="2"/>
        <v>-760</v>
      </c>
      <c r="M17" s="101">
        <f t="shared" si="4"/>
        <v>-7.2130214017937649E-3</v>
      </c>
      <c r="N17" s="98">
        <f t="shared" si="3"/>
        <v>-60</v>
      </c>
      <c r="O17" s="98">
        <f t="shared" si="5"/>
        <v>0</v>
      </c>
    </row>
    <row r="18" spans="1:15">
      <c r="A18" s="75">
        <v>16</v>
      </c>
      <c r="B18" s="89" t="s">
        <v>107</v>
      </c>
      <c r="C18" s="76">
        <v>223526</v>
      </c>
      <c r="D18" s="76">
        <v>225139</v>
      </c>
      <c r="E18" s="76">
        <v>226661</v>
      </c>
      <c r="F18" s="76"/>
      <c r="G18" s="76"/>
      <c r="H18" s="76"/>
      <c r="I18" s="90"/>
      <c r="J18" s="100">
        <f t="shared" si="0"/>
        <v>5.1063184611093812E-2</v>
      </c>
      <c r="K18" s="100">
        <f t="shared" si="1"/>
        <v>1.4025214069056843E-2</v>
      </c>
      <c r="L18" s="97">
        <f t="shared" si="2"/>
        <v>3135</v>
      </c>
      <c r="M18" s="101">
        <f t="shared" si="4"/>
        <v>2.9753713282399279E-2</v>
      </c>
      <c r="N18" s="98">
        <f t="shared" si="3"/>
        <v>1522</v>
      </c>
      <c r="O18" s="98">
        <f t="shared" si="5"/>
        <v>0</v>
      </c>
    </row>
    <row r="19" spans="1:15">
      <c r="A19" s="75">
        <v>17</v>
      </c>
      <c r="B19" s="89" t="s">
        <v>108</v>
      </c>
      <c r="C19" s="76">
        <v>25153</v>
      </c>
      <c r="D19" s="76">
        <v>25530</v>
      </c>
      <c r="E19" s="76">
        <v>25408</v>
      </c>
      <c r="F19" s="76"/>
      <c r="G19" s="76"/>
      <c r="H19" s="76"/>
      <c r="I19" s="90"/>
      <c r="J19" s="100">
        <f t="shared" si="0"/>
        <v>5.7240257238725303E-3</v>
      </c>
      <c r="K19" s="100">
        <f t="shared" si="1"/>
        <v>1.0137955711048384E-2</v>
      </c>
      <c r="L19" s="97">
        <f t="shared" si="2"/>
        <v>255</v>
      </c>
      <c r="M19" s="101">
        <f t="shared" si="4"/>
        <v>2.4201584966544866E-3</v>
      </c>
      <c r="N19" s="98">
        <f t="shared" si="3"/>
        <v>-122</v>
      </c>
      <c r="O19" s="98">
        <f t="shared" si="5"/>
        <v>0</v>
      </c>
    </row>
    <row r="20" spans="1:15">
      <c r="A20" s="75">
        <v>18</v>
      </c>
      <c r="B20" s="89" t="s">
        <v>109</v>
      </c>
      <c r="C20" s="76">
        <v>7727</v>
      </c>
      <c r="D20" s="76">
        <v>7517</v>
      </c>
      <c r="E20" s="76">
        <v>7538</v>
      </c>
      <c r="F20" s="76"/>
      <c r="G20" s="76"/>
      <c r="H20" s="76"/>
      <c r="I20" s="90"/>
      <c r="J20" s="100">
        <f t="shared" si="0"/>
        <v>1.6981937148359231E-3</v>
      </c>
      <c r="K20" s="100">
        <f t="shared" si="1"/>
        <v>-2.4459686812475734E-2</v>
      </c>
      <c r="L20" s="97">
        <f t="shared" si="2"/>
        <v>-189</v>
      </c>
      <c r="M20" s="101">
        <f t="shared" si="4"/>
        <v>-1.7937645328145019E-3</v>
      </c>
      <c r="N20" s="98">
        <f t="shared" si="3"/>
        <v>21</v>
      </c>
      <c r="O20" s="98">
        <f t="shared" si="5"/>
        <v>0</v>
      </c>
    </row>
    <row r="21" spans="1:15">
      <c r="A21" s="75">
        <v>19</v>
      </c>
      <c r="B21" s="89" t="s">
        <v>110</v>
      </c>
      <c r="C21" s="76">
        <v>17098</v>
      </c>
      <c r="D21" s="76">
        <v>16774</v>
      </c>
      <c r="E21" s="76">
        <v>16839</v>
      </c>
      <c r="F21" s="76"/>
      <c r="G21" s="76"/>
      <c r="H21" s="76"/>
      <c r="I21" s="90"/>
      <c r="J21" s="100">
        <f t="shared" si="0"/>
        <v>3.7935638052695821E-3</v>
      </c>
      <c r="K21" s="100">
        <f t="shared" si="1"/>
        <v>-1.5147970522868173E-2</v>
      </c>
      <c r="L21" s="97">
        <f t="shared" si="2"/>
        <v>-259</v>
      </c>
      <c r="M21" s="101">
        <f t="shared" si="4"/>
        <v>-2.4581217671902434E-3</v>
      </c>
      <c r="N21" s="98">
        <f t="shared" si="3"/>
        <v>65</v>
      </c>
      <c r="O21" s="98">
        <f t="shared" si="5"/>
        <v>0</v>
      </c>
    </row>
    <row r="22" spans="1:15">
      <c r="A22" s="75">
        <v>20</v>
      </c>
      <c r="B22" s="89" t="s">
        <v>111</v>
      </c>
      <c r="C22" s="76">
        <v>68681</v>
      </c>
      <c r="D22" s="76">
        <v>68986</v>
      </c>
      <c r="E22" s="76">
        <v>69306</v>
      </c>
      <c r="F22" s="76"/>
      <c r="G22" s="76"/>
      <c r="H22" s="76"/>
      <c r="I22" s="90"/>
      <c r="J22" s="100">
        <f t="shared" si="0"/>
        <v>1.5613559777184729E-2</v>
      </c>
      <c r="K22" s="100">
        <f t="shared" si="1"/>
        <v>9.1000422241959197E-3</v>
      </c>
      <c r="L22" s="97">
        <f t="shared" si="2"/>
        <v>625</v>
      </c>
      <c r="M22" s="101">
        <f t="shared" si="4"/>
        <v>5.9317610212119773E-3</v>
      </c>
      <c r="N22" s="98">
        <f t="shared" si="3"/>
        <v>320</v>
      </c>
      <c r="O22" s="98">
        <f t="shared" si="5"/>
        <v>0</v>
      </c>
    </row>
    <row r="23" spans="1:15">
      <c r="A23" s="75">
        <v>21</v>
      </c>
      <c r="B23" s="89" t="s">
        <v>112</v>
      </c>
      <c r="C23" s="76">
        <v>35084</v>
      </c>
      <c r="D23" s="76">
        <v>35789</v>
      </c>
      <c r="E23" s="76">
        <v>36240</v>
      </c>
      <c r="F23" s="76"/>
      <c r="G23" s="76"/>
      <c r="H23" s="76"/>
      <c r="I23" s="90"/>
      <c r="J23" s="100">
        <f t="shared" si="0"/>
        <v>8.1643062119466508E-3</v>
      </c>
      <c r="K23" s="100">
        <f t="shared" si="1"/>
        <v>3.2949492646220498E-2</v>
      </c>
      <c r="L23" s="97">
        <f t="shared" si="2"/>
        <v>1156</v>
      </c>
      <c r="M23" s="101">
        <f t="shared" si="4"/>
        <v>1.0971385184833673E-2</v>
      </c>
      <c r="N23" s="98">
        <f t="shared" si="3"/>
        <v>451</v>
      </c>
      <c r="O23" s="98">
        <f t="shared" si="5"/>
        <v>0</v>
      </c>
    </row>
    <row r="24" spans="1:15">
      <c r="A24" s="75">
        <v>22</v>
      </c>
      <c r="B24" s="89" t="s">
        <v>113</v>
      </c>
      <c r="C24" s="76">
        <v>24445</v>
      </c>
      <c r="D24" s="76">
        <v>23696</v>
      </c>
      <c r="E24" s="76">
        <v>23682</v>
      </c>
      <c r="F24" s="76"/>
      <c r="G24" s="76"/>
      <c r="H24" s="76"/>
      <c r="I24" s="90"/>
      <c r="J24" s="100">
        <f t="shared" si="0"/>
        <v>5.3351848706214289E-3</v>
      </c>
      <c r="K24" s="100">
        <f t="shared" si="1"/>
        <v>-3.1212926978932298E-2</v>
      </c>
      <c r="L24" s="97">
        <f t="shared" si="2"/>
        <v>-763</v>
      </c>
      <c r="M24" s="101">
        <f t="shared" si="4"/>
        <v>-7.2414938546955824E-3</v>
      </c>
      <c r="N24" s="98">
        <f t="shared" si="3"/>
        <v>-14</v>
      </c>
      <c r="O24" s="98">
        <f t="shared" si="5"/>
        <v>0</v>
      </c>
    </row>
    <row r="25" spans="1:15">
      <c r="A25" s="75">
        <v>23</v>
      </c>
      <c r="B25" s="89" t="s">
        <v>114</v>
      </c>
      <c r="C25" s="76">
        <v>16220</v>
      </c>
      <c r="D25" s="76">
        <v>16157</v>
      </c>
      <c r="E25" s="76">
        <v>16215</v>
      </c>
      <c r="F25" s="76"/>
      <c r="G25" s="76"/>
      <c r="H25" s="76"/>
      <c r="I25" s="90"/>
      <c r="J25" s="100">
        <f t="shared" si="0"/>
        <v>3.652986347315534E-3</v>
      </c>
      <c r="K25" s="100">
        <f t="shared" si="1"/>
        <v>-3.0826140567200987E-4</v>
      </c>
      <c r="L25" s="97">
        <f t="shared" si="2"/>
        <v>-5</v>
      </c>
      <c r="M25" s="101">
        <f t="shared" si="4"/>
        <v>-4.7454088169695818E-5</v>
      </c>
      <c r="N25" s="98">
        <f t="shared" si="3"/>
        <v>58</v>
      </c>
      <c r="O25" s="98">
        <f t="shared" si="5"/>
        <v>0</v>
      </c>
    </row>
    <row r="26" spans="1:15">
      <c r="A26" s="75">
        <v>24</v>
      </c>
      <c r="B26" s="89" t="s">
        <v>115</v>
      </c>
      <c r="C26" s="76">
        <v>7337</v>
      </c>
      <c r="D26" s="76">
        <v>7390</v>
      </c>
      <c r="E26" s="76">
        <v>7423</v>
      </c>
      <c r="F26" s="76"/>
      <c r="G26" s="76"/>
      <c r="H26" s="76"/>
      <c r="I26" s="90"/>
      <c r="J26" s="100">
        <f t="shared" si="0"/>
        <v>1.6722860102450327E-3</v>
      </c>
      <c r="K26" s="100">
        <f t="shared" si="1"/>
        <v>1.1721412021262097E-2</v>
      </c>
      <c r="L26" s="97">
        <f t="shared" si="2"/>
        <v>86</v>
      </c>
      <c r="M26" s="101">
        <f t="shared" si="4"/>
        <v>8.1621031651876806E-4</v>
      </c>
      <c r="N26" s="98">
        <f t="shared" si="3"/>
        <v>33</v>
      </c>
      <c r="O26" s="98">
        <f t="shared" si="5"/>
        <v>0</v>
      </c>
    </row>
    <row r="27" spans="1:15">
      <c r="A27" s="75">
        <v>25</v>
      </c>
      <c r="B27" s="89" t="s">
        <v>116</v>
      </c>
      <c r="C27" s="76">
        <v>20011</v>
      </c>
      <c r="D27" s="76">
        <v>19234</v>
      </c>
      <c r="E27" s="76">
        <v>19410</v>
      </c>
      <c r="F27" s="76"/>
      <c r="G27" s="76"/>
      <c r="H27" s="76"/>
      <c r="I27" s="90"/>
      <c r="J27" s="100">
        <f t="shared" si="0"/>
        <v>4.372769966166791E-3</v>
      </c>
      <c r="K27" s="100">
        <f t="shared" si="1"/>
        <v>-3.0033481585128179E-2</v>
      </c>
      <c r="L27" s="97">
        <f t="shared" si="2"/>
        <v>-601</v>
      </c>
      <c r="M27" s="101">
        <f t="shared" si="4"/>
        <v>-5.7039813979974374E-3</v>
      </c>
      <c r="N27" s="98">
        <f t="shared" si="3"/>
        <v>176</v>
      </c>
      <c r="O27" s="98">
        <f t="shared" si="5"/>
        <v>0</v>
      </c>
    </row>
    <row r="28" spans="1:15">
      <c r="A28" s="75">
        <v>26</v>
      </c>
      <c r="B28" s="89" t="s">
        <v>117</v>
      </c>
      <c r="C28" s="76">
        <v>53786</v>
      </c>
      <c r="D28" s="76">
        <v>55082</v>
      </c>
      <c r="E28" s="76">
        <v>55002</v>
      </c>
      <c r="F28" s="76"/>
      <c r="G28" s="76"/>
      <c r="H28" s="76"/>
      <c r="I28" s="90"/>
      <c r="J28" s="100">
        <f t="shared" si="0"/>
        <v>1.2391091894853469E-2</v>
      </c>
      <c r="K28" s="100">
        <f t="shared" si="1"/>
        <v>2.2608113635518536E-2</v>
      </c>
      <c r="L28" s="97">
        <f t="shared" si="2"/>
        <v>1216</v>
      </c>
      <c r="M28" s="101">
        <f t="shared" si="4"/>
        <v>1.1540834242870023E-2</v>
      </c>
      <c r="N28" s="98">
        <f t="shared" si="3"/>
        <v>-80</v>
      </c>
      <c r="O28" s="98">
        <f t="shared" si="5"/>
        <v>0</v>
      </c>
    </row>
    <row r="29" spans="1:15">
      <c r="A29" s="75">
        <v>27</v>
      </c>
      <c r="B29" s="89" t="s">
        <v>118</v>
      </c>
      <c r="C29" s="76">
        <v>57740</v>
      </c>
      <c r="D29" s="76">
        <v>60853</v>
      </c>
      <c r="E29" s="76">
        <v>61799</v>
      </c>
      <c r="F29" s="76"/>
      <c r="G29" s="76"/>
      <c r="H29" s="76"/>
      <c r="I29" s="90"/>
      <c r="J29" s="100">
        <f t="shared" si="0"/>
        <v>1.392234987836896E-2</v>
      </c>
      <c r="K29" s="100">
        <f t="shared" si="1"/>
        <v>7.029788708001386E-2</v>
      </c>
      <c r="L29" s="97">
        <f t="shared" si="2"/>
        <v>4059</v>
      </c>
      <c r="M29" s="101">
        <f t="shared" si="4"/>
        <v>3.8523228776159067E-2</v>
      </c>
      <c r="N29" s="98">
        <f t="shared" si="3"/>
        <v>946</v>
      </c>
      <c r="O29" s="98">
        <f t="shared" si="5"/>
        <v>0</v>
      </c>
    </row>
    <row r="30" spans="1:15">
      <c r="A30" s="75">
        <v>28</v>
      </c>
      <c r="B30" s="89" t="s">
        <v>119</v>
      </c>
      <c r="C30" s="76">
        <v>18271</v>
      </c>
      <c r="D30" s="76">
        <v>18868</v>
      </c>
      <c r="E30" s="76">
        <v>18765</v>
      </c>
      <c r="F30" s="76"/>
      <c r="G30" s="76"/>
      <c r="H30" s="76"/>
      <c r="I30" s="90"/>
      <c r="J30" s="100">
        <f t="shared" si="0"/>
        <v>4.2274615360700582E-3</v>
      </c>
      <c r="K30" s="100">
        <f t="shared" si="1"/>
        <v>2.7037381643040884E-2</v>
      </c>
      <c r="L30" s="97">
        <f t="shared" si="2"/>
        <v>494</v>
      </c>
      <c r="M30" s="101">
        <f t="shared" si="4"/>
        <v>4.6884639111659469E-3</v>
      </c>
      <c r="N30" s="98">
        <f t="shared" si="3"/>
        <v>-103</v>
      </c>
      <c r="O30" s="98">
        <f t="shared" si="5"/>
        <v>0</v>
      </c>
    </row>
    <row r="31" spans="1:15">
      <c r="A31" s="75">
        <v>29</v>
      </c>
      <c r="B31" s="89" t="s">
        <v>120</v>
      </c>
      <c r="C31" s="76">
        <v>3954</v>
      </c>
      <c r="D31" s="76">
        <v>3790</v>
      </c>
      <c r="E31" s="76">
        <v>3832</v>
      </c>
      <c r="F31" s="76"/>
      <c r="G31" s="76"/>
      <c r="H31" s="76"/>
      <c r="I31" s="90"/>
      <c r="J31" s="100">
        <f t="shared" si="0"/>
        <v>8.6328977384601455E-4</v>
      </c>
      <c r="K31" s="100">
        <f t="shared" si="1"/>
        <v>-3.0854830551340414E-2</v>
      </c>
      <c r="L31" s="97">
        <f t="shared" si="2"/>
        <v>-122</v>
      </c>
      <c r="M31" s="101">
        <f t="shared" si="4"/>
        <v>-1.157879751340578E-3</v>
      </c>
      <c r="N31" s="98">
        <f t="shared" si="3"/>
        <v>42</v>
      </c>
      <c r="O31" s="98">
        <f t="shared" si="5"/>
        <v>0</v>
      </c>
    </row>
    <row r="32" spans="1:15">
      <c r="A32" s="75">
        <v>30</v>
      </c>
      <c r="B32" s="89" t="s">
        <v>121</v>
      </c>
      <c r="C32" s="76">
        <v>6358</v>
      </c>
      <c r="D32" s="76">
        <v>4940</v>
      </c>
      <c r="E32" s="76">
        <v>5203</v>
      </c>
      <c r="F32" s="76"/>
      <c r="G32" s="76"/>
      <c r="H32" s="76"/>
      <c r="I32" s="90"/>
      <c r="J32" s="100">
        <f t="shared" si="0"/>
        <v>1.1721546694469765E-3</v>
      </c>
      <c r="K32" s="100">
        <f t="shared" si="1"/>
        <v>-0.18166089965397925</v>
      </c>
      <c r="L32" s="97">
        <f t="shared" si="2"/>
        <v>-1155</v>
      </c>
      <c r="M32" s="101">
        <f t="shared" si="4"/>
        <v>-1.0961894367199734E-2</v>
      </c>
      <c r="N32" s="98">
        <f t="shared" si="3"/>
        <v>263</v>
      </c>
      <c r="O32" s="98">
        <f t="shared" si="5"/>
        <v>0</v>
      </c>
    </row>
    <row r="33" spans="1:15">
      <c r="A33" s="75">
        <v>31</v>
      </c>
      <c r="B33" s="89" t="s">
        <v>122</v>
      </c>
      <c r="C33" s="76">
        <v>42727</v>
      </c>
      <c r="D33" s="76">
        <v>44621</v>
      </c>
      <c r="E33" s="76">
        <v>45124</v>
      </c>
      <c r="F33" s="76"/>
      <c r="G33" s="76"/>
      <c r="H33" s="76"/>
      <c r="I33" s="90"/>
      <c r="J33" s="100">
        <f t="shared" si="0"/>
        <v>1.0165732712689864E-2</v>
      </c>
      <c r="K33" s="100">
        <f t="shared" si="1"/>
        <v>5.6100358087392048E-2</v>
      </c>
      <c r="L33" s="97">
        <f t="shared" si="2"/>
        <v>2397</v>
      </c>
      <c r="M33" s="101">
        <f t="shared" si="4"/>
        <v>2.2749489868552176E-2</v>
      </c>
      <c r="N33" s="98">
        <f t="shared" si="3"/>
        <v>503</v>
      </c>
      <c r="O33" s="98">
        <f t="shared" si="5"/>
        <v>0</v>
      </c>
    </row>
    <row r="34" spans="1:15">
      <c r="A34" s="75">
        <v>32</v>
      </c>
      <c r="B34" s="89" t="s">
        <v>123</v>
      </c>
      <c r="C34" s="76">
        <v>18522</v>
      </c>
      <c r="D34" s="76">
        <v>18452</v>
      </c>
      <c r="E34" s="76">
        <v>18769</v>
      </c>
      <c r="F34" s="76"/>
      <c r="G34" s="76"/>
      <c r="H34" s="76"/>
      <c r="I34" s="90"/>
      <c r="J34" s="100">
        <f t="shared" si="0"/>
        <v>4.2283626736210455E-3</v>
      </c>
      <c r="K34" s="100">
        <f t="shared" si="1"/>
        <v>1.3335492927329662E-2</v>
      </c>
      <c r="L34" s="97">
        <f t="shared" si="2"/>
        <v>247</v>
      </c>
      <c r="M34" s="101">
        <f t="shared" si="4"/>
        <v>2.3442319555829734E-3</v>
      </c>
      <c r="N34" s="98">
        <f t="shared" si="3"/>
        <v>317</v>
      </c>
      <c r="O34" s="98">
        <f t="shared" si="5"/>
        <v>0</v>
      </c>
    </row>
    <row r="35" spans="1:15">
      <c r="A35" s="75">
        <v>33</v>
      </c>
      <c r="B35" s="89" t="s">
        <v>124</v>
      </c>
      <c r="C35" s="76">
        <v>68080</v>
      </c>
      <c r="D35" s="76">
        <v>70758</v>
      </c>
      <c r="E35" s="76">
        <v>71314</v>
      </c>
      <c r="F35" s="76"/>
      <c r="G35" s="76"/>
      <c r="H35" s="76"/>
      <c r="I35" s="90"/>
      <c r="J35" s="100">
        <f t="shared" si="0"/>
        <v>1.6065930827780447E-2</v>
      </c>
      <c r="K35" s="100">
        <f t="shared" si="1"/>
        <v>4.7502937720329028E-2</v>
      </c>
      <c r="L35" s="97">
        <f t="shared" si="2"/>
        <v>3234</v>
      </c>
      <c r="M35" s="101">
        <f t="shared" si="4"/>
        <v>3.0693304228159256E-2</v>
      </c>
      <c r="N35" s="98">
        <f t="shared" si="3"/>
        <v>556</v>
      </c>
      <c r="O35" s="98">
        <f t="shared" si="5"/>
        <v>0</v>
      </c>
    </row>
    <row r="36" spans="1:15">
      <c r="A36" s="75">
        <v>34</v>
      </c>
      <c r="B36" s="89" t="s">
        <v>125</v>
      </c>
      <c r="C36" s="76">
        <v>1370434</v>
      </c>
      <c r="D36" s="76">
        <v>1401421</v>
      </c>
      <c r="E36" s="76">
        <v>1410947</v>
      </c>
      <c r="F36" s="76"/>
      <c r="G36" s="76"/>
      <c r="H36" s="76"/>
      <c r="I36" s="90"/>
      <c r="J36" s="100">
        <f t="shared" si="0"/>
        <v>0.31786433103828621</v>
      </c>
      <c r="K36" s="100">
        <f t="shared" si="1"/>
        <v>2.95621678971771E-2</v>
      </c>
      <c r="L36" s="97">
        <f t="shared" si="2"/>
        <v>40513</v>
      </c>
      <c r="M36" s="101">
        <f t="shared" si="4"/>
        <v>0.38450149480377732</v>
      </c>
      <c r="N36" s="98">
        <f t="shared" si="3"/>
        <v>9526</v>
      </c>
      <c r="O36" s="98">
        <f t="shared" si="5"/>
        <v>0</v>
      </c>
    </row>
    <row r="37" spans="1:15">
      <c r="A37" s="75">
        <v>35</v>
      </c>
      <c r="B37" s="89" t="s">
        <v>126</v>
      </c>
      <c r="C37" s="76">
        <v>306047</v>
      </c>
      <c r="D37" s="76">
        <v>310208</v>
      </c>
      <c r="E37" s="76">
        <v>310802</v>
      </c>
      <c r="F37" s="76"/>
      <c r="G37" s="76"/>
      <c r="H37" s="76"/>
      <c r="I37" s="90"/>
      <c r="J37" s="100">
        <f t="shared" si="0"/>
        <v>7.0018838280503398E-2</v>
      </c>
      <c r="K37" s="100">
        <f t="shared" si="1"/>
        <v>1.5536829310530735E-2</v>
      </c>
      <c r="L37" s="97">
        <f t="shared" si="2"/>
        <v>4755</v>
      </c>
      <c r="M37" s="101">
        <f t="shared" si="4"/>
        <v>4.5128837849380724E-2</v>
      </c>
      <c r="N37" s="98">
        <f t="shared" si="3"/>
        <v>594</v>
      </c>
      <c r="O37" s="98">
        <f t="shared" si="5"/>
        <v>0</v>
      </c>
    </row>
    <row r="38" spans="1:15">
      <c r="A38" s="75">
        <v>36</v>
      </c>
      <c r="B38" s="89" t="s">
        <v>127</v>
      </c>
      <c r="C38" s="76">
        <v>7055</v>
      </c>
      <c r="D38" s="76">
        <v>6791</v>
      </c>
      <c r="E38" s="76">
        <v>6806</v>
      </c>
      <c r="F38" s="76"/>
      <c r="G38" s="76"/>
      <c r="H38" s="76"/>
      <c r="I38" s="90"/>
      <c r="J38" s="100">
        <f t="shared" si="0"/>
        <v>1.5332855430052125E-3</v>
      </c>
      <c r="K38" s="100">
        <f t="shared" si="1"/>
        <v>-3.5294117647058823E-2</v>
      </c>
      <c r="L38" s="97">
        <f t="shared" si="2"/>
        <v>-249</v>
      </c>
      <c r="M38" s="101">
        <f t="shared" si="4"/>
        <v>-2.3632135908508516E-3</v>
      </c>
      <c r="N38" s="98">
        <f t="shared" si="3"/>
        <v>15</v>
      </c>
      <c r="O38" s="98">
        <f t="shared" si="5"/>
        <v>0</v>
      </c>
    </row>
    <row r="39" spans="1:15">
      <c r="A39" s="75">
        <v>37</v>
      </c>
      <c r="B39" s="89" t="s">
        <v>128</v>
      </c>
      <c r="C39" s="76">
        <v>14294</v>
      </c>
      <c r="D39" s="76">
        <v>14300</v>
      </c>
      <c r="E39" s="76">
        <v>14310</v>
      </c>
      <c r="F39" s="76"/>
      <c r="G39" s="76"/>
      <c r="H39" s="76"/>
      <c r="I39" s="90"/>
      <c r="J39" s="100">
        <f t="shared" si="0"/>
        <v>3.2238195886577421E-3</v>
      </c>
      <c r="K39" s="100">
        <f t="shared" si="1"/>
        <v>1.1193507765496012E-3</v>
      </c>
      <c r="L39" s="97">
        <f t="shared" si="2"/>
        <v>16</v>
      </c>
      <c r="M39" s="101">
        <f t="shared" si="4"/>
        <v>1.5185308214302662E-4</v>
      </c>
      <c r="N39" s="98">
        <f t="shared" si="3"/>
        <v>10</v>
      </c>
      <c r="O39" s="98">
        <f t="shared" si="5"/>
        <v>0</v>
      </c>
    </row>
    <row r="40" spans="1:15">
      <c r="A40" s="75">
        <v>38</v>
      </c>
      <c r="B40" s="89" t="s">
        <v>129</v>
      </c>
      <c r="C40" s="76">
        <v>51218</v>
      </c>
      <c r="D40" s="76">
        <v>52448</v>
      </c>
      <c r="E40" s="76">
        <v>52723</v>
      </c>
      <c r="F40" s="76"/>
      <c r="G40" s="76"/>
      <c r="H40" s="76"/>
      <c r="I40" s="90"/>
      <c r="J40" s="100">
        <f t="shared" si="0"/>
        <v>1.1877668775178346E-2</v>
      </c>
      <c r="K40" s="100">
        <f t="shared" si="1"/>
        <v>2.9384200866882735E-2</v>
      </c>
      <c r="L40" s="97">
        <f t="shared" si="2"/>
        <v>1505</v>
      </c>
      <c r="M40" s="101">
        <f t="shared" si="4"/>
        <v>1.4283680539078442E-2</v>
      </c>
      <c r="N40" s="98">
        <f t="shared" si="3"/>
        <v>275</v>
      </c>
      <c r="O40" s="98">
        <f t="shared" si="5"/>
        <v>0</v>
      </c>
    </row>
    <row r="41" spans="1:15">
      <c r="A41" s="75">
        <v>39</v>
      </c>
      <c r="B41" s="89" t="s">
        <v>130</v>
      </c>
      <c r="C41" s="76">
        <v>23427</v>
      </c>
      <c r="D41" s="76">
        <v>24082</v>
      </c>
      <c r="E41" s="76">
        <v>24205</v>
      </c>
      <c r="F41" s="76"/>
      <c r="G41" s="76"/>
      <c r="H41" s="76"/>
      <c r="I41" s="90"/>
      <c r="J41" s="100">
        <f t="shared" si="0"/>
        <v>5.4530086054130431E-3</v>
      </c>
      <c r="K41" s="100">
        <f t="shared" si="1"/>
        <v>3.3209544542621761E-2</v>
      </c>
      <c r="L41" s="97">
        <f t="shared" si="2"/>
        <v>778</v>
      </c>
      <c r="M41" s="101">
        <f t="shared" si="4"/>
        <v>7.3838561192046698E-3</v>
      </c>
      <c r="N41" s="98">
        <f t="shared" si="3"/>
        <v>123</v>
      </c>
      <c r="O41" s="98">
        <f t="shared" si="5"/>
        <v>0</v>
      </c>
    </row>
    <row r="42" spans="1:15">
      <c r="A42" s="75">
        <v>40</v>
      </c>
      <c r="B42" s="89" t="s">
        <v>131</v>
      </c>
      <c r="C42" s="76">
        <v>5874</v>
      </c>
      <c r="D42" s="76">
        <v>5568</v>
      </c>
      <c r="E42" s="76">
        <v>5592</v>
      </c>
      <c r="F42" s="76"/>
      <c r="G42" s="76"/>
      <c r="H42" s="76"/>
      <c r="I42" s="90"/>
      <c r="J42" s="100">
        <f t="shared" si="0"/>
        <v>1.2597902962805097E-3</v>
      </c>
      <c r="K42" s="100">
        <f t="shared" si="1"/>
        <v>-4.8008171603677222E-2</v>
      </c>
      <c r="L42" s="97">
        <f t="shared" si="2"/>
        <v>-282</v>
      </c>
      <c r="M42" s="101">
        <f t="shared" si="4"/>
        <v>-2.6764105727708444E-3</v>
      </c>
      <c r="N42" s="98">
        <f t="shared" si="3"/>
        <v>24</v>
      </c>
      <c r="O42" s="98">
        <f t="shared" si="5"/>
        <v>0</v>
      </c>
    </row>
    <row r="43" spans="1:15">
      <c r="A43" s="75">
        <v>41</v>
      </c>
      <c r="B43" s="89" t="s">
        <v>132</v>
      </c>
      <c r="C43" s="76">
        <v>134947</v>
      </c>
      <c r="D43" s="76">
        <v>137175</v>
      </c>
      <c r="E43" s="76">
        <v>137783</v>
      </c>
      <c r="F43" s="76"/>
      <c r="G43" s="76"/>
      <c r="H43" s="76"/>
      <c r="I43" s="90"/>
      <c r="J43" s="100">
        <f t="shared" si="0"/>
        <v>3.1040358796927302E-2</v>
      </c>
      <c r="K43" s="100">
        <f t="shared" si="1"/>
        <v>2.1015657999066299E-2</v>
      </c>
      <c r="L43" s="97">
        <f t="shared" si="2"/>
        <v>2836</v>
      </c>
      <c r="M43" s="101">
        <f t="shared" si="4"/>
        <v>2.6915958809851467E-2</v>
      </c>
      <c r="N43" s="98">
        <f t="shared" si="3"/>
        <v>608</v>
      </c>
      <c r="O43" s="98">
        <f t="shared" si="5"/>
        <v>0</v>
      </c>
    </row>
    <row r="44" spans="1:15">
      <c r="A44" s="75">
        <v>42</v>
      </c>
      <c r="B44" s="89" t="s">
        <v>133</v>
      </c>
      <c r="C44" s="76">
        <v>65120</v>
      </c>
      <c r="D44" s="76">
        <v>67510</v>
      </c>
      <c r="E44" s="76">
        <v>67980</v>
      </c>
      <c r="F44" s="76"/>
      <c r="G44" s="76"/>
      <c r="H44" s="76"/>
      <c r="I44" s="90"/>
      <c r="J44" s="100">
        <f t="shared" si="0"/>
        <v>1.5314832679032376E-2</v>
      </c>
      <c r="K44" s="100">
        <f t="shared" si="1"/>
        <v>4.3918918918918921E-2</v>
      </c>
      <c r="L44" s="97">
        <f t="shared" si="2"/>
        <v>2860</v>
      </c>
      <c r="M44" s="101">
        <f t="shared" si="4"/>
        <v>2.7143738433066007E-2</v>
      </c>
      <c r="N44" s="98">
        <f t="shared" si="3"/>
        <v>470</v>
      </c>
      <c r="O44" s="98">
        <f t="shared" si="5"/>
        <v>0</v>
      </c>
    </row>
    <row r="45" spans="1:15">
      <c r="A45" s="75">
        <v>43</v>
      </c>
      <c r="B45" s="89" t="s">
        <v>134</v>
      </c>
      <c r="C45" s="76">
        <v>21780</v>
      </c>
      <c r="D45" s="76">
        <v>21870</v>
      </c>
      <c r="E45" s="76">
        <v>21918</v>
      </c>
      <c r="F45" s="76"/>
      <c r="G45" s="76"/>
      <c r="H45" s="76"/>
      <c r="I45" s="90"/>
      <c r="J45" s="100">
        <f t="shared" si="0"/>
        <v>4.9377832106359465E-3</v>
      </c>
      <c r="K45" s="100">
        <f t="shared" si="1"/>
        <v>6.3360881542699728E-3</v>
      </c>
      <c r="L45" s="97">
        <f t="shared" si="2"/>
        <v>138</v>
      </c>
      <c r="M45" s="101">
        <f t="shared" si="4"/>
        <v>1.3097328334836047E-3</v>
      </c>
      <c r="N45" s="98">
        <f t="shared" si="3"/>
        <v>48</v>
      </c>
      <c r="O45" s="98">
        <f t="shared" si="5"/>
        <v>0</v>
      </c>
    </row>
    <row r="46" spans="1:15">
      <c r="A46" s="75">
        <v>44</v>
      </c>
      <c r="B46" s="89" t="s">
        <v>135</v>
      </c>
      <c r="C46" s="76">
        <v>24355</v>
      </c>
      <c r="D46" s="76">
        <v>24765</v>
      </c>
      <c r="E46" s="76">
        <v>25092</v>
      </c>
      <c r="F46" s="76"/>
      <c r="G46" s="76"/>
      <c r="H46" s="76"/>
      <c r="I46" s="90"/>
      <c r="J46" s="100">
        <f t="shared" si="0"/>
        <v>5.6528358573445184E-3</v>
      </c>
      <c r="K46" s="100">
        <f t="shared" si="1"/>
        <v>3.0260726750153972E-2</v>
      </c>
      <c r="L46" s="97">
        <f t="shared" si="2"/>
        <v>737</v>
      </c>
      <c r="M46" s="101">
        <f t="shared" si="4"/>
        <v>6.9947325962131639E-3</v>
      </c>
      <c r="N46" s="98">
        <f t="shared" si="3"/>
        <v>327</v>
      </c>
      <c r="O46" s="98">
        <f t="shared" si="5"/>
        <v>0</v>
      </c>
    </row>
    <row r="47" spans="1:15">
      <c r="A47" s="75">
        <v>45</v>
      </c>
      <c r="B47" s="89" t="s">
        <v>136</v>
      </c>
      <c r="C47" s="76">
        <v>71104</v>
      </c>
      <c r="D47" s="76">
        <v>74391</v>
      </c>
      <c r="E47" s="76">
        <v>74118</v>
      </c>
      <c r="F47" s="76"/>
      <c r="G47" s="76"/>
      <c r="H47" s="76"/>
      <c r="I47" s="90"/>
      <c r="J47" s="100">
        <f t="shared" si="0"/>
        <v>1.6697628251022677E-2</v>
      </c>
      <c r="K47" s="100">
        <f t="shared" si="1"/>
        <v>4.2388613861386142E-2</v>
      </c>
      <c r="L47" s="97">
        <f t="shared" si="2"/>
        <v>3014</v>
      </c>
      <c r="M47" s="101">
        <f t="shared" si="4"/>
        <v>2.8605324348692639E-2</v>
      </c>
      <c r="N47" s="98">
        <f t="shared" si="3"/>
        <v>-273</v>
      </c>
      <c r="O47" s="98">
        <f t="shared" si="5"/>
        <v>0</v>
      </c>
    </row>
    <row r="48" spans="1:15">
      <c r="A48" s="75">
        <v>46</v>
      </c>
      <c r="B48" s="89" t="s">
        <v>137</v>
      </c>
      <c r="C48" s="76">
        <v>28080</v>
      </c>
      <c r="D48" s="76">
        <v>28460</v>
      </c>
      <c r="E48" s="76">
        <v>28643</v>
      </c>
      <c r="F48" s="76"/>
      <c r="G48" s="76"/>
      <c r="H48" s="76"/>
      <c r="I48" s="90"/>
      <c r="J48" s="100">
        <f t="shared" si="0"/>
        <v>6.4528207182336624E-3</v>
      </c>
      <c r="K48" s="100">
        <f t="shared" si="1"/>
        <v>2.0049857549857549E-2</v>
      </c>
      <c r="L48" s="97">
        <f t="shared" si="2"/>
        <v>563</v>
      </c>
      <c r="M48" s="101">
        <f t="shared" si="4"/>
        <v>5.343330327907749E-3</v>
      </c>
      <c r="N48" s="98">
        <f t="shared" si="3"/>
        <v>183</v>
      </c>
      <c r="O48" s="98">
        <f t="shared" si="5"/>
        <v>0</v>
      </c>
    </row>
    <row r="49" spans="1:15">
      <c r="A49" s="75">
        <v>47</v>
      </c>
      <c r="B49" s="89" t="s">
        <v>138</v>
      </c>
      <c r="C49" s="76">
        <v>15126</v>
      </c>
      <c r="D49" s="76">
        <v>16355</v>
      </c>
      <c r="E49" s="76">
        <v>16660</v>
      </c>
      <c r="F49" s="76"/>
      <c r="G49" s="76"/>
      <c r="H49" s="76"/>
      <c r="I49" s="90"/>
      <c r="J49" s="100">
        <f t="shared" si="0"/>
        <v>3.7532378998628921E-3</v>
      </c>
      <c r="K49" s="100">
        <f t="shared" si="1"/>
        <v>0.10141478249371942</v>
      </c>
      <c r="L49" s="97">
        <f t="shared" si="2"/>
        <v>1534</v>
      </c>
      <c r="M49" s="101">
        <f t="shared" si="4"/>
        <v>1.4558914250462678E-2</v>
      </c>
      <c r="N49" s="98">
        <f t="shared" si="3"/>
        <v>305</v>
      </c>
      <c r="O49" s="98">
        <f t="shared" si="5"/>
        <v>0</v>
      </c>
    </row>
    <row r="50" spans="1:15">
      <c r="A50" s="75">
        <v>48</v>
      </c>
      <c r="B50" s="89" t="s">
        <v>139</v>
      </c>
      <c r="C50" s="76">
        <v>53840</v>
      </c>
      <c r="D50" s="76">
        <v>58307</v>
      </c>
      <c r="E50" s="76">
        <v>54790</v>
      </c>
      <c r="F50" s="76"/>
      <c r="G50" s="76"/>
      <c r="H50" s="76"/>
      <c r="I50" s="90"/>
      <c r="J50" s="100">
        <f t="shared" si="0"/>
        <v>1.2343331604651132E-2</v>
      </c>
      <c r="K50" s="100">
        <f t="shared" si="1"/>
        <v>1.7644873699851411E-2</v>
      </c>
      <c r="L50" s="97">
        <f t="shared" si="2"/>
        <v>950</v>
      </c>
      <c r="M50" s="101">
        <f t="shared" si="4"/>
        <v>9.0162767522422062E-3</v>
      </c>
      <c r="N50" s="98">
        <f t="shared" si="3"/>
        <v>-3517</v>
      </c>
      <c r="O50" s="98">
        <f t="shared" si="5"/>
        <v>0</v>
      </c>
    </row>
    <row r="51" spans="1:15">
      <c r="A51" s="75">
        <v>49</v>
      </c>
      <c r="B51" s="89" t="s">
        <v>140</v>
      </c>
      <c r="C51" s="76">
        <v>6544</v>
      </c>
      <c r="D51" s="76">
        <v>7321</v>
      </c>
      <c r="E51" s="76">
        <v>7346</v>
      </c>
      <c r="F51" s="76"/>
      <c r="G51" s="76"/>
      <c r="H51" s="76"/>
      <c r="I51" s="90"/>
      <c r="J51" s="100">
        <f t="shared" si="0"/>
        <v>1.6549391123885236E-3</v>
      </c>
      <c r="K51" s="100">
        <f t="shared" si="1"/>
        <v>0.12255501222493888</v>
      </c>
      <c r="L51" s="97">
        <f t="shared" si="2"/>
        <v>802</v>
      </c>
      <c r="M51" s="101">
        <f t="shared" si="4"/>
        <v>7.6116357424192097E-3</v>
      </c>
      <c r="N51" s="98">
        <f t="shared" si="3"/>
        <v>25</v>
      </c>
      <c r="O51" s="98">
        <f t="shared" si="5"/>
        <v>0</v>
      </c>
    </row>
    <row r="52" spans="1:15">
      <c r="A52" s="75">
        <v>50</v>
      </c>
      <c r="B52" s="89" t="s">
        <v>141</v>
      </c>
      <c r="C52" s="76">
        <v>11018</v>
      </c>
      <c r="D52" s="76">
        <v>11474</v>
      </c>
      <c r="E52" s="76">
        <v>11484</v>
      </c>
      <c r="F52" s="76"/>
      <c r="G52" s="76"/>
      <c r="H52" s="76"/>
      <c r="I52" s="90"/>
      <c r="J52" s="100">
        <f t="shared" si="0"/>
        <v>2.5871659088850811E-3</v>
      </c>
      <c r="K52" s="100">
        <f t="shared" si="1"/>
        <v>4.2294427300780542E-2</v>
      </c>
      <c r="L52" s="97">
        <f t="shared" si="2"/>
        <v>466</v>
      </c>
      <c r="M52" s="101">
        <f t="shared" si="4"/>
        <v>4.4227210174156506E-3</v>
      </c>
      <c r="N52" s="98">
        <f t="shared" si="3"/>
        <v>10</v>
      </c>
      <c r="O52" s="98">
        <f t="shared" si="5"/>
        <v>0</v>
      </c>
    </row>
    <row r="53" spans="1:15">
      <c r="A53" s="75">
        <v>51</v>
      </c>
      <c r="B53" s="89" t="s">
        <v>142</v>
      </c>
      <c r="C53" s="76">
        <v>9254</v>
      </c>
      <c r="D53" s="76">
        <v>9367</v>
      </c>
      <c r="E53" s="76">
        <v>9517</v>
      </c>
      <c r="F53" s="76"/>
      <c r="G53" s="76"/>
      <c r="H53" s="76"/>
      <c r="I53" s="90"/>
      <c r="J53" s="100">
        <f t="shared" si="0"/>
        <v>2.1440315181869831E-3</v>
      </c>
      <c r="K53" s="100">
        <f t="shared" si="1"/>
        <v>2.8420142641020101E-2</v>
      </c>
      <c r="L53" s="97">
        <f t="shared" si="2"/>
        <v>263</v>
      </c>
      <c r="M53" s="101">
        <f t="shared" si="4"/>
        <v>2.4960850377260002E-3</v>
      </c>
      <c r="N53" s="98">
        <f t="shared" si="3"/>
        <v>150</v>
      </c>
      <c r="O53" s="98">
        <f t="shared" si="5"/>
        <v>0</v>
      </c>
    </row>
    <row r="54" spans="1:15">
      <c r="A54" s="75">
        <v>52</v>
      </c>
      <c r="B54" s="89" t="s">
        <v>143</v>
      </c>
      <c r="C54" s="76">
        <v>30776</v>
      </c>
      <c r="D54" s="76">
        <v>31547</v>
      </c>
      <c r="E54" s="76">
        <v>31830</v>
      </c>
      <c r="F54" s="76"/>
      <c r="G54" s="76"/>
      <c r="H54" s="76"/>
      <c r="I54" s="90"/>
      <c r="J54" s="100">
        <f t="shared" si="0"/>
        <v>7.1708020619829444E-3</v>
      </c>
      <c r="K54" s="100">
        <f t="shared" si="1"/>
        <v>3.4247465557577336E-2</v>
      </c>
      <c r="L54" s="97">
        <f t="shared" si="2"/>
        <v>1054</v>
      </c>
      <c r="M54" s="101">
        <f t="shared" si="4"/>
        <v>1.0003321786171878E-2</v>
      </c>
      <c r="N54" s="98">
        <f t="shared" si="3"/>
        <v>283</v>
      </c>
      <c r="O54" s="98">
        <f t="shared" si="5"/>
        <v>0</v>
      </c>
    </row>
    <row r="55" spans="1:15">
      <c r="A55" s="75">
        <v>53</v>
      </c>
      <c r="B55" s="89" t="s">
        <v>144</v>
      </c>
      <c r="C55" s="76">
        <v>13277</v>
      </c>
      <c r="D55" s="76">
        <v>13292</v>
      </c>
      <c r="E55" s="76">
        <v>13208</v>
      </c>
      <c r="F55" s="76"/>
      <c r="G55" s="76"/>
      <c r="H55" s="76"/>
      <c r="I55" s="90"/>
      <c r="J55" s="100">
        <f t="shared" si="0"/>
        <v>2.9755561933606889E-3</v>
      </c>
      <c r="K55" s="100">
        <f t="shared" si="1"/>
        <v>-5.1969571439331175E-3</v>
      </c>
      <c r="L55" s="97">
        <f t="shared" si="2"/>
        <v>-69</v>
      </c>
      <c r="M55" s="101">
        <f t="shared" si="4"/>
        <v>-6.5486641674180235E-4</v>
      </c>
      <c r="N55" s="98">
        <f t="shared" si="3"/>
        <v>-84</v>
      </c>
      <c r="O55" s="98">
        <f t="shared" si="5"/>
        <v>0</v>
      </c>
    </row>
    <row r="56" spans="1:15">
      <c r="A56" s="75">
        <v>54</v>
      </c>
      <c r="B56" s="89" t="s">
        <v>145</v>
      </c>
      <c r="C56" s="76">
        <v>52781</v>
      </c>
      <c r="D56" s="76">
        <v>53957</v>
      </c>
      <c r="E56" s="76">
        <v>54268</v>
      </c>
      <c r="F56" s="76"/>
      <c r="G56" s="76"/>
      <c r="H56" s="76"/>
      <c r="I56" s="90"/>
      <c r="J56" s="100">
        <f t="shared" si="0"/>
        <v>1.2225733154247263E-2</v>
      </c>
      <c r="K56" s="100">
        <f t="shared" si="1"/>
        <v>2.8173016805289781E-2</v>
      </c>
      <c r="L56" s="97">
        <f t="shared" si="2"/>
        <v>1487</v>
      </c>
      <c r="M56" s="101">
        <f t="shared" si="4"/>
        <v>1.4112845821667537E-2</v>
      </c>
      <c r="N56" s="98">
        <f t="shared" si="3"/>
        <v>311</v>
      </c>
      <c r="O56" s="98">
        <f t="shared" si="5"/>
        <v>0</v>
      </c>
    </row>
    <row r="57" spans="1:15">
      <c r="A57" s="75">
        <v>55</v>
      </c>
      <c r="B57" s="89" t="s">
        <v>146</v>
      </c>
      <c r="C57" s="76">
        <v>55057</v>
      </c>
      <c r="D57" s="76">
        <v>55861</v>
      </c>
      <c r="E57" s="76">
        <v>56755</v>
      </c>
      <c r="F57" s="76"/>
      <c r="G57" s="76"/>
      <c r="H57" s="76"/>
      <c r="I57" s="90"/>
      <c r="J57" s="100">
        <f t="shared" si="0"/>
        <v>1.2786015426573736E-2</v>
      </c>
      <c r="K57" s="100">
        <f t="shared" si="1"/>
        <v>3.0840765025337377E-2</v>
      </c>
      <c r="L57" s="97">
        <f t="shared" si="2"/>
        <v>1698</v>
      </c>
      <c r="M57" s="101">
        <f t="shared" si="4"/>
        <v>1.6115408342428701E-2</v>
      </c>
      <c r="N57" s="98">
        <f t="shared" si="3"/>
        <v>894</v>
      </c>
      <c r="O57" s="98">
        <f t="shared" si="5"/>
        <v>0</v>
      </c>
    </row>
    <row r="58" spans="1:15">
      <c r="A58" s="75">
        <v>56</v>
      </c>
      <c r="B58" s="89" t="s">
        <v>147</v>
      </c>
      <c r="C58" s="76">
        <v>6533</v>
      </c>
      <c r="D58" s="76">
        <v>6163</v>
      </c>
      <c r="E58" s="76">
        <v>5501</v>
      </c>
      <c r="F58" s="76"/>
      <c r="G58" s="76"/>
      <c r="H58" s="76"/>
      <c r="I58" s="90"/>
      <c r="J58" s="100">
        <f t="shared" si="0"/>
        <v>1.2392894169955444E-3</v>
      </c>
      <c r="K58" s="100">
        <f t="shared" si="1"/>
        <v>-0.15796724322669525</v>
      </c>
      <c r="L58" s="97">
        <f t="shared" si="2"/>
        <v>-1032</v>
      </c>
      <c r="M58" s="101">
        <f t="shared" si="4"/>
        <v>-9.7945237982252163E-3</v>
      </c>
      <c r="N58" s="98">
        <f t="shared" si="3"/>
        <v>-662</v>
      </c>
      <c r="O58" s="98">
        <f t="shared" si="5"/>
        <v>0</v>
      </c>
    </row>
    <row r="59" spans="1:15">
      <c r="A59" s="75">
        <v>57</v>
      </c>
      <c r="B59" s="89" t="s">
        <v>148</v>
      </c>
      <c r="C59" s="76">
        <v>8616</v>
      </c>
      <c r="D59" s="76">
        <v>8055</v>
      </c>
      <c r="E59" s="76">
        <v>8143</v>
      </c>
      <c r="F59" s="76"/>
      <c r="G59" s="76"/>
      <c r="H59" s="76"/>
      <c r="I59" s="90"/>
      <c r="J59" s="100">
        <f t="shared" si="0"/>
        <v>1.8344907694227809E-3</v>
      </c>
      <c r="K59" s="100">
        <f t="shared" si="1"/>
        <v>-5.489786443825441E-2</v>
      </c>
      <c r="L59" s="97">
        <f t="shared" si="2"/>
        <v>-473</v>
      </c>
      <c r="M59" s="101">
        <f t="shared" si="4"/>
        <v>-4.4891567408532245E-3</v>
      </c>
      <c r="N59" s="98">
        <f t="shared" si="3"/>
        <v>88</v>
      </c>
      <c r="O59" s="98">
        <f t="shared" si="5"/>
        <v>0</v>
      </c>
    </row>
    <row r="60" spans="1:15">
      <c r="A60" s="75">
        <v>58</v>
      </c>
      <c r="B60" s="89" t="s">
        <v>149</v>
      </c>
      <c r="C60" s="76">
        <v>18168</v>
      </c>
      <c r="D60" s="76">
        <v>17652</v>
      </c>
      <c r="E60" s="76">
        <v>17906</v>
      </c>
      <c r="F60" s="76"/>
      <c r="G60" s="76"/>
      <c r="H60" s="76"/>
      <c r="I60" s="90"/>
      <c r="J60" s="100">
        <f t="shared" si="0"/>
        <v>4.0339422469954948E-3</v>
      </c>
      <c r="K60" s="100">
        <f t="shared" si="1"/>
        <v>-1.4420959929546456E-2</v>
      </c>
      <c r="L60" s="97">
        <f t="shared" si="2"/>
        <v>-262</v>
      </c>
      <c r="M60" s="101">
        <f t="shared" si="4"/>
        <v>-2.4865942200920609E-3</v>
      </c>
      <c r="N60" s="98">
        <f t="shared" si="3"/>
        <v>254</v>
      </c>
      <c r="O60" s="98">
        <f t="shared" si="5"/>
        <v>0</v>
      </c>
    </row>
    <row r="61" spans="1:15">
      <c r="A61" s="75">
        <v>59</v>
      </c>
      <c r="B61" s="89" t="s">
        <v>150</v>
      </c>
      <c r="C61" s="76">
        <v>84670</v>
      </c>
      <c r="D61" s="76">
        <v>85806</v>
      </c>
      <c r="E61" s="76">
        <v>86112</v>
      </c>
      <c r="F61" s="76"/>
      <c r="G61" s="76"/>
      <c r="H61" s="76"/>
      <c r="I61" s="90"/>
      <c r="J61" s="100">
        <f t="shared" si="0"/>
        <v>1.9399689197658665E-2</v>
      </c>
      <c r="K61" s="100">
        <f t="shared" si="1"/>
        <v>1.7030825558048895E-2</v>
      </c>
      <c r="L61" s="97">
        <f t="shared" si="2"/>
        <v>1442</v>
      </c>
      <c r="M61" s="101">
        <f t="shared" si="4"/>
        <v>1.3685759028140274E-2</v>
      </c>
      <c r="N61" s="98">
        <f t="shared" si="3"/>
        <v>306</v>
      </c>
      <c r="O61" s="98">
        <f t="shared" si="5"/>
        <v>0</v>
      </c>
    </row>
    <row r="62" spans="1:15">
      <c r="A62" s="75">
        <v>60</v>
      </c>
      <c r="B62" s="89" t="s">
        <v>151</v>
      </c>
      <c r="C62" s="76">
        <v>17942</v>
      </c>
      <c r="D62" s="76">
        <v>17682</v>
      </c>
      <c r="E62" s="76">
        <v>17796</v>
      </c>
      <c r="F62" s="76"/>
      <c r="G62" s="76"/>
      <c r="H62" s="76"/>
      <c r="I62" s="90"/>
      <c r="J62" s="100">
        <f t="shared" si="0"/>
        <v>4.009160964343339E-3</v>
      </c>
      <c r="K62" s="100">
        <f t="shared" si="1"/>
        <v>-8.1373314011815856E-3</v>
      </c>
      <c r="L62" s="97">
        <f t="shared" si="2"/>
        <v>-146</v>
      </c>
      <c r="M62" s="101">
        <f t="shared" si="4"/>
        <v>-1.3856593745551178E-3</v>
      </c>
      <c r="N62" s="98">
        <f t="shared" si="3"/>
        <v>114</v>
      </c>
      <c r="O62" s="98">
        <f t="shared" si="5"/>
        <v>0</v>
      </c>
    </row>
    <row r="63" spans="1:15">
      <c r="A63" s="75">
        <v>61</v>
      </c>
      <c r="B63" s="89" t="s">
        <v>152</v>
      </c>
      <c r="C63" s="76">
        <v>36685</v>
      </c>
      <c r="D63" s="76">
        <v>35635</v>
      </c>
      <c r="E63" s="76">
        <v>35317</v>
      </c>
      <c r="F63" s="76"/>
      <c r="G63" s="76"/>
      <c r="H63" s="76"/>
      <c r="I63" s="90"/>
      <c r="J63" s="100">
        <f t="shared" si="0"/>
        <v>7.9563687220562881E-3</v>
      </c>
      <c r="K63" s="100">
        <f t="shared" si="1"/>
        <v>-3.7290445686247786E-2</v>
      </c>
      <c r="L63" s="97">
        <f t="shared" si="2"/>
        <v>-1368</v>
      </c>
      <c r="M63" s="101">
        <f t="shared" si="4"/>
        <v>-1.2983438523228776E-2</v>
      </c>
      <c r="N63" s="98">
        <f t="shared" si="3"/>
        <v>-318</v>
      </c>
      <c r="O63" s="98">
        <f t="shared" si="5"/>
        <v>0</v>
      </c>
    </row>
    <row r="64" spans="1:15">
      <c r="A64" s="75">
        <v>62</v>
      </c>
      <c r="B64" s="89" t="s">
        <v>153</v>
      </c>
      <c r="C64" s="76">
        <v>3130</v>
      </c>
      <c r="D64" s="76">
        <v>2774</v>
      </c>
      <c r="E64" s="76">
        <v>2609</v>
      </c>
      <c r="F64" s="76"/>
      <c r="G64" s="76"/>
      <c r="H64" s="76"/>
      <c r="I64" s="90"/>
      <c r="J64" s="100">
        <f t="shared" si="0"/>
        <v>5.8776696763158975E-4</v>
      </c>
      <c r="K64" s="100">
        <f t="shared" si="1"/>
        <v>-0.16645367412140574</v>
      </c>
      <c r="L64" s="97">
        <f t="shared" si="2"/>
        <v>-521</v>
      </c>
      <c r="M64" s="101">
        <f t="shared" si="4"/>
        <v>-4.9447159872823042E-3</v>
      </c>
      <c r="N64" s="98">
        <f t="shared" si="3"/>
        <v>-165</v>
      </c>
      <c r="O64" s="98">
        <f t="shared" si="5"/>
        <v>0</v>
      </c>
    </row>
    <row r="65" spans="1:15">
      <c r="A65" s="75">
        <v>63</v>
      </c>
      <c r="B65" s="89" t="s">
        <v>154</v>
      </c>
      <c r="C65" s="76">
        <v>33136</v>
      </c>
      <c r="D65" s="76">
        <v>35502</v>
      </c>
      <c r="E65" s="76">
        <v>35670</v>
      </c>
      <c r="F65" s="76"/>
      <c r="G65" s="76"/>
      <c r="H65" s="76"/>
      <c r="I65" s="90"/>
      <c r="J65" s="100">
        <f t="shared" si="0"/>
        <v>8.0358941109309329E-3</v>
      </c>
      <c r="K65" s="100">
        <f t="shared" si="1"/>
        <v>7.6472718493481404E-2</v>
      </c>
      <c r="L65" s="97">
        <f t="shared" si="2"/>
        <v>2534</v>
      </c>
      <c r="M65" s="101">
        <f t="shared" si="4"/>
        <v>2.4049731884401841E-2</v>
      </c>
      <c r="N65" s="98">
        <f t="shared" si="3"/>
        <v>168</v>
      </c>
      <c r="O65" s="98">
        <f t="shared" si="5"/>
        <v>0</v>
      </c>
    </row>
    <row r="66" spans="1:15">
      <c r="A66" s="75">
        <v>64</v>
      </c>
      <c r="B66" s="89" t="s">
        <v>155</v>
      </c>
      <c r="C66" s="76">
        <v>19719</v>
      </c>
      <c r="D66" s="76">
        <v>20282</v>
      </c>
      <c r="E66" s="76">
        <v>20378</v>
      </c>
      <c r="F66" s="76"/>
      <c r="G66" s="76"/>
      <c r="H66" s="76"/>
      <c r="I66" s="90"/>
      <c r="J66" s="100">
        <f t="shared" si="0"/>
        <v>4.5908452535057629E-3</v>
      </c>
      <c r="K66" s="100">
        <f t="shared" si="1"/>
        <v>3.341954460165323E-2</v>
      </c>
      <c r="L66" s="97">
        <f t="shared" si="2"/>
        <v>659</v>
      </c>
      <c r="M66" s="101">
        <f t="shared" si="4"/>
        <v>6.2544488207659094E-3</v>
      </c>
      <c r="N66" s="98">
        <f t="shared" si="3"/>
        <v>96</v>
      </c>
      <c r="O66" s="98">
        <f t="shared" si="5"/>
        <v>0</v>
      </c>
    </row>
    <row r="67" spans="1:15">
      <c r="A67" s="75">
        <v>65</v>
      </c>
      <c r="B67" s="89" t="s">
        <v>156</v>
      </c>
      <c r="C67" s="76">
        <v>19451</v>
      </c>
      <c r="D67" s="76">
        <v>21759</v>
      </c>
      <c r="E67" s="76">
        <v>21987</v>
      </c>
      <c r="F67" s="76"/>
      <c r="G67" s="76"/>
      <c r="H67" s="76"/>
      <c r="I67" s="90"/>
      <c r="J67" s="100">
        <f t="shared" ref="J67:J84" si="6">E67/$E$84</f>
        <v>4.9533278333904803E-3</v>
      </c>
      <c r="K67" s="100">
        <f t="shared" ref="K67:K84" si="7">(E67-C67)/C67</f>
        <v>0.13037890082772094</v>
      </c>
      <c r="L67" s="97">
        <f t="shared" ref="L67:L84" si="8">E67-C67</f>
        <v>2536</v>
      </c>
      <c r="M67" s="101">
        <f t="shared" si="4"/>
        <v>2.4068713519669719E-2</v>
      </c>
      <c r="N67" s="98">
        <f t="shared" ref="N67:N84" si="9">E67-D67</f>
        <v>228</v>
      </c>
      <c r="O67" s="98">
        <f t="shared" si="5"/>
        <v>0</v>
      </c>
    </row>
    <row r="68" spans="1:15">
      <c r="A68" s="75">
        <v>66</v>
      </c>
      <c r="B68" s="89" t="s">
        <v>157</v>
      </c>
      <c r="C68" s="76">
        <v>9948</v>
      </c>
      <c r="D68" s="76">
        <v>9836</v>
      </c>
      <c r="E68" s="76">
        <v>9876</v>
      </c>
      <c r="F68" s="76"/>
      <c r="G68" s="76"/>
      <c r="H68" s="76"/>
      <c r="I68" s="90"/>
      <c r="J68" s="100">
        <f t="shared" si="6"/>
        <v>2.2249086133881105E-3</v>
      </c>
      <c r="K68" s="100">
        <f t="shared" si="7"/>
        <v>-7.2376357056694813E-3</v>
      </c>
      <c r="L68" s="97">
        <f t="shared" si="8"/>
        <v>-72</v>
      </c>
      <c r="M68" s="101">
        <f t="shared" ref="M68:M84" si="10">L68/$L$84</f>
        <v>-6.8333886964361983E-4</v>
      </c>
      <c r="N68" s="98">
        <f t="shared" si="9"/>
        <v>40</v>
      </c>
      <c r="O68" s="98">
        <f t="shared" ref="O68:O83" si="11">H68-G68</f>
        <v>0</v>
      </c>
    </row>
    <row r="69" spans="1:15">
      <c r="A69" s="75">
        <v>67</v>
      </c>
      <c r="B69" s="89" t="s">
        <v>158</v>
      </c>
      <c r="C69" s="76">
        <v>23006</v>
      </c>
      <c r="D69" s="76">
        <v>22232</v>
      </c>
      <c r="E69" s="76">
        <v>22327</v>
      </c>
      <c r="F69" s="76"/>
      <c r="G69" s="76"/>
      <c r="H69" s="76"/>
      <c r="I69" s="90"/>
      <c r="J69" s="100">
        <f t="shared" si="6"/>
        <v>5.0299245252244168E-3</v>
      </c>
      <c r="K69" s="100">
        <f t="shared" si="7"/>
        <v>-2.9514039815700253E-2</v>
      </c>
      <c r="L69" s="97">
        <f t="shared" si="8"/>
        <v>-679</v>
      </c>
      <c r="M69" s="101">
        <f t="shared" si="10"/>
        <v>-6.444265173444692E-3</v>
      </c>
      <c r="N69" s="98">
        <f t="shared" si="9"/>
        <v>95</v>
      </c>
      <c r="O69" s="98">
        <f t="shared" si="11"/>
        <v>0</v>
      </c>
    </row>
    <row r="70" spans="1:15">
      <c r="A70" s="75">
        <v>68</v>
      </c>
      <c r="B70" s="89" t="s">
        <v>159</v>
      </c>
      <c r="C70" s="76">
        <v>11886</v>
      </c>
      <c r="D70" s="76">
        <v>11760</v>
      </c>
      <c r="E70" s="76">
        <v>11874</v>
      </c>
      <c r="F70" s="76"/>
      <c r="G70" s="76"/>
      <c r="H70" s="76"/>
      <c r="I70" s="90"/>
      <c r="J70" s="100">
        <f t="shared" si="6"/>
        <v>2.6750268201063613E-3</v>
      </c>
      <c r="K70" s="100">
        <f t="shared" si="7"/>
        <v>-1.0095911155981827E-3</v>
      </c>
      <c r="L70" s="97">
        <f t="shared" si="8"/>
        <v>-12</v>
      </c>
      <c r="M70" s="101">
        <f t="shared" si="10"/>
        <v>-1.1388981160726996E-4</v>
      </c>
      <c r="N70" s="98">
        <f t="shared" si="9"/>
        <v>114</v>
      </c>
      <c r="O70" s="98">
        <f t="shared" si="11"/>
        <v>0</v>
      </c>
    </row>
    <row r="71" spans="1:15">
      <c r="A71" s="75">
        <v>69</v>
      </c>
      <c r="B71" s="89" t="s">
        <v>160</v>
      </c>
      <c r="C71" s="76">
        <v>2281</v>
      </c>
      <c r="D71" s="76">
        <v>2259</v>
      </c>
      <c r="E71" s="76">
        <v>2229</v>
      </c>
      <c r="F71" s="76"/>
      <c r="G71" s="76"/>
      <c r="H71" s="76"/>
      <c r="I71" s="90"/>
      <c r="J71" s="100">
        <f t="shared" si="6"/>
        <v>5.021589002877783E-4</v>
      </c>
      <c r="K71" s="100">
        <f t="shared" si="7"/>
        <v>-2.2797018851380975E-2</v>
      </c>
      <c r="L71" s="97">
        <f t="shared" si="8"/>
        <v>-52</v>
      </c>
      <c r="M71" s="101">
        <f t="shared" si="10"/>
        <v>-4.9352251696483653E-4</v>
      </c>
      <c r="N71" s="98">
        <f t="shared" si="9"/>
        <v>-30</v>
      </c>
      <c r="O71" s="98">
        <f t="shared" si="11"/>
        <v>0</v>
      </c>
    </row>
    <row r="72" spans="1:15">
      <c r="A72" s="75">
        <v>70</v>
      </c>
      <c r="B72" s="89" t="s">
        <v>161</v>
      </c>
      <c r="C72" s="76">
        <v>12902</v>
      </c>
      <c r="D72" s="76">
        <v>13205</v>
      </c>
      <c r="E72" s="76">
        <v>13356</v>
      </c>
      <c r="F72" s="76"/>
      <c r="G72" s="76"/>
      <c r="H72" s="76"/>
      <c r="I72" s="90"/>
      <c r="J72" s="100">
        <f t="shared" si="6"/>
        <v>3.0088982827472261E-3</v>
      </c>
      <c r="K72" s="100">
        <f t="shared" si="7"/>
        <v>3.5188342892574796E-2</v>
      </c>
      <c r="L72" s="97">
        <f t="shared" si="8"/>
        <v>454</v>
      </c>
      <c r="M72" s="101">
        <f t="shared" si="10"/>
        <v>4.3088312058083807E-3</v>
      </c>
      <c r="N72" s="98">
        <f t="shared" si="9"/>
        <v>151</v>
      </c>
      <c r="O72" s="98">
        <f t="shared" si="11"/>
        <v>0</v>
      </c>
    </row>
    <row r="73" spans="1:15">
      <c r="A73" s="75">
        <v>71</v>
      </c>
      <c r="B73" s="89" t="s">
        <v>162</v>
      </c>
      <c r="C73" s="76">
        <v>8362</v>
      </c>
      <c r="D73" s="76">
        <v>8768</v>
      </c>
      <c r="E73" s="76">
        <v>8557</v>
      </c>
      <c r="F73" s="76"/>
      <c r="G73" s="76"/>
      <c r="H73" s="76"/>
      <c r="I73" s="90"/>
      <c r="J73" s="100">
        <f t="shared" si="6"/>
        <v>1.927758505949986E-3</v>
      </c>
      <c r="K73" s="100">
        <f t="shared" si="7"/>
        <v>2.3319779956948099E-2</v>
      </c>
      <c r="L73" s="97">
        <f t="shared" si="8"/>
        <v>195</v>
      </c>
      <c r="M73" s="101">
        <f t="shared" si="10"/>
        <v>1.8507094386181369E-3</v>
      </c>
      <c r="N73" s="98">
        <f t="shared" si="9"/>
        <v>-211</v>
      </c>
      <c r="O73" s="98">
        <f t="shared" si="11"/>
        <v>0</v>
      </c>
    </row>
    <row r="74" spans="1:15">
      <c r="A74" s="75">
        <v>72</v>
      </c>
      <c r="B74" s="89" t="s">
        <v>163</v>
      </c>
      <c r="C74" s="76">
        <v>15071</v>
      </c>
      <c r="D74" s="76">
        <v>16552</v>
      </c>
      <c r="E74" s="76">
        <v>16848</v>
      </c>
      <c r="F74" s="76"/>
      <c r="G74" s="76"/>
      <c r="H74" s="76"/>
      <c r="I74" s="90"/>
      <c r="J74" s="100">
        <f t="shared" si="6"/>
        <v>3.795591364759304E-3</v>
      </c>
      <c r="K74" s="100">
        <f t="shared" si="7"/>
        <v>0.11790856612036361</v>
      </c>
      <c r="L74" s="97">
        <f t="shared" si="8"/>
        <v>1777</v>
      </c>
      <c r="M74" s="101">
        <f t="shared" si="10"/>
        <v>1.6865182935509895E-2</v>
      </c>
      <c r="N74" s="98">
        <f t="shared" si="9"/>
        <v>296</v>
      </c>
      <c r="O74" s="98">
        <f t="shared" si="11"/>
        <v>0</v>
      </c>
    </row>
    <row r="75" spans="1:15">
      <c r="A75" s="75">
        <v>73</v>
      </c>
      <c r="B75" s="89" t="s">
        <v>164</v>
      </c>
      <c r="C75" s="76">
        <v>8434</v>
      </c>
      <c r="D75" s="76">
        <v>8733</v>
      </c>
      <c r="E75" s="76">
        <v>8847</v>
      </c>
      <c r="F75" s="76"/>
      <c r="G75" s="76"/>
      <c r="H75" s="76"/>
      <c r="I75" s="90"/>
      <c r="J75" s="100">
        <f t="shared" si="6"/>
        <v>1.9930909783965789E-3</v>
      </c>
      <c r="K75" s="100">
        <f t="shared" si="7"/>
        <v>4.8968460991225989E-2</v>
      </c>
      <c r="L75" s="97">
        <f t="shared" si="8"/>
        <v>413</v>
      </c>
      <c r="M75" s="101">
        <f t="shared" si="10"/>
        <v>3.9197076828168748E-3</v>
      </c>
      <c r="N75" s="98">
        <f t="shared" si="9"/>
        <v>114</v>
      </c>
      <c r="O75" s="98">
        <f t="shared" si="11"/>
        <v>0</v>
      </c>
    </row>
    <row r="76" spans="1:15">
      <c r="A76" s="75">
        <v>74</v>
      </c>
      <c r="B76" s="89" t="s">
        <v>165</v>
      </c>
      <c r="C76" s="76">
        <v>8871</v>
      </c>
      <c r="D76" s="76">
        <v>9042</v>
      </c>
      <c r="E76" s="76">
        <v>9084</v>
      </c>
      <c r="F76" s="76"/>
      <c r="G76" s="76"/>
      <c r="H76" s="76"/>
      <c r="I76" s="90"/>
      <c r="J76" s="100">
        <f t="shared" si="6"/>
        <v>2.0464833782925878E-3</v>
      </c>
      <c r="K76" s="100">
        <f t="shared" si="7"/>
        <v>2.4010821778829895E-2</v>
      </c>
      <c r="L76" s="97">
        <f t="shared" si="8"/>
        <v>213</v>
      </c>
      <c r="M76" s="101">
        <f t="shared" si="10"/>
        <v>2.0215441560290418E-3</v>
      </c>
      <c r="N76" s="98">
        <f t="shared" si="9"/>
        <v>42</v>
      </c>
      <c r="O76" s="98">
        <f t="shared" si="11"/>
        <v>0</v>
      </c>
    </row>
    <row r="77" spans="1:15">
      <c r="A77" s="75">
        <v>75</v>
      </c>
      <c r="B77" s="89" t="s">
        <v>166</v>
      </c>
      <c r="C77" s="76">
        <v>2856</v>
      </c>
      <c r="D77" s="76">
        <v>2625</v>
      </c>
      <c r="E77" s="76">
        <v>2604</v>
      </c>
      <c r="F77" s="76"/>
      <c r="G77" s="76"/>
      <c r="H77" s="76"/>
      <c r="I77" s="90"/>
      <c r="J77" s="100">
        <f t="shared" si="6"/>
        <v>5.8664054569285541E-4</v>
      </c>
      <c r="K77" s="100">
        <f t="shared" si="7"/>
        <v>-8.8235294117647065E-2</v>
      </c>
      <c r="L77" s="97">
        <f t="shared" si="8"/>
        <v>-252</v>
      </c>
      <c r="M77" s="101">
        <f t="shared" si="10"/>
        <v>-2.3916860437526691E-3</v>
      </c>
      <c r="N77" s="98">
        <f t="shared" si="9"/>
        <v>-21</v>
      </c>
      <c r="O77" s="98">
        <f t="shared" si="11"/>
        <v>0</v>
      </c>
    </row>
    <row r="78" spans="1:15">
      <c r="A78" s="75">
        <v>76</v>
      </c>
      <c r="B78" s="89" t="s">
        <v>167</v>
      </c>
      <c r="C78" s="76">
        <v>4801</v>
      </c>
      <c r="D78" s="76">
        <v>4303</v>
      </c>
      <c r="E78" s="76">
        <v>4419</v>
      </c>
      <c r="F78" s="76"/>
      <c r="G78" s="76"/>
      <c r="H78" s="76"/>
      <c r="I78" s="90"/>
      <c r="J78" s="100">
        <f t="shared" si="6"/>
        <v>9.9553170945342853E-4</v>
      </c>
      <c r="K78" s="100">
        <f t="shared" si="7"/>
        <v>-7.9566756925640497E-2</v>
      </c>
      <c r="L78" s="97">
        <f t="shared" si="8"/>
        <v>-382</v>
      </c>
      <c r="M78" s="101">
        <f t="shared" si="10"/>
        <v>-3.6254923361647606E-3</v>
      </c>
      <c r="N78" s="98">
        <f t="shared" si="9"/>
        <v>116</v>
      </c>
      <c r="O78" s="98">
        <f t="shared" si="11"/>
        <v>0</v>
      </c>
    </row>
    <row r="79" spans="1:15">
      <c r="A79" s="75">
        <v>77</v>
      </c>
      <c r="B79" s="89" t="s">
        <v>168</v>
      </c>
      <c r="C79" s="76">
        <v>14477</v>
      </c>
      <c r="D79" s="76">
        <v>14854</v>
      </c>
      <c r="E79" s="76">
        <v>15013</v>
      </c>
      <c r="F79" s="76"/>
      <c r="G79" s="76"/>
      <c r="H79" s="76"/>
      <c r="I79" s="90"/>
      <c r="J79" s="100">
        <f t="shared" si="6"/>
        <v>3.3821945132437932E-3</v>
      </c>
      <c r="K79" s="100">
        <f t="shared" si="7"/>
        <v>3.7024245354700558E-2</v>
      </c>
      <c r="L79" s="97">
        <f t="shared" si="8"/>
        <v>536</v>
      </c>
      <c r="M79" s="101">
        <f t="shared" si="10"/>
        <v>5.0870782517913916E-3</v>
      </c>
      <c r="N79" s="98">
        <f t="shared" si="9"/>
        <v>159</v>
      </c>
      <c r="O79" s="98">
        <f t="shared" si="11"/>
        <v>0</v>
      </c>
    </row>
    <row r="80" spans="1:15">
      <c r="A80" s="75">
        <v>78</v>
      </c>
      <c r="B80" s="89" t="s">
        <v>169</v>
      </c>
      <c r="C80" s="76">
        <v>10315</v>
      </c>
      <c r="D80" s="76">
        <v>10113</v>
      </c>
      <c r="E80" s="76">
        <v>10197</v>
      </c>
      <c r="F80" s="76"/>
      <c r="G80" s="76"/>
      <c r="H80" s="76"/>
      <c r="I80" s="90"/>
      <c r="J80" s="100">
        <f t="shared" si="6"/>
        <v>2.2972249018548565E-3</v>
      </c>
      <c r="K80" s="100">
        <f t="shared" si="7"/>
        <v>-1.1439650993698498E-2</v>
      </c>
      <c r="L80" s="97">
        <f t="shared" si="8"/>
        <v>-118</v>
      </c>
      <c r="M80" s="101">
        <f t="shared" si="10"/>
        <v>-1.1199164808048214E-3</v>
      </c>
      <c r="N80" s="98">
        <f t="shared" si="9"/>
        <v>84</v>
      </c>
      <c r="O80" s="98">
        <f t="shared" si="11"/>
        <v>0</v>
      </c>
    </row>
    <row r="81" spans="1:15">
      <c r="A81" s="75">
        <v>79</v>
      </c>
      <c r="B81" s="89" t="s">
        <v>170</v>
      </c>
      <c r="C81" s="76">
        <v>4821</v>
      </c>
      <c r="D81" s="76">
        <v>4519</v>
      </c>
      <c r="E81" s="76">
        <v>4589</v>
      </c>
      <c r="F81" s="76"/>
      <c r="G81" s="76"/>
      <c r="H81" s="76"/>
      <c r="I81" s="90"/>
      <c r="J81" s="100">
        <f t="shared" si="6"/>
        <v>1.0338300553703968E-3</v>
      </c>
      <c r="K81" s="100">
        <f t="shared" si="7"/>
        <v>-4.8122796100394112E-2</v>
      </c>
      <c r="L81" s="97">
        <f t="shared" si="8"/>
        <v>-232</v>
      </c>
      <c r="M81" s="101">
        <f t="shared" si="10"/>
        <v>-2.201869691073886E-3</v>
      </c>
      <c r="N81" s="98">
        <f t="shared" si="9"/>
        <v>70</v>
      </c>
      <c r="O81" s="98">
        <f t="shared" si="11"/>
        <v>0</v>
      </c>
    </row>
    <row r="82" spans="1:15">
      <c r="A82" s="75">
        <v>80</v>
      </c>
      <c r="B82" s="89" t="s">
        <v>171</v>
      </c>
      <c r="C82" s="76">
        <v>13451</v>
      </c>
      <c r="D82" s="76">
        <v>12929</v>
      </c>
      <c r="E82" s="76">
        <v>13107</v>
      </c>
      <c r="F82" s="76"/>
      <c r="G82" s="76"/>
      <c r="H82" s="76"/>
      <c r="I82" s="90"/>
      <c r="J82" s="100">
        <f t="shared" si="6"/>
        <v>2.9528024701982549E-3</v>
      </c>
      <c r="K82" s="100">
        <f t="shared" si="7"/>
        <v>-2.5574306742993085E-2</v>
      </c>
      <c r="L82" s="97">
        <f t="shared" si="8"/>
        <v>-344</v>
      </c>
      <c r="M82" s="101">
        <f t="shared" si="10"/>
        <v>-3.2648412660750722E-3</v>
      </c>
      <c r="N82" s="98">
        <f t="shared" si="9"/>
        <v>178</v>
      </c>
      <c r="O82" s="98">
        <f t="shared" si="11"/>
        <v>0</v>
      </c>
    </row>
    <row r="83" spans="1:15">
      <c r="A83" s="75">
        <v>81</v>
      </c>
      <c r="B83" s="89" t="s">
        <v>172</v>
      </c>
      <c r="C83" s="76">
        <v>24401</v>
      </c>
      <c r="D83" s="76">
        <v>24633</v>
      </c>
      <c r="E83" s="76">
        <v>24813</v>
      </c>
      <c r="F83" s="76"/>
      <c r="G83" s="76"/>
      <c r="H83" s="76"/>
      <c r="I83" s="90"/>
      <c r="J83" s="100">
        <f t="shared" si="6"/>
        <v>5.5899815131631413E-3</v>
      </c>
      <c r="K83" s="100">
        <f t="shared" si="7"/>
        <v>1.6884553911724928E-2</v>
      </c>
      <c r="L83" s="97">
        <f t="shared" si="8"/>
        <v>412</v>
      </c>
      <c r="M83" s="101">
        <f t="shared" si="10"/>
        <v>3.9102168651829359E-3</v>
      </c>
      <c r="N83" s="98">
        <f t="shared" si="9"/>
        <v>180</v>
      </c>
      <c r="O83" s="98">
        <f t="shared" si="11"/>
        <v>0</v>
      </c>
    </row>
    <row r="84" spans="1:15" s="109" customFormat="1">
      <c r="A84" s="192" t="s">
        <v>173</v>
      </c>
      <c r="B84" s="192"/>
      <c r="C84" s="77">
        <v>4333469</v>
      </c>
      <c r="D84" s="77">
        <v>4435491</v>
      </c>
      <c r="E84" s="77">
        <v>4438834</v>
      </c>
      <c r="F84" s="64"/>
      <c r="G84" s="64"/>
      <c r="H84" s="64"/>
      <c r="I84" s="112"/>
      <c r="J84" s="69">
        <f t="shared" si="6"/>
        <v>1</v>
      </c>
      <c r="K84" s="69">
        <f t="shared" si="7"/>
        <v>2.4314238777293665E-2</v>
      </c>
      <c r="L84" s="64">
        <f t="shared" si="8"/>
        <v>105365</v>
      </c>
      <c r="M84" s="70">
        <f t="shared" si="10"/>
        <v>1</v>
      </c>
      <c r="N84" s="64">
        <f t="shared" si="9"/>
        <v>3343</v>
      </c>
      <c r="O84" s="98">
        <f>H84-G84</f>
        <v>0</v>
      </c>
    </row>
    <row r="85" spans="1:15">
      <c r="F85" s="126"/>
      <c r="G85" s="126"/>
      <c r="H85" s="126"/>
      <c r="I85" s="73"/>
      <c r="M85" s="13"/>
    </row>
    <row r="86" spans="1:15">
      <c r="F86" s="140">
        <f>E84-C84</f>
        <v>105365</v>
      </c>
      <c r="G86" s="140">
        <f>E84-D84</f>
        <v>3343</v>
      </c>
      <c r="I86" s="20"/>
      <c r="M86" s="13"/>
    </row>
    <row r="87" spans="1:15">
      <c r="F87" s="140">
        <f>H84-F84</f>
        <v>0</v>
      </c>
      <c r="G87" s="140">
        <f>H84-G84</f>
        <v>0</v>
      </c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I84" sqref="I84"/>
    </sheetView>
  </sheetViews>
  <sheetFormatPr defaultColWidth="8.85546875" defaultRowHeight="1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13.28515625" style="6" customWidth="1"/>
    <col min="12" max="12" width="14.140625" style="6" customWidth="1"/>
    <col min="13" max="16384" width="8.85546875" style="6"/>
  </cols>
  <sheetData>
    <row r="1" spans="1:12" ht="15.75" thickBot="1">
      <c r="B1" s="189" t="s">
        <v>281</v>
      </c>
      <c r="C1" s="189"/>
      <c r="D1" s="190"/>
      <c r="E1" s="191" t="s">
        <v>280</v>
      </c>
      <c r="F1" s="189"/>
      <c r="G1" s="190"/>
    </row>
    <row r="2" spans="1:12" ht="45">
      <c r="A2" s="93" t="s">
        <v>174</v>
      </c>
      <c r="B2" s="93">
        <v>43466</v>
      </c>
      <c r="C2" s="93">
        <v>43800</v>
      </c>
      <c r="D2" s="93">
        <v>43831</v>
      </c>
      <c r="E2" s="93">
        <v>43466</v>
      </c>
      <c r="F2" s="93">
        <v>43800</v>
      </c>
      <c r="G2" s="93">
        <v>43831</v>
      </c>
      <c r="H2" s="92" t="s">
        <v>350</v>
      </c>
      <c r="I2" s="1" t="s">
        <v>351</v>
      </c>
      <c r="J2" s="1" t="s">
        <v>352</v>
      </c>
      <c r="K2" s="92" t="s">
        <v>262</v>
      </c>
      <c r="L2" s="92" t="s">
        <v>283</v>
      </c>
    </row>
    <row r="3" spans="1:12">
      <c r="A3" s="45" t="s">
        <v>175</v>
      </c>
      <c r="B3" s="88">
        <v>5840</v>
      </c>
      <c r="C3" s="97">
        <v>3384</v>
      </c>
      <c r="D3" s="26" vm="1">
        <v>3669</v>
      </c>
      <c r="E3" s="26">
        <v>4429.9822152647102</v>
      </c>
      <c r="F3" s="26">
        <v>3119.2606610013099</v>
      </c>
      <c r="G3" s="26">
        <v>2925.6673800041999</v>
      </c>
      <c r="H3" s="101">
        <f>D3/$D$84</f>
        <v>2.2501471886959081E-2</v>
      </c>
      <c r="I3" s="101">
        <f t="shared" ref="I3:I66" si="0">(D3-B3)/B3</f>
        <v>-0.37174657534246575</v>
      </c>
      <c r="J3" s="97">
        <f t="shared" ref="J3:J66" si="1">D3-B3</f>
        <v>-2171</v>
      </c>
      <c r="K3" s="97">
        <f>D3-C3</f>
        <v>285</v>
      </c>
      <c r="L3" s="97">
        <f>G3-F3</f>
        <v>-193.59328099711001</v>
      </c>
    </row>
    <row r="4" spans="1:12">
      <c r="A4" s="45" t="s">
        <v>176</v>
      </c>
      <c r="B4" s="88">
        <v>1059</v>
      </c>
      <c r="C4" s="97">
        <v>591</v>
      </c>
      <c r="D4" s="26" vm="2">
        <v>638</v>
      </c>
      <c r="E4" s="26">
        <v>693.65334067421395</v>
      </c>
      <c r="F4" s="26">
        <v>426.31632362046798</v>
      </c>
      <c r="G4" s="26">
        <v>430.061121640338</v>
      </c>
      <c r="H4" s="101">
        <f t="shared" ref="H4:H67" si="2">D4/$D$84</f>
        <v>3.9127661662251003E-3</v>
      </c>
      <c r="I4" s="101">
        <f t="shared" si="0"/>
        <v>-0.39754485363550518</v>
      </c>
      <c r="J4" s="97">
        <f t="shared" si="1"/>
        <v>-421</v>
      </c>
      <c r="K4" s="97">
        <f t="shared" ref="K4:K67" si="3">D4-C4</f>
        <v>47</v>
      </c>
      <c r="L4" s="97">
        <f t="shared" ref="L4:L67" si="4">G4-F4</f>
        <v>3.7447980198700179</v>
      </c>
    </row>
    <row r="5" spans="1:12">
      <c r="A5" s="45" t="s">
        <v>177</v>
      </c>
      <c r="B5" s="88">
        <v>2336</v>
      </c>
      <c r="C5" s="97">
        <v>1197</v>
      </c>
      <c r="D5" s="26" vm="3">
        <v>1597</v>
      </c>
      <c r="E5" s="26">
        <v>1235.5510753420599</v>
      </c>
      <c r="F5" s="26">
        <v>910.22498665899002</v>
      </c>
      <c r="G5" s="26">
        <v>848.19104533193797</v>
      </c>
      <c r="H5" s="101">
        <f t="shared" si="2"/>
        <v>9.7941811402217638E-3</v>
      </c>
      <c r="I5" s="101">
        <f t="shared" si="0"/>
        <v>-0.3163527397260274</v>
      </c>
      <c r="J5" s="97">
        <f t="shared" si="1"/>
        <v>-739</v>
      </c>
      <c r="K5" s="97">
        <f t="shared" si="3"/>
        <v>400</v>
      </c>
      <c r="L5" s="97">
        <f t="shared" si="4"/>
        <v>-62.033941327052048</v>
      </c>
    </row>
    <row r="6" spans="1:12">
      <c r="A6" s="45" t="s">
        <v>178</v>
      </c>
      <c r="B6" s="88">
        <v>402</v>
      </c>
      <c r="C6" s="97">
        <v>353</v>
      </c>
      <c r="D6" s="26" vm="4">
        <v>314</v>
      </c>
      <c r="E6" s="26">
        <v>316.07385982577603</v>
      </c>
      <c r="F6" s="26">
        <v>228.18768544989601</v>
      </c>
      <c r="G6" s="26">
        <v>225.05321147333501</v>
      </c>
      <c r="H6" s="101">
        <f t="shared" si="2"/>
        <v>1.9257187714650183E-3</v>
      </c>
      <c r="I6" s="101">
        <f t="shared" si="0"/>
        <v>-0.21890547263681592</v>
      </c>
      <c r="J6" s="97">
        <f t="shared" si="1"/>
        <v>-88</v>
      </c>
      <c r="K6" s="97">
        <f t="shared" si="3"/>
        <v>-39</v>
      </c>
      <c r="L6" s="97">
        <f t="shared" si="4"/>
        <v>-3.1344739765609972</v>
      </c>
    </row>
    <row r="7" spans="1:12">
      <c r="A7" s="45" t="s">
        <v>179</v>
      </c>
      <c r="B7" s="88">
        <v>998</v>
      </c>
      <c r="C7" s="97">
        <v>925</v>
      </c>
      <c r="D7" s="26" vm="5">
        <v>663</v>
      </c>
      <c r="E7" s="26">
        <v>606.98522003232699</v>
      </c>
      <c r="F7" s="26">
        <v>653.08269902037705</v>
      </c>
      <c r="G7" s="26">
        <v>405.21639713637501</v>
      </c>
      <c r="H7" s="101">
        <f t="shared" si="2"/>
        <v>4.066087724462761E-3</v>
      </c>
      <c r="I7" s="101">
        <f t="shared" si="0"/>
        <v>-0.33567134268537074</v>
      </c>
      <c r="J7" s="97">
        <f t="shared" si="1"/>
        <v>-335</v>
      </c>
      <c r="K7" s="97">
        <f t="shared" si="3"/>
        <v>-262</v>
      </c>
      <c r="L7" s="97">
        <f t="shared" si="4"/>
        <v>-247.86630188400204</v>
      </c>
    </row>
    <row r="8" spans="1:12">
      <c r="A8" s="45" t="s">
        <v>180</v>
      </c>
      <c r="B8" s="88">
        <v>895</v>
      </c>
      <c r="C8" s="97">
        <v>428</v>
      </c>
      <c r="D8" s="26" vm="6">
        <v>367</v>
      </c>
      <c r="E8" s="26">
        <v>560.97787972309902</v>
      </c>
      <c r="F8" s="26">
        <v>347.97166588340099</v>
      </c>
      <c r="G8" s="26">
        <v>230.09775792401899</v>
      </c>
      <c r="H8" s="101">
        <f t="shared" si="2"/>
        <v>2.2507604749288589E-3</v>
      </c>
      <c r="I8" s="101">
        <f t="shared" si="0"/>
        <v>-0.58994413407821233</v>
      </c>
      <c r="J8" s="97">
        <f t="shared" si="1"/>
        <v>-528</v>
      </c>
      <c r="K8" s="97">
        <f t="shared" si="3"/>
        <v>-61</v>
      </c>
      <c r="L8" s="97">
        <f t="shared" si="4"/>
        <v>-117.873907959382</v>
      </c>
    </row>
    <row r="9" spans="1:12">
      <c r="A9" s="45" t="s">
        <v>181</v>
      </c>
      <c r="B9" s="88">
        <v>21597</v>
      </c>
      <c r="C9" s="97">
        <v>12573</v>
      </c>
      <c r="D9" s="26" vm="7">
        <v>13515</v>
      </c>
      <c r="E9" s="26">
        <v>15489.2407806349</v>
      </c>
      <c r="F9" s="26">
        <v>11396.438833906799</v>
      </c>
      <c r="G9" s="26">
        <v>9774.8764742023104</v>
      </c>
      <c r="H9" s="101">
        <f t="shared" si="2"/>
        <v>8.2885634383279366E-2</v>
      </c>
      <c r="I9" s="101">
        <f t="shared" si="0"/>
        <v>-0.37421864147798306</v>
      </c>
      <c r="J9" s="97">
        <f t="shared" si="1"/>
        <v>-8082</v>
      </c>
      <c r="K9" s="97">
        <f t="shared" si="3"/>
        <v>942</v>
      </c>
      <c r="L9" s="97">
        <f t="shared" si="4"/>
        <v>-1621.5623597044887</v>
      </c>
    </row>
    <row r="10" spans="1:12">
      <c r="A10" s="45" t="s">
        <v>182</v>
      </c>
      <c r="B10" s="88">
        <v>8599</v>
      </c>
      <c r="C10" s="97">
        <v>9641</v>
      </c>
      <c r="D10" s="26" vm="8">
        <v>7407</v>
      </c>
      <c r="E10" s="26">
        <v>7188.2412248056298</v>
      </c>
      <c r="F10" s="26">
        <v>7128.0930005257997</v>
      </c>
      <c r="G10" s="26">
        <v>6500.1152826094603</v>
      </c>
      <c r="H10" s="101">
        <f t="shared" si="2"/>
        <v>4.5426111274654103E-2</v>
      </c>
      <c r="I10" s="101">
        <f t="shared" si="0"/>
        <v>-0.13862076985696012</v>
      </c>
      <c r="J10" s="97">
        <f t="shared" si="1"/>
        <v>-1192</v>
      </c>
      <c r="K10" s="97">
        <f t="shared" si="3"/>
        <v>-2234</v>
      </c>
      <c r="L10" s="97">
        <f t="shared" si="4"/>
        <v>-627.97771791633932</v>
      </c>
    </row>
    <row r="11" spans="1:12">
      <c r="A11" s="45" t="s">
        <v>183</v>
      </c>
      <c r="B11" s="88">
        <v>554</v>
      </c>
      <c r="C11" s="97">
        <v>170</v>
      </c>
      <c r="D11" s="26" vm="9">
        <v>178</v>
      </c>
      <c r="E11" s="26">
        <v>430.00736736581501</v>
      </c>
      <c r="F11" s="26">
        <v>179.322071086612</v>
      </c>
      <c r="G11" s="26">
        <v>49.767290566021103</v>
      </c>
      <c r="H11" s="101">
        <f t="shared" si="2"/>
        <v>1.091649494652144E-3</v>
      </c>
      <c r="I11" s="101">
        <f t="shared" si="0"/>
        <v>-0.67870036101083031</v>
      </c>
      <c r="J11" s="97">
        <f t="shared" si="1"/>
        <v>-376</v>
      </c>
      <c r="K11" s="97">
        <f t="shared" si="3"/>
        <v>8</v>
      </c>
      <c r="L11" s="97">
        <f t="shared" si="4"/>
        <v>-129.5547805205909</v>
      </c>
    </row>
    <row r="12" spans="1:12">
      <c r="A12" s="45" t="s">
        <v>184</v>
      </c>
      <c r="B12" s="88">
        <v>578</v>
      </c>
      <c r="C12" s="97">
        <v>358</v>
      </c>
      <c r="D12" s="26" vm="10">
        <v>415</v>
      </c>
      <c r="E12" s="26">
        <v>402.96388070099601</v>
      </c>
      <c r="F12" s="26">
        <v>319.52723670947302</v>
      </c>
      <c r="G12" s="26">
        <v>289.90858294471099</v>
      </c>
      <c r="H12" s="101">
        <f t="shared" si="2"/>
        <v>2.5451378667451672E-3</v>
      </c>
      <c r="I12" s="101">
        <f t="shared" si="0"/>
        <v>-0.2820069204152249</v>
      </c>
      <c r="J12" s="97">
        <f t="shared" si="1"/>
        <v>-163</v>
      </c>
      <c r="K12" s="97">
        <f t="shared" si="3"/>
        <v>57</v>
      </c>
      <c r="L12" s="97">
        <f t="shared" si="4"/>
        <v>-29.61865376476203</v>
      </c>
    </row>
    <row r="13" spans="1:12">
      <c r="A13" s="45" t="s">
        <v>185</v>
      </c>
      <c r="B13" s="88">
        <v>2799</v>
      </c>
      <c r="C13" s="97">
        <v>1579</v>
      </c>
      <c r="D13" s="26" vm="11">
        <v>1976</v>
      </c>
      <c r="E13" s="26">
        <v>2085.21199355198</v>
      </c>
      <c r="F13" s="26">
        <v>1385.62057247948</v>
      </c>
      <c r="G13" s="26">
        <v>1482.5194032029301</v>
      </c>
      <c r="H13" s="101">
        <f t="shared" si="2"/>
        <v>1.21185359631047E-2</v>
      </c>
      <c r="I13" s="101">
        <f t="shared" si="0"/>
        <v>-0.29403358342265096</v>
      </c>
      <c r="J13" s="97">
        <f t="shared" si="1"/>
        <v>-823</v>
      </c>
      <c r="K13" s="97">
        <f t="shared" si="3"/>
        <v>397</v>
      </c>
      <c r="L13" s="97">
        <f t="shared" si="4"/>
        <v>96.898830723450146</v>
      </c>
    </row>
    <row r="14" spans="1:12">
      <c r="A14" s="45" t="s">
        <v>186</v>
      </c>
      <c r="B14" s="88">
        <v>2858</v>
      </c>
      <c r="C14" s="97">
        <v>1547</v>
      </c>
      <c r="D14" s="26" vm="12">
        <v>1881</v>
      </c>
      <c r="E14" s="26">
        <v>2075.7288774476801</v>
      </c>
      <c r="F14" s="26">
        <v>1460.3787899886499</v>
      </c>
      <c r="G14" s="26">
        <v>1310.5582737285899</v>
      </c>
      <c r="H14" s="101">
        <f t="shared" si="2"/>
        <v>1.153591404180159E-2</v>
      </c>
      <c r="I14" s="101">
        <f t="shared" si="0"/>
        <v>-0.34184744576627013</v>
      </c>
      <c r="J14" s="97">
        <f t="shared" si="1"/>
        <v>-977</v>
      </c>
      <c r="K14" s="97">
        <f t="shared" si="3"/>
        <v>334</v>
      </c>
      <c r="L14" s="97">
        <f t="shared" si="4"/>
        <v>-149.82051626006</v>
      </c>
    </row>
    <row r="15" spans="1:12">
      <c r="A15" s="45" t="s">
        <v>187</v>
      </c>
      <c r="B15" s="88">
        <v>676</v>
      </c>
      <c r="C15" s="97">
        <v>331</v>
      </c>
      <c r="D15" s="26" vm="13">
        <v>425</v>
      </c>
      <c r="E15" s="26">
        <v>449.31323774161001</v>
      </c>
      <c r="F15" s="26">
        <v>313.997683017903</v>
      </c>
      <c r="G15" s="26">
        <v>284.92180724777199</v>
      </c>
      <c r="H15" s="101">
        <f t="shared" si="2"/>
        <v>2.6064664900402315E-3</v>
      </c>
      <c r="I15" s="101">
        <f t="shared" si="0"/>
        <v>-0.371301775147929</v>
      </c>
      <c r="J15" s="97">
        <f t="shared" si="1"/>
        <v>-251</v>
      </c>
      <c r="K15" s="97">
        <f t="shared" si="3"/>
        <v>94</v>
      </c>
      <c r="L15" s="97">
        <f t="shared" si="4"/>
        <v>-29.075875770131006</v>
      </c>
    </row>
    <row r="16" spans="1:12">
      <c r="A16" s="45" t="s">
        <v>188</v>
      </c>
      <c r="B16" s="88">
        <v>1074</v>
      </c>
      <c r="C16" s="97">
        <v>548</v>
      </c>
      <c r="D16" s="26" vm="14">
        <v>887</v>
      </c>
      <c r="E16" s="26">
        <v>608.08949731852999</v>
      </c>
      <c r="F16" s="26">
        <v>522.182438157212</v>
      </c>
      <c r="G16" s="26">
        <v>547.36109745251201</v>
      </c>
      <c r="H16" s="101">
        <f t="shared" si="2"/>
        <v>5.4398488862722012E-3</v>
      </c>
      <c r="I16" s="101">
        <f t="shared" si="0"/>
        <v>-0.17411545623836128</v>
      </c>
      <c r="J16" s="97">
        <f t="shared" si="1"/>
        <v>-187</v>
      </c>
      <c r="K16" s="97">
        <f t="shared" si="3"/>
        <v>339</v>
      </c>
      <c r="L16" s="97">
        <f t="shared" si="4"/>
        <v>25.178659295300008</v>
      </c>
    </row>
    <row r="17" spans="1:12">
      <c r="A17" s="45" t="s">
        <v>189</v>
      </c>
      <c r="B17" s="88">
        <v>226</v>
      </c>
      <c r="C17" s="97">
        <v>180</v>
      </c>
      <c r="D17" s="26" vm="15">
        <v>119</v>
      </c>
      <c r="E17" s="26">
        <v>141.04191214941801</v>
      </c>
      <c r="F17" s="26">
        <v>80.355832033427504</v>
      </c>
      <c r="G17" s="26">
        <v>74.265828866138904</v>
      </c>
      <c r="H17" s="101">
        <f t="shared" si="2"/>
        <v>7.2981061721126485E-4</v>
      </c>
      <c r="I17" s="101">
        <f t="shared" si="0"/>
        <v>-0.47345132743362833</v>
      </c>
      <c r="J17" s="97">
        <f t="shared" si="1"/>
        <v>-107</v>
      </c>
      <c r="K17" s="97">
        <f t="shared" si="3"/>
        <v>-61</v>
      </c>
      <c r="L17" s="97">
        <f t="shared" si="4"/>
        <v>-6.0900031672886001</v>
      </c>
    </row>
    <row r="18" spans="1:12">
      <c r="A18" s="45" t="s">
        <v>190</v>
      </c>
      <c r="B18" s="88">
        <v>994</v>
      </c>
      <c r="C18" s="97">
        <v>514</v>
      </c>
      <c r="D18" s="26" vm="16">
        <v>644</v>
      </c>
      <c r="E18" s="26">
        <v>693.17829112936897</v>
      </c>
      <c r="F18" s="26">
        <v>441.07190472989498</v>
      </c>
      <c r="G18" s="26">
        <v>450.23753883842897</v>
      </c>
      <c r="H18" s="101">
        <f t="shared" si="2"/>
        <v>3.9495633402021387E-3</v>
      </c>
      <c r="I18" s="101">
        <f t="shared" si="0"/>
        <v>-0.352112676056338</v>
      </c>
      <c r="J18" s="97">
        <f t="shared" si="1"/>
        <v>-350</v>
      </c>
      <c r="K18" s="97">
        <f t="shared" si="3"/>
        <v>130</v>
      </c>
      <c r="L18" s="97">
        <f t="shared" si="4"/>
        <v>9.1656341085339932</v>
      </c>
    </row>
    <row r="19" spans="1:12">
      <c r="A19" s="45" t="s">
        <v>191</v>
      </c>
      <c r="B19" s="88">
        <v>536</v>
      </c>
      <c r="C19" s="97">
        <v>901</v>
      </c>
      <c r="D19" s="26" vm="17">
        <v>538</v>
      </c>
      <c r="E19" s="26">
        <v>308.618310153761</v>
      </c>
      <c r="F19" s="26">
        <v>418.50211870974101</v>
      </c>
      <c r="G19" s="26">
        <v>327.27064816394602</v>
      </c>
      <c r="H19" s="101">
        <f t="shared" si="2"/>
        <v>3.2994799332744578E-3</v>
      </c>
      <c r="I19" s="101">
        <f t="shared" si="0"/>
        <v>3.7313432835820895E-3</v>
      </c>
      <c r="J19" s="97">
        <f t="shared" si="1"/>
        <v>2</v>
      </c>
      <c r="K19" s="97">
        <f t="shared" si="3"/>
        <v>-363</v>
      </c>
      <c r="L19" s="97">
        <f t="shared" si="4"/>
        <v>-91.231470545794991</v>
      </c>
    </row>
    <row r="20" spans="1:12">
      <c r="A20" s="45" t="s">
        <v>192</v>
      </c>
      <c r="B20" s="88">
        <v>538</v>
      </c>
      <c r="C20" s="97">
        <v>445</v>
      </c>
      <c r="D20" s="26" vm="18">
        <v>274</v>
      </c>
      <c r="E20" s="26">
        <v>340.80062067627898</v>
      </c>
      <c r="F20" s="26">
        <v>250.959700724702</v>
      </c>
      <c r="G20" s="26">
        <v>178.08758285289699</v>
      </c>
      <c r="H20" s="101">
        <f t="shared" si="2"/>
        <v>1.680404278284761E-3</v>
      </c>
      <c r="I20" s="101">
        <f t="shared" si="0"/>
        <v>-0.49070631970260226</v>
      </c>
      <c r="J20" s="97">
        <f t="shared" si="1"/>
        <v>-264</v>
      </c>
      <c r="K20" s="97">
        <f t="shared" si="3"/>
        <v>-171</v>
      </c>
      <c r="L20" s="97">
        <f t="shared" si="4"/>
        <v>-72.872117871805017</v>
      </c>
    </row>
    <row r="21" spans="1:12">
      <c r="A21" s="45" t="s">
        <v>193</v>
      </c>
      <c r="B21" s="88">
        <v>952</v>
      </c>
      <c r="C21" s="97">
        <v>589</v>
      </c>
      <c r="D21" s="26" vm="19">
        <v>606</v>
      </c>
      <c r="E21" s="26">
        <v>663.38733774386401</v>
      </c>
      <c r="F21" s="26">
        <v>473.11779442724497</v>
      </c>
      <c r="G21" s="26">
        <v>438.43620999505703</v>
      </c>
      <c r="H21" s="101">
        <f t="shared" si="2"/>
        <v>3.7165145716808951E-3</v>
      </c>
      <c r="I21" s="101">
        <f t="shared" si="0"/>
        <v>-0.36344537815126049</v>
      </c>
      <c r="J21" s="97">
        <f t="shared" si="1"/>
        <v>-346</v>
      </c>
      <c r="K21" s="97">
        <f t="shared" si="3"/>
        <v>17</v>
      </c>
      <c r="L21" s="97">
        <f t="shared" si="4"/>
        <v>-34.681584432187947</v>
      </c>
    </row>
    <row r="22" spans="1:12">
      <c r="A22" s="45" t="s">
        <v>194</v>
      </c>
      <c r="B22" s="88">
        <v>952</v>
      </c>
      <c r="C22" s="97">
        <v>536</v>
      </c>
      <c r="D22" s="26" vm="20">
        <v>577</v>
      </c>
      <c r="E22" s="26">
        <v>494.21034569383301</v>
      </c>
      <c r="F22" s="26">
        <v>411.96283359825202</v>
      </c>
      <c r="G22" s="26">
        <v>305.73279066242299</v>
      </c>
      <c r="H22" s="101">
        <f t="shared" si="2"/>
        <v>3.5386615641252086E-3</v>
      </c>
      <c r="I22" s="101">
        <f t="shared" si="0"/>
        <v>-0.39390756302521007</v>
      </c>
      <c r="J22" s="97">
        <f t="shared" si="1"/>
        <v>-375</v>
      </c>
      <c r="K22" s="97">
        <f t="shared" si="3"/>
        <v>41</v>
      </c>
      <c r="L22" s="97">
        <f t="shared" si="4"/>
        <v>-106.23004293582903</v>
      </c>
    </row>
    <row r="23" spans="1:12">
      <c r="A23" s="45" t="s">
        <v>195</v>
      </c>
      <c r="B23" s="88">
        <v>11173</v>
      </c>
      <c r="C23" s="97">
        <v>6821</v>
      </c>
      <c r="D23" s="26" vm="21">
        <v>6984</v>
      </c>
      <c r="E23" s="26">
        <v>8997.4465420387805</v>
      </c>
      <c r="F23" s="26">
        <v>6286.1979058746001</v>
      </c>
      <c r="G23" s="26">
        <v>5799.2708219279402</v>
      </c>
      <c r="H23" s="101">
        <f t="shared" si="2"/>
        <v>4.2831910509272889E-2</v>
      </c>
      <c r="I23" s="101">
        <f t="shared" si="0"/>
        <v>-0.3749216862078224</v>
      </c>
      <c r="J23" s="97">
        <f t="shared" si="1"/>
        <v>-4189</v>
      </c>
      <c r="K23" s="97">
        <f t="shared" si="3"/>
        <v>163</v>
      </c>
      <c r="L23" s="97">
        <f t="shared" si="4"/>
        <v>-486.92708394665988</v>
      </c>
    </row>
    <row r="24" spans="1:12">
      <c r="A24" s="45" t="s">
        <v>196</v>
      </c>
      <c r="B24" s="88">
        <v>1742</v>
      </c>
      <c r="C24" s="97">
        <v>1021</v>
      </c>
      <c r="D24" s="26" vm="22">
        <v>1126</v>
      </c>
      <c r="E24" s="26">
        <v>1258.8186395555799</v>
      </c>
      <c r="F24" s="26">
        <v>970.734160049303</v>
      </c>
      <c r="G24" s="26">
        <v>822.167930045047</v>
      </c>
      <c r="H24" s="101">
        <f t="shared" si="2"/>
        <v>6.9056029830242369E-3</v>
      </c>
      <c r="I24" s="101">
        <f t="shared" si="0"/>
        <v>-0.35361653272101035</v>
      </c>
      <c r="J24" s="97">
        <f t="shared" si="1"/>
        <v>-616</v>
      </c>
      <c r="K24" s="97">
        <f t="shared" si="3"/>
        <v>105</v>
      </c>
      <c r="L24" s="97">
        <f t="shared" si="4"/>
        <v>-148.566230004256</v>
      </c>
    </row>
    <row r="25" spans="1:12">
      <c r="A25" s="45" t="s">
        <v>197</v>
      </c>
      <c r="B25" s="88">
        <v>621</v>
      </c>
      <c r="C25" s="97">
        <v>294</v>
      </c>
      <c r="D25" s="26" vm="23">
        <v>354</v>
      </c>
      <c r="E25" s="26">
        <v>332.57840301213599</v>
      </c>
      <c r="F25" s="26">
        <v>218.94342015149101</v>
      </c>
      <c r="G25" s="26">
        <v>190.30030607964301</v>
      </c>
      <c r="H25" s="101">
        <f t="shared" si="2"/>
        <v>2.171033264645275E-3</v>
      </c>
      <c r="I25" s="101">
        <f t="shared" si="0"/>
        <v>-0.42995169082125606</v>
      </c>
      <c r="J25" s="97">
        <f t="shared" si="1"/>
        <v>-267</v>
      </c>
      <c r="K25" s="97">
        <f t="shared" si="3"/>
        <v>60</v>
      </c>
      <c r="L25" s="97">
        <f t="shared" si="4"/>
        <v>-28.643114071848004</v>
      </c>
    </row>
    <row r="26" spans="1:12">
      <c r="A26" s="45" t="s">
        <v>198</v>
      </c>
      <c r="B26" s="88">
        <v>1459</v>
      </c>
      <c r="C26" s="97">
        <v>932</v>
      </c>
      <c r="D26" s="26" vm="24">
        <v>820</v>
      </c>
      <c r="E26" s="26">
        <v>945.04675634410296</v>
      </c>
      <c r="F26" s="26">
        <v>640.39828483541396</v>
      </c>
      <c r="G26" s="26">
        <v>541.52187665276801</v>
      </c>
      <c r="H26" s="101">
        <f t="shared" si="2"/>
        <v>5.0289471101952702E-3</v>
      </c>
      <c r="I26" s="101">
        <f t="shared" si="0"/>
        <v>-0.43797121315969845</v>
      </c>
      <c r="J26" s="97">
        <f t="shared" si="1"/>
        <v>-639</v>
      </c>
      <c r="K26" s="97">
        <f t="shared" si="3"/>
        <v>-112</v>
      </c>
      <c r="L26" s="97">
        <f t="shared" si="4"/>
        <v>-98.876408182645946</v>
      </c>
    </row>
    <row r="27" spans="1:12">
      <c r="A27" s="45" t="s">
        <v>199</v>
      </c>
      <c r="B27" s="88">
        <v>3722</v>
      </c>
      <c r="C27" s="97">
        <v>2021</v>
      </c>
      <c r="D27" s="26" vm="25">
        <v>2035</v>
      </c>
      <c r="E27" s="26">
        <v>2674.34025055252</v>
      </c>
      <c r="F27" s="26">
        <v>1798.1738305715501</v>
      </c>
      <c r="G27" s="26">
        <v>1498.1931462720399</v>
      </c>
      <c r="H27" s="101">
        <f t="shared" si="2"/>
        <v>1.248037484054558E-2</v>
      </c>
      <c r="I27" s="101">
        <f t="shared" si="0"/>
        <v>-0.45325094035464802</v>
      </c>
      <c r="J27" s="97">
        <f t="shared" si="1"/>
        <v>-1687</v>
      </c>
      <c r="K27" s="97">
        <f t="shared" si="3"/>
        <v>14</v>
      </c>
      <c r="L27" s="97">
        <f t="shared" si="4"/>
        <v>-299.98068429951013</v>
      </c>
    </row>
    <row r="28" spans="1:12">
      <c r="A28" s="45" t="s">
        <v>112</v>
      </c>
      <c r="B28" s="88">
        <v>3134</v>
      </c>
      <c r="C28" s="97">
        <v>1692</v>
      </c>
      <c r="D28" s="26" vm="26">
        <v>1774</v>
      </c>
      <c r="E28" s="26">
        <v>1793.06422401742</v>
      </c>
      <c r="F28" s="26">
        <v>1398.5038446578001</v>
      </c>
      <c r="G28" s="26">
        <v>1025.7910093932101</v>
      </c>
      <c r="H28" s="101">
        <f t="shared" si="2"/>
        <v>1.0879697772544402E-2</v>
      </c>
      <c r="I28" s="101">
        <f t="shared" si="0"/>
        <v>-0.43395022335673261</v>
      </c>
      <c r="J28" s="97">
        <f t="shared" si="1"/>
        <v>-1360</v>
      </c>
      <c r="K28" s="97">
        <f t="shared" si="3"/>
        <v>82</v>
      </c>
      <c r="L28" s="97">
        <f t="shared" si="4"/>
        <v>-372.71283526459001</v>
      </c>
    </row>
    <row r="29" spans="1:12">
      <c r="A29" s="45" t="s">
        <v>200</v>
      </c>
      <c r="B29" s="88">
        <v>1657</v>
      </c>
      <c r="C29" s="97">
        <v>748</v>
      </c>
      <c r="D29" s="26" vm="27">
        <v>960</v>
      </c>
      <c r="E29" s="26">
        <v>1226.3641236056901</v>
      </c>
      <c r="F29" s="26">
        <v>719.25809375804295</v>
      </c>
      <c r="G29" s="26">
        <v>710.25620748421295</v>
      </c>
      <c r="H29" s="101">
        <f t="shared" si="2"/>
        <v>5.8875478363261706E-3</v>
      </c>
      <c r="I29" s="101">
        <f t="shared" si="0"/>
        <v>-0.42063971031985514</v>
      </c>
      <c r="J29" s="97">
        <f t="shared" si="1"/>
        <v>-697</v>
      </c>
      <c r="K29" s="97">
        <f t="shared" si="3"/>
        <v>212</v>
      </c>
      <c r="L29" s="97">
        <f t="shared" si="4"/>
        <v>-9.0018862738299958</v>
      </c>
    </row>
    <row r="30" spans="1:12">
      <c r="A30" s="45" t="s">
        <v>201</v>
      </c>
      <c r="B30" s="88">
        <v>1067</v>
      </c>
      <c r="C30" s="97">
        <v>582</v>
      </c>
      <c r="D30" s="26" vm="28">
        <v>555</v>
      </c>
      <c r="E30" s="26">
        <v>769.79517045005798</v>
      </c>
      <c r="F30" s="26">
        <v>515.51132616577604</v>
      </c>
      <c r="G30" s="26">
        <v>405.15372074686297</v>
      </c>
      <c r="H30" s="101">
        <f t="shared" si="2"/>
        <v>3.4037385928760672E-3</v>
      </c>
      <c r="I30" s="101">
        <f t="shared" si="0"/>
        <v>-0.47985004686035615</v>
      </c>
      <c r="J30" s="97">
        <f t="shared" si="1"/>
        <v>-512</v>
      </c>
      <c r="K30" s="97">
        <f t="shared" si="3"/>
        <v>-27</v>
      </c>
      <c r="L30" s="97">
        <f t="shared" si="4"/>
        <v>-110.35760541891307</v>
      </c>
    </row>
    <row r="31" spans="1:12">
      <c r="A31" s="45" t="s">
        <v>202</v>
      </c>
      <c r="B31" s="88">
        <v>1724</v>
      </c>
      <c r="C31" s="97">
        <v>1180</v>
      </c>
      <c r="D31" s="26" vm="29">
        <v>1101</v>
      </c>
      <c r="E31" s="26">
        <v>925.33537346764297</v>
      </c>
      <c r="F31" s="26">
        <v>704.98882795927898</v>
      </c>
      <c r="G31" s="26">
        <v>602.49437349481298</v>
      </c>
      <c r="H31" s="101">
        <f t="shared" si="2"/>
        <v>6.7522814247865763E-3</v>
      </c>
      <c r="I31" s="101">
        <f t="shared" si="0"/>
        <v>-0.36136890951276102</v>
      </c>
      <c r="J31" s="97">
        <f t="shared" si="1"/>
        <v>-623</v>
      </c>
      <c r="K31" s="97">
        <f t="shared" si="3"/>
        <v>-79</v>
      </c>
      <c r="L31" s="97">
        <f t="shared" si="4"/>
        <v>-102.494454464466</v>
      </c>
    </row>
    <row r="32" spans="1:12">
      <c r="A32" s="45" t="s">
        <v>203</v>
      </c>
      <c r="B32" s="88">
        <v>916</v>
      </c>
      <c r="C32" s="97">
        <v>698</v>
      </c>
      <c r="D32" s="26" vm="30">
        <v>455</v>
      </c>
      <c r="E32" s="26">
        <v>561.84483128486704</v>
      </c>
      <c r="F32" s="26">
        <v>401.73341737194801</v>
      </c>
      <c r="G32" s="26">
        <v>296.37852324430798</v>
      </c>
      <c r="H32" s="101">
        <f t="shared" si="2"/>
        <v>2.7904523599254242E-3</v>
      </c>
      <c r="I32" s="101">
        <f t="shared" si="0"/>
        <v>-0.50327510917030571</v>
      </c>
      <c r="J32" s="97">
        <f t="shared" si="1"/>
        <v>-461</v>
      </c>
      <c r="K32" s="97">
        <f t="shared" si="3"/>
        <v>-243</v>
      </c>
      <c r="L32" s="97">
        <f t="shared" si="4"/>
        <v>-105.35489412764002</v>
      </c>
    </row>
    <row r="33" spans="1:12">
      <c r="A33" s="45" t="s">
        <v>204</v>
      </c>
      <c r="B33" s="88">
        <v>1761</v>
      </c>
      <c r="C33" s="97">
        <v>1482</v>
      </c>
      <c r="D33" s="26" vm="31">
        <v>925</v>
      </c>
      <c r="E33" s="26">
        <v>1266.4911724738899</v>
      </c>
      <c r="F33" s="26">
        <v>871.79087017408006</v>
      </c>
      <c r="G33" s="26">
        <v>683.48260356879905</v>
      </c>
      <c r="H33" s="101">
        <f t="shared" si="2"/>
        <v>5.6728976547934448E-3</v>
      </c>
      <c r="I33" s="101">
        <f t="shared" si="0"/>
        <v>-0.47473026689381032</v>
      </c>
      <c r="J33" s="97">
        <f t="shared" si="1"/>
        <v>-836</v>
      </c>
      <c r="K33" s="97">
        <f t="shared" si="3"/>
        <v>-557</v>
      </c>
      <c r="L33" s="97">
        <f t="shared" si="4"/>
        <v>-188.30826660528101</v>
      </c>
    </row>
    <row r="34" spans="1:12">
      <c r="A34" s="45" t="s">
        <v>205</v>
      </c>
      <c r="B34" s="88">
        <v>2815</v>
      </c>
      <c r="C34" s="97">
        <v>1824</v>
      </c>
      <c r="D34" s="26" vm="32">
        <v>1618</v>
      </c>
      <c r="E34" s="26">
        <v>2035.59788550335</v>
      </c>
      <c r="F34" s="26">
        <v>1449.146062193</v>
      </c>
      <c r="G34" s="26">
        <v>1229.2686615201101</v>
      </c>
      <c r="H34" s="101">
        <f t="shared" si="2"/>
        <v>9.9229712491413994E-3</v>
      </c>
      <c r="I34" s="101">
        <f t="shared" si="0"/>
        <v>-0.42522202486678506</v>
      </c>
      <c r="J34" s="97">
        <f t="shared" si="1"/>
        <v>-1197</v>
      </c>
      <c r="K34" s="97">
        <f t="shared" si="3"/>
        <v>-206</v>
      </c>
      <c r="L34" s="97">
        <f t="shared" si="4"/>
        <v>-219.87740067288996</v>
      </c>
    </row>
    <row r="35" spans="1:12">
      <c r="A35" s="45" t="s">
        <v>206</v>
      </c>
      <c r="B35" s="88">
        <v>4654</v>
      </c>
      <c r="C35" s="97">
        <v>3242</v>
      </c>
      <c r="D35" s="26" vm="33">
        <v>3662</v>
      </c>
      <c r="E35" s="26">
        <v>3847.8948119575998</v>
      </c>
      <c r="F35" s="26">
        <v>3029.6746587877901</v>
      </c>
      <c r="G35" s="26">
        <v>2959.6883141521098</v>
      </c>
      <c r="H35" s="101">
        <f t="shared" si="2"/>
        <v>2.2458541850652537E-2</v>
      </c>
      <c r="I35" s="101">
        <f t="shared" si="0"/>
        <v>-0.21314997851310699</v>
      </c>
      <c r="J35" s="97">
        <f t="shared" si="1"/>
        <v>-992</v>
      </c>
      <c r="K35" s="97">
        <f t="shared" si="3"/>
        <v>420</v>
      </c>
      <c r="L35" s="97">
        <f t="shared" si="4"/>
        <v>-69.986344635680325</v>
      </c>
    </row>
    <row r="36" spans="1:12">
      <c r="A36" s="45" t="s">
        <v>207</v>
      </c>
      <c r="B36" s="88">
        <v>1053</v>
      </c>
      <c r="C36" s="97">
        <v>483</v>
      </c>
      <c r="D36" s="26" vm="34">
        <v>567</v>
      </c>
      <c r="E36" s="26">
        <v>847.29062301094405</v>
      </c>
      <c r="F36" s="26">
        <v>503.23849672822399</v>
      </c>
      <c r="G36" s="26">
        <v>464.283406637697</v>
      </c>
      <c r="H36" s="101">
        <f t="shared" si="2"/>
        <v>3.4773329408301443E-3</v>
      </c>
      <c r="I36" s="101">
        <f t="shared" si="0"/>
        <v>-0.46153846153846156</v>
      </c>
      <c r="J36" s="97">
        <f t="shared" si="1"/>
        <v>-486</v>
      </c>
      <c r="K36" s="97">
        <f t="shared" si="3"/>
        <v>84</v>
      </c>
      <c r="L36" s="97">
        <f t="shared" si="4"/>
        <v>-38.955090090526994</v>
      </c>
    </row>
    <row r="37" spans="1:12">
      <c r="A37" s="45" t="s">
        <v>208</v>
      </c>
      <c r="B37" s="88">
        <v>411</v>
      </c>
      <c r="C37" s="97">
        <v>237</v>
      </c>
      <c r="D37" s="26" vm="35">
        <v>201</v>
      </c>
      <c r="E37" s="26">
        <v>212.82635815501101</v>
      </c>
      <c r="F37" s="26">
        <v>166.55613965569401</v>
      </c>
      <c r="G37" s="26">
        <v>105.231386307492</v>
      </c>
      <c r="H37" s="101">
        <f t="shared" si="2"/>
        <v>1.2327053282307919E-3</v>
      </c>
      <c r="I37" s="101">
        <f t="shared" si="0"/>
        <v>-0.51094890510948909</v>
      </c>
      <c r="J37" s="97">
        <f t="shared" si="1"/>
        <v>-210</v>
      </c>
      <c r="K37" s="97">
        <f t="shared" si="3"/>
        <v>-36</v>
      </c>
      <c r="L37" s="97">
        <f t="shared" si="4"/>
        <v>-61.324753348202009</v>
      </c>
    </row>
    <row r="38" spans="1:12">
      <c r="A38" s="45" t="s">
        <v>209</v>
      </c>
      <c r="B38" s="88">
        <v>410</v>
      </c>
      <c r="C38" s="97">
        <v>382</v>
      </c>
      <c r="D38" s="26" vm="36">
        <v>269</v>
      </c>
      <c r="E38" s="26">
        <v>270.19881369164699</v>
      </c>
      <c r="F38" s="26">
        <v>208.87172336056599</v>
      </c>
      <c r="G38" s="26">
        <v>184.53639690226001</v>
      </c>
      <c r="H38" s="101">
        <f t="shared" si="2"/>
        <v>1.6497399666372289E-3</v>
      </c>
      <c r="I38" s="101">
        <f t="shared" si="0"/>
        <v>-0.34390243902439022</v>
      </c>
      <c r="J38" s="97">
        <f t="shared" si="1"/>
        <v>-141</v>
      </c>
      <c r="K38" s="97">
        <f t="shared" si="3"/>
        <v>-113</v>
      </c>
      <c r="L38" s="97">
        <f t="shared" si="4"/>
        <v>-24.335326458305985</v>
      </c>
    </row>
    <row r="39" spans="1:12">
      <c r="A39" s="45" t="s">
        <v>210</v>
      </c>
      <c r="B39" s="88">
        <v>2914</v>
      </c>
      <c r="C39" s="97">
        <v>1405</v>
      </c>
      <c r="D39" s="26" vm="37">
        <v>1776</v>
      </c>
      <c r="E39" s="26">
        <v>1916.3447341721801</v>
      </c>
      <c r="F39" s="26">
        <v>1297.1006950639301</v>
      </c>
      <c r="G39" s="26">
        <v>1175.78497820386</v>
      </c>
      <c r="H39" s="101">
        <f t="shared" si="2"/>
        <v>1.0891963497203415E-2</v>
      </c>
      <c r="I39" s="101">
        <f t="shared" si="0"/>
        <v>-0.39052848318462596</v>
      </c>
      <c r="J39" s="97">
        <f t="shared" si="1"/>
        <v>-1138</v>
      </c>
      <c r="K39" s="97">
        <f t="shared" si="3"/>
        <v>371</v>
      </c>
      <c r="L39" s="97">
        <f t="shared" si="4"/>
        <v>-121.3157168600701</v>
      </c>
    </row>
    <row r="40" spans="1:12">
      <c r="A40" s="45" t="s">
        <v>211</v>
      </c>
      <c r="B40" s="88">
        <v>416</v>
      </c>
      <c r="C40" s="97">
        <v>276</v>
      </c>
      <c r="D40" s="26" vm="38">
        <v>311</v>
      </c>
      <c r="E40" s="26">
        <v>320.45390802445502</v>
      </c>
      <c r="F40" s="26">
        <v>222.567084137205</v>
      </c>
      <c r="G40" s="26">
        <v>215.39412907709101</v>
      </c>
      <c r="H40" s="101">
        <f t="shared" si="2"/>
        <v>1.9073201844764989E-3</v>
      </c>
      <c r="I40" s="101">
        <f t="shared" si="0"/>
        <v>-0.25240384615384615</v>
      </c>
      <c r="J40" s="97">
        <f t="shared" si="1"/>
        <v>-105</v>
      </c>
      <c r="K40" s="97">
        <f t="shared" si="3"/>
        <v>35</v>
      </c>
      <c r="L40" s="97">
        <f t="shared" si="4"/>
        <v>-7.172955060113992</v>
      </c>
    </row>
    <row r="41" spans="1:12">
      <c r="A41" s="45" t="s">
        <v>212</v>
      </c>
      <c r="B41" s="88">
        <v>1056</v>
      </c>
      <c r="C41" s="97">
        <v>608</v>
      </c>
      <c r="D41" s="26" vm="39">
        <v>746</v>
      </c>
      <c r="E41" s="26">
        <v>672.95869030518895</v>
      </c>
      <c r="F41" s="26">
        <v>503.51396874791101</v>
      </c>
      <c r="G41" s="26">
        <v>500.18723301506901</v>
      </c>
      <c r="H41" s="101">
        <f t="shared" si="2"/>
        <v>4.5751152978117946E-3</v>
      </c>
      <c r="I41" s="101">
        <f t="shared" si="0"/>
        <v>-0.29356060606060608</v>
      </c>
      <c r="J41" s="97">
        <f t="shared" si="1"/>
        <v>-310</v>
      </c>
      <c r="K41" s="97">
        <f t="shared" si="3"/>
        <v>138</v>
      </c>
      <c r="L41" s="97">
        <f t="shared" si="4"/>
        <v>-3.3267357328419962</v>
      </c>
    </row>
    <row r="42" spans="1:12">
      <c r="A42" s="45" t="s">
        <v>213</v>
      </c>
      <c r="B42" s="88">
        <v>60711</v>
      </c>
      <c r="C42" s="97">
        <v>35521</v>
      </c>
      <c r="D42" s="26" vm="40">
        <v>41299</v>
      </c>
      <c r="E42" s="26">
        <v>49610.475853523501</v>
      </c>
      <c r="F42" s="26">
        <v>35941.944969306998</v>
      </c>
      <c r="G42" s="26">
        <v>34141.458802208501</v>
      </c>
      <c r="H42" s="101">
        <f t="shared" si="2"/>
        <v>0.25328108134628596</v>
      </c>
      <c r="I42" s="101">
        <f t="shared" si="0"/>
        <v>-0.31974436263609562</v>
      </c>
      <c r="J42" s="97">
        <f t="shared" si="1"/>
        <v>-19412</v>
      </c>
      <c r="K42" s="97">
        <f t="shared" si="3"/>
        <v>5778</v>
      </c>
      <c r="L42" s="97">
        <f t="shared" si="4"/>
        <v>-1800.4861670984974</v>
      </c>
    </row>
    <row r="43" spans="1:12">
      <c r="A43" s="45" t="s">
        <v>214</v>
      </c>
      <c r="B43" s="88">
        <v>15918</v>
      </c>
      <c r="C43" s="97">
        <v>8654</v>
      </c>
      <c r="D43" s="26" vm="41">
        <v>9686</v>
      </c>
      <c r="E43" s="26">
        <v>12697.298861908899</v>
      </c>
      <c r="F43" s="26">
        <v>8408.3372160529198</v>
      </c>
      <c r="G43" s="26">
        <v>7945.7348073746098</v>
      </c>
      <c r="H43" s="101">
        <f t="shared" si="2"/>
        <v>5.9402904523599254E-2</v>
      </c>
      <c r="I43" s="101">
        <f t="shared" si="0"/>
        <v>-0.3915064706621435</v>
      </c>
      <c r="J43" s="97">
        <f t="shared" si="1"/>
        <v>-6232</v>
      </c>
      <c r="K43" s="97">
        <f t="shared" si="3"/>
        <v>1032</v>
      </c>
      <c r="L43" s="97">
        <f t="shared" si="4"/>
        <v>-462.60240867830998</v>
      </c>
    </row>
    <row r="44" spans="1:12">
      <c r="A44" s="45" t="s">
        <v>215</v>
      </c>
      <c r="B44" s="88">
        <v>3165</v>
      </c>
      <c r="C44" s="97">
        <v>1749</v>
      </c>
      <c r="D44" s="26" vm="42">
        <v>1787</v>
      </c>
      <c r="E44" s="26">
        <v>2135.7264492591798</v>
      </c>
      <c r="F44" s="26">
        <v>1351.88981025966</v>
      </c>
      <c r="G44" s="26">
        <v>1117.0573241182501</v>
      </c>
      <c r="H44" s="101">
        <f t="shared" si="2"/>
        <v>1.0959424982827986E-2</v>
      </c>
      <c r="I44" s="101">
        <f t="shared" si="0"/>
        <v>-0.43538704581358612</v>
      </c>
      <c r="J44" s="97">
        <f t="shared" si="1"/>
        <v>-1378</v>
      </c>
      <c r="K44" s="97">
        <f t="shared" si="3"/>
        <v>38</v>
      </c>
      <c r="L44" s="97">
        <f t="shared" si="4"/>
        <v>-234.83248614140985</v>
      </c>
    </row>
    <row r="45" spans="1:12">
      <c r="A45" s="45" t="s">
        <v>216</v>
      </c>
      <c r="B45" s="88">
        <v>597</v>
      </c>
      <c r="C45" s="97">
        <v>345</v>
      </c>
      <c r="D45" s="26" vm="43">
        <v>375</v>
      </c>
      <c r="E45" s="26">
        <v>417.79814200562299</v>
      </c>
      <c r="F45" s="26">
        <v>316.76045636148501</v>
      </c>
      <c r="G45" s="26">
        <v>270.30973416265601</v>
      </c>
      <c r="H45" s="101">
        <f t="shared" si="2"/>
        <v>2.2998233735649102E-3</v>
      </c>
      <c r="I45" s="101">
        <f t="shared" si="0"/>
        <v>-0.37185929648241206</v>
      </c>
      <c r="J45" s="97">
        <f t="shared" si="1"/>
        <v>-222</v>
      </c>
      <c r="K45" s="97">
        <f t="shared" si="3"/>
        <v>30</v>
      </c>
      <c r="L45" s="97">
        <f t="shared" si="4"/>
        <v>-46.450722198828998</v>
      </c>
    </row>
    <row r="46" spans="1:12">
      <c r="A46" s="45" t="s">
        <v>217</v>
      </c>
      <c r="B46" s="88">
        <v>1181</v>
      </c>
      <c r="C46" s="97">
        <v>539</v>
      </c>
      <c r="D46" s="26" vm="44">
        <v>568</v>
      </c>
      <c r="E46" s="26">
        <v>697.34661401226697</v>
      </c>
      <c r="F46" s="26">
        <v>451.417889179106</v>
      </c>
      <c r="G46" s="26">
        <v>343.782010586279</v>
      </c>
      <c r="H46" s="101">
        <f t="shared" si="2"/>
        <v>3.4834658031596506E-3</v>
      </c>
      <c r="I46" s="101">
        <f t="shared" si="0"/>
        <v>-0.51905165114309904</v>
      </c>
      <c r="J46" s="97">
        <f t="shared" si="1"/>
        <v>-613</v>
      </c>
      <c r="K46" s="97">
        <f t="shared" si="3"/>
        <v>29</v>
      </c>
      <c r="L46" s="97">
        <f t="shared" si="4"/>
        <v>-107.635878592827</v>
      </c>
    </row>
    <row r="47" spans="1:12">
      <c r="A47" s="45" t="s">
        <v>218</v>
      </c>
      <c r="B47" s="88">
        <v>631</v>
      </c>
      <c r="C47" s="97">
        <v>455</v>
      </c>
      <c r="D47" s="26" vm="45">
        <v>433</v>
      </c>
      <c r="E47" s="26">
        <v>346.38074267912998</v>
      </c>
      <c r="F47" s="26">
        <v>302.28719309826403</v>
      </c>
      <c r="G47" s="26">
        <v>242.21385702184</v>
      </c>
      <c r="H47" s="101">
        <f t="shared" si="2"/>
        <v>2.6555293886762828E-3</v>
      </c>
      <c r="I47" s="101">
        <f t="shared" si="0"/>
        <v>-0.31378763866877973</v>
      </c>
      <c r="J47" s="97">
        <f t="shared" si="1"/>
        <v>-198</v>
      </c>
      <c r="K47" s="97">
        <f t="shared" si="3"/>
        <v>-22</v>
      </c>
      <c r="L47" s="97">
        <f t="shared" si="4"/>
        <v>-60.073336076424027</v>
      </c>
    </row>
    <row r="48" spans="1:12">
      <c r="A48" s="45" t="s">
        <v>219</v>
      </c>
      <c r="B48" s="88">
        <v>1462</v>
      </c>
      <c r="C48" s="97">
        <v>772</v>
      </c>
      <c r="D48" s="26" vm="46">
        <v>640</v>
      </c>
      <c r="E48" s="26">
        <v>811.83538352502001</v>
      </c>
      <c r="F48" s="26">
        <v>503.58979168951203</v>
      </c>
      <c r="G48" s="26">
        <v>365.06946797798503</v>
      </c>
      <c r="H48" s="101">
        <f t="shared" si="2"/>
        <v>3.9250318908841137E-3</v>
      </c>
      <c r="I48" s="101">
        <f t="shared" si="0"/>
        <v>-0.56224350205198359</v>
      </c>
      <c r="J48" s="97">
        <f t="shared" si="1"/>
        <v>-822</v>
      </c>
      <c r="K48" s="97">
        <f t="shared" si="3"/>
        <v>-132</v>
      </c>
      <c r="L48" s="97">
        <f t="shared" si="4"/>
        <v>-138.520323711527</v>
      </c>
    </row>
    <row r="49" spans="1:12">
      <c r="A49" s="45" t="s">
        <v>220</v>
      </c>
      <c r="B49" s="88">
        <v>5219</v>
      </c>
      <c r="C49" s="97">
        <v>3164</v>
      </c>
      <c r="D49" s="26" vm="47">
        <v>2861</v>
      </c>
      <c r="E49" s="26">
        <v>3210.6338120775899</v>
      </c>
      <c r="F49" s="26">
        <v>2075.7485258883598</v>
      </c>
      <c r="G49" s="26">
        <v>1790.38444684264</v>
      </c>
      <c r="H49" s="101">
        <f t="shared" si="2"/>
        <v>1.7546119124717888E-2</v>
      </c>
      <c r="I49" s="101">
        <f t="shared" si="0"/>
        <v>-0.45181069170339144</v>
      </c>
      <c r="J49" s="97">
        <f t="shared" si="1"/>
        <v>-2358</v>
      </c>
      <c r="K49" s="97">
        <f t="shared" si="3"/>
        <v>-303</v>
      </c>
      <c r="L49" s="97">
        <f t="shared" si="4"/>
        <v>-285.36407904571979</v>
      </c>
    </row>
    <row r="50" spans="1:12">
      <c r="A50" s="45" t="s">
        <v>222</v>
      </c>
      <c r="B50" s="88">
        <v>824</v>
      </c>
      <c r="C50" s="97">
        <v>446</v>
      </c>
      <c r="D50" s="26" vm="48">
        <v>454</v>
      </c>
      <c r="E50" s="26">
        <v>681.82938720197205</v>
      </c>
      <c r="F50" s="26">
        <v>428.14827592998699</v>
      </c>
      <c r="G50" s="26">
        <v>303.71500821903902</v>
      </c>
      <c r="H50" s="101">
        <f t="shared" si="2"/>
        <v>2.784319497595918E-3</v>
      </c>
      <c r="I50" s="101">
        <f t="shared" si="0"/>
        <v>-0.44902912621359226</v>
      </c>
      <c r="J50" s="97">
        <f t="shared" si="1"/>
        <v>-370</v>
      </c>
      <c r="K50" s="97">
        <f t="shared" si="3"/>
        <v>8</v>
      </c>
      <c r="L50" s="97">
        <f t="shared" si="4"/>
        <v>-124.43326771094797</v>
      </c>
    </row>
    <row r="51" spans="1:12">
      <c r="A51" s="45" t="s">
        <v>130</v>
      </c>
      <c r="B51" s="88">
        <v>1277</v>
      </c>
      <c r="C51" s="97">
        <v>786</v>
      </c>
      <c r="D51" s="26" vm="49">
        <v>816</v>
      </c>
      <c r="E51" s="26">
        <v>1135.79336088076</v>
      </c>
      <c r="F51" s="26">
        <v>693.88131623189304</v>
      </c>
      <c r="G51" s="26">
        <v>685.17553229720102</v>
      </c>
      <c r="H51" s="101">
        <f t="shared" si="2"/>
        <v>5.0044156608772443E-3</v>
      </c>
      <c r="I51" s="101">
        <f t="shared" si="0"/>
        <v>-0.36100234925606889</v>
      </c>
      <c r="J51" s="97">
        <f t="shared" si="1"/>
        <v>-461</v>
      </c>
      <c r="K51" s="97">
        <f t="shared" si="3"/>
        <v>30</v>
      </c>
      <c r="L51" s="97">
        <f t="shared" si="4"/>
        <v>-8.7057839346920218</v>
      </c>
    </row>
    <row r="52" spans="1:12">
      <c r="A52" s="45" t="s">
        <v>223</v>
      </c>
      <c r="B52" s="88">
        <v>546</v>
      </c>
      <c r="C52" s="97">
        <v>330</v>
      </c>
      <c r="D52" s="26" vm="50">
        <v>346</v>
      </c>
      <c r="E52" s="26">
        <v>398.30373179431302</v>
      </c>
      <c r="F52" s="26">
        <v>272.41597202557301</v>
      </c>
      <c r="G52" s="26">
        <v>202.59641024611901</v>
      </c>
      <c r="H52" s="101">
        <f t="shared" si="2"/>
        <v>2.1219703660092237E-3</v>
      </c>
      <c r="I52" s="101">
        <f t="shared" si="0"/>
        <v>-0.36630036630036628</v>
      </c>
      <c r="J52" s="97">
        <f t="shared" si="1"/>
        <v>-200</v>
      </c>
      <c r="K52" s="97">
        <f t="shared" si="3"/>
        <v>16</v>
      </c>
      <c r="L52" s="97">
        <f t="shared" si="4"/>
        <v>-69.819561779454006</v>
      </c>
    </row>
    <row r="53" spans="1:12">
      <c r="A53" s="45" t="s">
        <v>221</v>
      </c>
      <c r="B53" s="88">
        <v>310</v>
      </c>
      <c r="C53" s="97">
        <v>136</v>
      </c>
      <c r="D53" s="26" vm="51">
        <v>174</v>
      </c>
      <c r="E53" s="26">
        <v>250.36548621183499</v>
      </c>
      <c r="F53" s="26">
        <v>111.95456640890301</v>
      </c>
      <c r="G53" s="26">
        <v>116.601651254156</v>
      </c>
      <c r="H53" s="101">
        <f t="shared" si="2"/>
        <v>1.0671180453341183E-3</v>
      </c>
      <c r="I53" s="101">
        <f t="shared" si="0"/>
        <v>-0.43870967741935485</v>
      </c>
      <c r="J53" s="97">
        <f t="shared" si="1"/>
        <v>-136</v>
      </c>
      <c r="K53" s="97">
        <f t="shared" si="3"/>
        <v>38</v>
      </c>
      <c r="L53" s="97">
        <f t="shared" si="4"/>
        <v>4.6470848452529907</v>
      </c>
    </row>
    <row r="54" spans="1:12">
      <c r="A54" s="45" t="s">
        <v>224</v>
      </c>
      <c r="B54" s="88">
        <v>7766</v>
      </c>
      <c r="C54" s="97">
        <v>4704</v>
      </c>
      <c r="D54" s="26" vm="52">
        <v>5141</v>
      </c>
      <c r="E54" s="26">
        <v>6435.5470585603498</v>
      </c>
      <c r="F54" s="26">
        <v>4440.8780707714104</v>
      </c>
      <c r="G54" s="26">
        <v>4277.1752154211099</v>
      </c>
      <c r="H54" s="101">
        <f t="shared" si="2"/>
        <v>3.1529045235992544E-2</v>
      </c>
      <c r="I54" s="101">
        <f t="shared" si="0"/>
        <v>-0.33801184651043009</v>
      </c>
      <c r="J54" s="97">
        <f t="shared" si="1"/>
        <v>-2625</v>
      </c>
      <c r="K54" s="97">
        <f t="shared" si="3"/>
        <v>437</v>
      </c>
      <c r="L54" s="97">
        <f t="shared" si="4"/>
        <v>-163.70285535030052</v>
      </c>
    </row>
    <row r="55" spans="1:12">
      <c r="A55" s="45" t="s">
        <v>225</v>
      </c>
      <c r="B55" s="88">
        <v>6471</v>
      </c>
      <c r="C55" s="97">
        <v>3700</v>
      </c>
      <c r="D55" s="26" vm="53">
        <v>3643</v>
      </c>
      <c r="E55" s="26">
        <v>4317.8132476491901</v>
      </c>
      <c r="F55" s="26">
        <v>2890.9587211427502</v>
      </c>
      <c r="G55" s="26">
        <v>2481.5128875018099</v>
      </c>
      <c r="H55" s="101">
        <f t="shared" si="2"/>
        <v>2.2342017466391913E-2</v>
      </c>
      <c r="I55" s="101">
        <f t="shared" si="0"/>
        <v>-0.43702673466233966</v>
      </c>
      <c r="J55" s="97">
        <f t="shared" si="1"/>
        <v>-2828</v>
      </c>
      <c r="K55" s="97">
        <f t="shared" si="3"/>
        <v>-57</v>
      </c>
      <c r="L55" s="97">
        <f t="shared" si="4"/>
        <v>-409.44583364094024</v>
      </c>
    </row>
    <row r="56" spans="1:12">
      <c r="A56" s="45" t="s">
        <v>226</v>
      </c>
      <c r="B56" s="88">
        <v>2182</v>
      </c>
      <c r="C56" s="97">
        <v>1043</v>
      </c>
      <c r="D56" s="26" vm="54">
        <v>1017</v>
      </c>
      <c r="E56" s="26">
        <v>1171.95569592276</v>
      </c>
      <c r="F56" s="26">
        <v>770.393691892883</v>
      </c>
      <c r="G56" s="26">
        <v>555.34770319858205</v>
      </c>
      <c r="H56" s="101">
        <f t="shared" si="2"/>
        <v>6.2371209891080364E-3</v>
      </c>
      <c r="I56" s="101">
        <f t="shared" si="0"/>
        <v>-0.53391384051329061</v>
      </c>
      <c r="J56" s="97">
        <f t="shared" si="1"/>
        <v>-1165</v>
      </c>
      <c r="K56" s="97">
        <f t="shared" si="3"/>
        <v>-26</v>
      </c>
      <c r="L56" s="97">
        <f t="shared" si="4"/>
        <v>-215.04598869430095</v>
      </c>
    </row>
    <row r="57" spans="1:12">
      <c r="A57" s="45" t="s">
        <v>227</v>
      </c>
      <c r="B57" s="88">
        <v>2040</v>
      </c>
      <c r="C57" s="97">
        <v>1150</v>
      </c>
      <c r="D57" s="26" vm="55">
        <v>1169</v>
      </c>
      <c r="E57" s="26">
        <v>1369.1038305802199</v>
      </c>
      <c r="F57" s="26">
        <v>1034.3981992553599</v>
      </c>
      <c r="G57" s="26">
        <v>793.41589101829004</v>
      </c>
      <c r="H57" s="101">
        <f t="shared" si="2"/>
        <v>7.1693160631930136E-3</v>
      </c>
      <c r="I57" s="101">
        <f t="shared" si="0"/>
        <v>-0.42696078431372547</v>
      </c>
      <c r="J57" s="97">
        <f t="shared" si="1"/>
        <v>-871</v>
      </c>
      <c r="K57" s="97">
        <f t="shared" si="3"/>
        <v>19</v>
      </c>
      <c r="L57" s="97">
        <f t="shared" si="4"/>
        <v>-240.9823082370699</v>
      </c>
    </row>
    <row r="58" spans="1:12">
      <c r="A58" s="45" t="s">
        <v>228</v>
      </c>
      <c r="B58" s="88">
        <v>3744</v>
      </c>
      <c r="C58" s="97">
        <v>2607</v>
      </c>
      <c r="D58" s="26" vm="56">
        <v>2680</v>
      </c>
      <c r="E58" s="26">
        <v>3093.3643250806599</v>
      </c>
      <c r="F58" s="26">
        <v>2509.57190953083</v>
      </c>
      <c r="G58" s="26">
        <v>2216.4632965009</v>
      </c>
      <c r="H58" s="101">
        <f t="shared" si="2"/>
        <v>1.6436071043077226E-2</v>
      </c>
      <c r="I58" s="101">
        <f t="shared" si="0"/>
        <v>-0.28418803418803418</v>
      </c>
      <c r="J58" s="97">
        <f t="shared" si="1"/>
        <v>-1064</v>
      </c>
      <c r="K58" s="97">
        <f t="shared" si="3"/>
        <v>73</v>
      </c>
      <c r="L58" s="97">
        <f t="shared" si="4"/>
        <v>-293.10861302992998</v>
      </c>
    </row>
    <row r="59" spans="1:12">
      <c r="A59" s="45" t="s">
        <v>229</v>
      </c>
      <c r="B59" s="88">
        <v>1257</v>
      </c>
      <c r="C59" s="97">
        <v>574</v>
      </c>
      <c r="D59" s="26" vm="57">
        <v>748</v>
      </c>
      <c r="E59" s="26">
        <v>778.72536736427605</v>
      </c>
      <c r="F59" s="26">
        <v>559.75017523372901</v>
      </c>
      <c r="G59" s="26">
        <v>465.35908665315498</v>
      </c>
      <c r="H59" s="101">
        <f t="shared" si="2"/>
        <v>4.587381022470808E-3</v>
      </c>
      <c r="I59" s="101">
        <f t="shared" si="0"/>
        <v>-0.40493237867939541</v>
      </c>
      <c r="J59" s="97">
        <f t="shared" si="1"/>
        <v>-509</v>
      </c>
      <c r="K59" s="97">
        <f t="shared" si="3"/>
        <v>174</v>
      </c>
      <c r="L59" s="97">
        <f t="shared" si="4"/>
        <v>-94.391088580574035</v>
      </c>
    </row>
    <row r="60" spans="1:12">
      <c r="A60" s="45" t="s">
        <v>230</v>
      </c>
      <c r="B60" s="88">
        <v>4560</v>
      </c>
      <c r="C60" s="97">
        <v>2538</v>
      </c>
      <c r="D60" s="26" vm="58">
        <v>2939</v>
      </c>
      <c r="E60" s="26">
        <v>3465.6030847911602</v>
      </c>
      <c r="F60" s="26">
        <v>2599.84621348983</v>
      </c>
      <c r="G60" s="26">
        <v>2246.2856894973802</v>
      </c>
      <c r="H60" s="101">
        <f t="shared" si="2"/>
        <v>1.8024482386419391E-2</v>
      </c>
      <c r="I60" s="101">
        <f t="shared" si="0"/>
        <v>-0.3554824561403509</v>
      </c>
      <c r="J60" s="97">
        <f t="shared" si="1"/>
        <v>-1621</v>
      </c>
      <c r="K60" s="97">
        <f t="shared" si="3"/>
        <v>401</v>
      </c>
      <c r="L60" s="97">
        <f t="shared" si="4"/>
        <v>-353.56052399244982</v>
      </c>
    </row>
    <row r="61" spans="1:12">
      <c r="A61" s="45" t="s">
        <v>231</v>
      </c>
      <c r="B61" s="88">
        <v>2991</v>
      </c>
      <c r="C61" s="97">
        <v>2829</v>
      </c>
      <c r="D61" s="26" vm="59">
        <v>2304</v>
      </c>
      <c r="E61" s="26">
        <v>2659.9444581682701</v>
      </c>
      <c r="F61" s="26">
        <v>2450.61511091273</v>
      </c>
      <c r="G61" s="26">
        <v>2139.7806662908401</v>
      </c>
      <c r="H61" s="101">
        <f t="shared" si="2"/>
        <v>1.4130114807182808E-2</v>
      </c>
      <c r="I61" s="101">
        <f t="shared" si="0"/>
        <v>-0.22968906720160481</v>
      </c>
      <c r="J61" s="97">
        <f t="shared" si="1"/>
        <v>-687</v>
      </c>
      <c r="K61" s="97">
        <f t="shared" si="3"/>
        <v>-525</v>
      </c>
      <c r="L61" s="97">
        <f t="shared" si="4"/>
        <v>-310.83444462188982</v>
      </c>
    </row>
    <row r="62" spans="1:12">
      <c r="A62" s="45" t="s">
        <v>232</v>
      </c>
      <c r="B62" s="88">
        <v>519</v>
      </c>
      <c r="C62" s="97">
        <v>533</v>
      </c>
      <c r="D62" s="26" vm="60">
        <v>288</v>
      </c>
      <c r="E62" s="26">
        <v>354.14342248189001</v>
      </c>
      <c r="F62" s="26">
        <v>294.47766638630497</v>
      </c>
      <c r="G62" s="26">
        <v>199.72237573864899</v>
      </c>
      <c r="H62" s="101">
        <f t="shared" si="2"/>
        <v>1.766264350897851E-3</v>
      </c>
      <c r="I62" s="101">
        <f t="shared" si="0"/>
        <v>-0.44508670520231214</v>
      </c>
      <c r="J62" s="97">
        <f t="shared" si="1"/>
        <v>-231</v>
      </c>
      <c r="K62" s="97">
        <f t="shared" si="3"/>
        <v>-245</v>
      </c>
      <c r="L62" s="97">
        <f t="shared" si="4"/>
        <v>-94.755290647655983</v>
      </c>
    </row>
    <row r="63" spans="1:12">
      <c r="A63" s="45" t="s">
        <v>233</v>
      </c>
      <c r="B63" s="88">
        <v>1159</v>
      </c>
      <c r="C63" s="97">
        <v>457</v>
      </c>
      <c r="D63" s="26" vm="61">
        <v>395</v>
      </c>
      <c r="E63" s="26">
        <v>641.35976312302103</v>
      </c>
      <c r="F63" s="26">
        <v>321.46068158690002</v>
      </c>
      <c r="G63" s="26">
        <v>220.732062067828</v>
      </c>
      <c r="H63" s="101">
        <f t="shared" si="2"/>
        <v>2.4224806201550387E-3</v>
      </c>
      <c r="I63" s="101">
        <f t="shared" si="0"/>
        <v>-0.6591889559965487</v>
      </c>
      <c r="J63" s="97">
        <f t="shared" si="1"/>
        <v>-764</v>
      </c>
      <c r="K63" s="97">
        <f t="shared" si="3"/>
        <v>-62</v>
      </c>
      <c r="L63" s="97">
        <f t="shared" si="4"/>
        <v>-100.72861951907203</v>
      </c>
    </row>
    <row r="64" spans="1:12">
      <c r="A64" s="45" t="s">
        <v>234</v>
      </c>
      <c r="B64" s="88">
        <v>1196</v>
      </c>
      <c r="C64" s="97">
        <v>719</v>
      </c>
      <c r="D64" s="26" vm="62">
        <v>491</v>
      </c>
      <c r="E64" s="26">
        <v>709.97298761243098</v>
      </c>
      <c r="F64" s="26">
        <v>518.28304324875398</v>
      </c>
      <c r="G64" s="26">
        <v>292.46051967817601</v>
      </c>
      <c r="H64" s="101">
        <f t="shared" si="2"/>
        <v>3.0112354037876558E-3</v>
      </c>
      <c r="I64" s="101">
        <f t="shared" si="0"/>
        <v>-0.58946488294314381</v>
      </c>
      <c r="J64" s="97">
        <f t="shared" si="1"/>
        <v>-705</v>
      </c>
      <c r="K64" s="97">
        <f t="shared" si="3"/>
        <v>-228</v>
      </c>
      <c r="L64" s="97">
        <f t="shared" si="4"/>
        <v>-225.82252357057797</v>
      </c>
    </row>
    <row r="65" spans="1:12">
      <c r="A65" s="45" t="s">
        <v>235</v>
      </c>
      <c r="B65" s="88">
        <v>1754</v>
      </c>
      <c r="C65" s="97">
        <v>972</v>
      </c>
      <c r="D65" s="26" vm="63">
        <v>995</v>
      </c>
      <c r="E65" s="26">
        <v>1389.4811449700901</v>
      </c>
      <c r="F65" s="26">
        <v>969.21325385955799</v>
      </c>
      <c r="G65" s="26">
        <v>792.64492310274204</v>
      </c>
      <c r="H65" s="101">
        <f t="shared" si="2"/>
        <v>6.1021980178588954E-3</v>
      </c>
      <c r="I65" s="101">
        <f t="shared" si="0"/>
        <v>-0.43272519954389965</v>
      </c>
      <c r="J65" s="97">
        <f t="shared" si="1"/>
        <v>-759</v>
      </c>
      <c r="K65" s="97">
        <f t="shared" si="3"/>
        <v>23</v>
      </c>
      <c r="L65" s="97">
        <f t="shared" si="4"/>
        <v>-176.56833075681595</v>
      </c>
    </row>
    <row r="66" spans="1:12">
      <c r="A66" s="45" t="s">
        <v>236</v>
      </c>
      <c r="B66" s="88">
        <v>1311</v>
      </c>
      <c r="C66" s="97">
        <v>543</v>
      </c>
      <c r="D66" s="26" vm="64">
        <v>589</v>
      </c>
      <c r="E66" s="26">
        <v>914.76438349791204</v>
      </c>
      <c r="F66" s="26">
        <v>523.26722964495104</v>
      </c>
      <c r="G66" s="26">
        <v>410.97326994080601</v>
      </c>
      <c r="H66" s="101">
        <f t="shared" si="2"/>
        <v>3.6122559120792858E-3</v>
      </c>
      <c r="I66" s="101">
        <f t="shared" si="0"/>
        <v>-0.55072463768115942</v>
      </c>
      <c r="J66" s="97">
        <f t="shared" si="1"/>
        <v>-722</v>
      </c>
      <c r="K66" s="97">
        <f t="shared" si="3"/>
        <v>46</v>
      </c>
      <c r="L66" s="97">
        <f t="shared" si="4"/>
        <v>-112.29395970414504</v>
      </c>
    </row>
    <row r="67" spans="1:12">
      <c r="A67" s="45" t="s">
        <v>237</v>
      </c>
      <c r="B67" s="88">
        <v>1043</v>
      </c>
      <c r="C67" s="97">
        <v>427</v>
      </c>
      <c r="D67" s="26" vm="65">
        <v>543</v>
      </c>
      <c r="E67" s="26">
        <v>713.58154298730597</v>
      </c>
      <c r="F67" s="26">
        <v>350.60574460544899</v>
      </c>
      <c r="G67" s="26">
        <v>348.155681155651</v>
      </c>
      <c r="H67" s="101">
        <f t="shared" si="2"/>
        <v>3.33014424492199E-3</v>
      </c>
      <c r="I67" s="101">
        <f t="shared" ref="I67:I84" si="5">(D67-B67)/B67</f>
        <v>-0.4793863854266539</v>
      </c>
      <c r="J67" s="97">
        <f t="shared" ref="J67:J84" si="6">D67-B67</f>
        <v>-500</v>
      </c>
      <c r="K67" s="97">
        <f t="shared" si="3"/>
        <v>116</v>
      </c>
      <c r="L67" s="97">
        <f t="shared" si="4"/>
        <v>-2.4500634497979945</v>
      </c>
    </row>
    <row r="68" spans="1:12">
      <c r="A68" s="45" t="s">
        <v>238</v>
      </c>
      <c r="B68" s="88">
        <v>3071</v>
      </c>
      <c r="C68" s="97">
        <v>1723</v>
      </c>
      <c r="D68" s="26" vm="66">
        <v>1833</v>
      </c>
      <c r="E68" s="26">
        <v>2558.1511694272999</v>
      </c>
      <c r="F68" s="26">
        <v>1709.1055676050601</v>
      </c>
      <c r="G68" s="26">
        <v>1564.0231715719001</v>
      </c>
      <c r="H68" s="101">
        <f t="shared" ref="H68:H84" si="7">D68/$D$84</f>
        <v>1.1241536649985281E-2</v>
      </c>
      <c r="I68" s="101">
        <f t="shared" si="5"/>
        <v>-0.40312601758384892</v>
      </c>
      <c r="J68" s="97">
        <f t="shared" si="6"/>
        <v>-1238</v>
      </c>
      <c r="K68" s="97">
        <f t="shared" ref="K68:K84" si="8">D68-C68</f>
        <v>110</v>
      </c>
      <c r="L68" s="97">
        <f t="shared" ref="L68:L84" si="9">G68-F68</f>
        <v>-145.08239603315997</v>
      </c>
    </row>
    <row r="69" spans="1:12">
      <c r="A69" s="45" t="s">
        <v>239</v>
      </c>
      <c r="B69" s="88">
        <v>3678</v>
      </c>
      <c r="C69" s="97">
        <v>1622</v>
      </c>
      <c r="D69" s="26" vm="67">
        <v>1823</v>
      </c>
      <c r="E69" s="26">
        <v>2615.7356358388402</v>
      </c>
      <c r="F69" s="26">
        <v>1505.4321252311099</v>
      </c>
      <c r="G69" s="26">
        <v>1320.6219938747099</v>
      </c>
      <c r="H69" s="101">
        <f t="shared" si="7"/>
        <v>1.1180208026690217E-2</v>
      </c>
      <c r="I69" s="101">
        <f t="shared" si="5"/>
        <v>-0.50435019032082651</v>
      </c>
      <c r="J69" s="97">
        <f t="shared" si="6"/>
        <v>-1855</v>
      </c>
      <c r="K69" s="97">
        <f t="shared" si="8"/>
        <v>201</v>
      </c>
      <c r="L69" s="97">
        <f t="shared" si="9"/>
        <v>-184.81013135640001</v>
      </c>
    </row>
    <row r="70" spans="1:12">
      <c r="A70" s="45" t="s">
        <v>240</v>
      </c>
      <c r="B70" s="88">
        <v>535</v>
      </c>
      <c r="C70" s="97">
        <v>468</v>
      </c>
      <c r="D70" s="26" vm="68">
        <v>500</v>
      </c>
      <c r="E70" s="26">
        <v>259.79818965734</v>
      </c>
      <c r="F70" s="26">
        <v>397.179927087235</v>
      </c>
      <c r="G70" s="26">
        <v>242.81687139611699</v>
      </c>
      <c r="H70" s="101">
        <f t="shared" si="7"/>
        <v>3.0664311647532138E-3</v>
      </c>
      <c r="I70" s="101">
        <f t="shared" si="5"/>
        <v>-6.5420560747663545E-2</v>
      </c>
      <c r="J70" s="97">
        <f t="shared" si="6"/>
        <v>-35</v>
      </c>
      <c r="K70" s="97">
        <f t="shared" si="8"/>
        <v>32</v>
      </c>
      <c r="L70" s="97">
        <f t="shared" si="9"/>
        <v>-154.36305569111801</v>
      </c>
    </row>
    <row r="71" spans="1:12">
      <c r="A71" s="45" t="s">
        <v>241</v>
      </c>
      <c r="B71" s="88">
        <v>722</v>
      </c>
      <c r="C71" s="97">
        <v>531</v>
      </c>
      <c r="D71" s="26" vm="69">
        <v>516</v>
      </c>
      <c r="E71" s="26">
        <v>416.24344965617399</v>
      </c>
      <c r="F71" s="26">
        <v>381.92398243237199</v>
      </c>
      <c r="G71" s="26">
        <v>298.77007777577199</v>
      </c>
      <c r="H71" s="101">
        <f t="shared" si="7"/>
        <v>3.1645569620253164E-3</v>
      </c>
      <c r="I71" s="101">
        <f t="shared" si="5"/>
        <v>-0.2853185595567867</v>
      </c>
      <c r="J71" s="97">
        <f t="shared" si="6"/>
        <v>-206</v>
      </c>
      <c r="K71" s="97">
        <f t="shared" si="8"/>
        <v>-15</v>
      </c>
      <c r="L71" s="97">
        <f t="shared" si="9"/>
        <v>-83.153904656599991</v>
      </c>
    </row>
    <row r="72" spans="1:12">
      <c r="A72" s="45" t="s">
        <v>242</v>
      </c>
      <c r="B72" s="88">
        <v>2218</v>
      </c>
      <c r="C72" s="97">
        <v>1913</v>
      </c>
      <c r="D72" s="26" vm="70">
        <v>1273</v>
      </c>
      <c r="E72" s="26">
        <v>1230.76144976461</v>
      </c>
      <c r="F72" s="26">
        <v>914.94469927309899</v>
      </c>
      <c r="G72" s="26">
        <v>790.94911261960101</v>
      </c>
      <c r="H72" s="101">
        <f t="shared" si="7"/>
        <v>7.8071337454616819E-3</v>
      </c>
      <c r="I72" s="101">
        <f t="shared" si="5"/>
        <v>-0.42605951307484219</v>
      </c>
      <c r="J72" s="97">
        <f t="shared" si="6"/>
        <v>-945</v>
      </c>
      <c r="K72" s="97">
        <f t="shared" si="8"/>
        <v>-640</v>
      </c>
      <c r="L72" s="97">
        <f t="shared" si="9"/>
        <v>-123.99558665349798</v>
      </c>
    </row>
    <row r="73" spans="1:12">
      <c r="A73" s="45" t="s">
        <v>243</v>
      </c>
      <c r="B73" s="88">
        <v>3054</v>
      </c>
      <c r="C73" s="97">
        <v>1396</v>
      </c>
      <c r="D73" s="26" vm="71">
        <v>1525</v>
      </c>
      <c r="E73" s="26">
        <v>1808.99249396286</v>
      </c>
      <c r="F73" s="26">
        <v>1364.91211122147</v>
      </c>
      <c r="G73" s="26">
        <v>906.71140289219795</v>
      </c>
      <c r="H73" s="101">
        <f t="shared" si="7"/>
        <v>9.3526150524973015E-3</v>
      </c>
      <c r="I73" s="101">
        <f t="shared" si="5"/>
        <v>-0.50065487884741322</v>
      </c>
      <c r="J73" s="97">
        <f t="shared" si="6"/>
        <v>-1529</v>
      </c>
      <c r="K73" s="97">
        <f t="shared" si="8"/>
        <v>129</v>
      </c>
      <c r="L73" s="97">
        <f t="shared" si="9"/>
        <v>-458.20070832927206</v>
      </c>
    </row>
    <row r="74" spans="1:12">
      <c r="A74" s="45" t="s">
        <v>244</v>
      </c>
      <c r="B74" s="88">
        <v>549</v>
      </c>
      <c r="C74" s="97">
        <v>402</v>
      </c>
      <c r="D74" s="26" vm="72">
        <v>617</v>
      </c>
      <c r="E74" s="26">
        <v>367.89100698153402</v>
      </c>
      <c r="F74" s="26">
        <v>367.96009227460399</v>
      </c>
      <c r="G74" s="26">
        <v>411.16969197161097</v>
      </c>
      <c r="H74" s="101">
        <f t="shared" si="7"/>
        <v>3.7839760573054656E-3</v>
      </c>
      <c r="I74" s="101">
        <f t="shared" si="5"/>
        <v>0.12386156648451731</v>
      </c>
      <c r="J74" s="97">
        <f t="shared" si="6"/>
        <v>68</v>
      </c>
      <c r="K74" s="97">
        <f t="shared" si="8"/>
        <v>215</v>
      </c>
      <c r="L74" s="97">
        <f t="shared" si="9"/>
        <v>43.209599697006979</v>
      </c>
    </row>
    <row r="75" spans="1:12">
      <c r="A75" s="45" t="s">
        <v>245</v>
      </c>
      <c r="B75" s="88">
        <v>4862</v>
      </c>
      <c r="C75" s="97">
        <v>2988</v>
      </c>
      <c r="D75" s="26" vm="73">
        <v>2881</v>
      </c>
      <c r="E75" s="26">
        <v>3858.17590012961</v>
      </c>
      <c r="F75" s="26">
        <v>2667.14045100369</v>
      </c>
      <c r="G75" s="26">
        <v>2313.1976858019898</v>
      </c>
      <c r="H75" s="101">
        <f t="shared" si="7"/>
        <v>1.7668776371308016E-2</v>
      </c>
      <c r="I75" s="101">
        <f t="shared" si="5"/>
        <v>-0.4074454956807898</v>
      </c>
      <c r="J75" s="97">
        <f t="shared" si="6"/>
        <v>-1981</v>
      </c>
      <c r="K75" s="97">
        <f t="shared" si="8"/>
        <v>-107</v>
      </c>
      <c r="L75" s="97">
        <f t="shared" si="9"/>
        <v>-353.94276520170024</v>
      </c>
    </row>
    <row r="76" spans="1:12">
      <c r="A76" s="45" t="s">
        <v>246</v>
      </c>
      <c r="B76" s="88">
        <v>1903</v>
      </c>
      <c r="C76" s="97">
        <v>798</v>
      </c>
      <c r="D76" s="26" vm="74">
        <v>909</v>
      </c>
      <c r="E76" s="26">
        <v>1169.12122001322</v>
      </c>
      <c r="F76" s="26">
        <v>679.80311725646902</v>
      </c>
      <c r="G76" s="26">
        <v>558.46315077382098</v>
      </c>
      <c r="H76" s="101">
        <f t="shared" si="7"/>
        <v>5.5747718575213422E-3</v>
      </c>
      <c r="I76" s="101">
        <f t="shared" si="5"/>
        <v>-0.52233315817130843</v>
      </c>
      <c r="J76" s="97">
        <f t="shared" si="6"/>
        <v>-994</v>
      </c>
      <c r="K76" s="97">
        <f t="shared" si="8"/>
        <v>111</v>
      </c>
      <c r="L76" s="97">
        <f t="shared" si="9"/>
        <v>-121.33996648264804</v>
      </c>
    </row>
    <row r="77" spans="1:12">
      <c r="A77" s="45" t="s">
        <v>247</v>
      </c>
      <c r="B77" s="88">
        <v>2277</v>
      </c>
      <c r="C77" s="97">
        <v>1053</v>
      </c>
      <c r="D77" s="26" vm="75">
        <v>1362</v>
      </c>
      <c r="E77" s="26">
        <v>1739.0790423481401</v>
      </c>
      <c r="F77" s="26">
        <v>1137.8022908661901</v>
      </c>
      <c r="G77" s="26">
        <v>1066.2339612084199</v>
      </c>
      <c r="H77" s="101">
        <f t="shared" si="7"/>
        <v>8.3529584927877539E-3</v>
      </c>
      <c r="I77" s="101">
        <f t="shared" si="5"/>
        <v>-0.40184453227931488</v>
      </c>
      <c r="J77" s="97">
        <f t="shared" si="6"/>
        <v>-915</v>
      </c>
      <c r="K77" s="97">
        <f t="shared" si="8"/>
        <v>309</v>
      </c>
      <c r="L77" s="97">
        <f t="shared" si="9"/>
        <v>-71.568329657770164</v>
      </c>
    </row>
    <row r="78" spans="1:12">
      <c r="A78" s="45" t="s">
        <v>248</v>
      </c>
      <c r="B78" s="88">
        <v>244</v>
      </c>
      <c r="C78" s="97">
        <v>192</v>
      </c>
      <c r="D78" s="26" vm="76">
        <v>152</v>
      </c>
      <c r="E78" s="26">
        <v>199.83843011271</v>
      </c>
      <c r="F78" s="26">
        <v>125.189238638649</v>
      </c>
      <c r="G78" s="26">
        <v>107.677513640017</v>
      </c>
      <c r="H78" s="101">
        <f t="shared" si="7"/>
        <v>9.321950740849769E-4</v>
      </c>
      <c r="I78" s="101">
        <f t="shared" si="5"/>
        <v>-0.37704918032786883</v>
      </c>
      <c r="J78" s="97">
        <f t="shared" si="6"/>
        <v>-92</v>
      </c>
      <c r="K78" s="97">
        <f t="shared" si="8"/>
        <v>-40</v>
      </c>
      <c r="L78" s="97">
        <f t="shared" si="9"/>
        <v>-17.511724998632005</v>
      </c>
    </row>
    <row r="79" spans="1:12">
      <c r="A79" s="45" t="s">
        <v>249</v>
      </c>
      <c r="B79" s="88">
        <v>1655</v>
      </c>
      <c r="C79" s="97">
        <v>984</v>
      </c>
      <c r="D79" s="26" vm="77">
        <v>872</v>
      </c>
      <c r="E79" s="26">
        <v>1109.7093303274401</v>
      </c>
      <c r="F79" s="26">
        <v>907.05887556349603</v>
      </c>
      <c r="G79" s="26">
        <v>584.69337072276801</v>
      </c>
      <c r="H79" s="101">
        <f t="shared" si="7"/>
        <v>5.3478559513296048E-3</v>
      </c>
      <c r="I79" s="101">
        <f t="shared" si="5"/>
        <v>-0.47311178247734137</v>
      </c>
      <c r="J79" s="97">
        <f t="shared" si="6"/>
        <v>-783</v>
      </c>
      <c r="K79" s="97">
        <f t="shared" si="8"/>
        <v>-112</v>
      </c>
      <c r="L79" s="97">
        <f t="shared" si="9"/>
        <v>-322.36550484072802</v>
      </c>
    </row>
    <row r="80" spans="1:12">
      <c r="A80" s="45" t="s">
        <v>250</v>
      </c>
      <c r="B80" s="88">
        <v>1866</v>
      </c>
      <c r="C80" s="97">
        <v>2138</v>
      </c>
      <c r="D80" s="26" vm="78">
        <v>1252</v>
      </c>
      <c r="E80" s="26">
        <v>1008.80763193168</v>
      </c>
      <c r="F80" s="26">
        <v>1265.4020946267001</v>
      </c>
      <c r="G80" s="26">
        <v>681.45450939241402</v>
      </c>
      <c r="H80" s="101">
        <f t="shared" si="7"/>
        <v>7.6783436365420472E-3</v>
      </c>
      <c r="I80" s="101">
        <f t="shared" si="5"/>
        <v>-0.32904608788853162</v>
      </c>
      <c r="J80" s="97">
        <f t="shared" si="6"/>
        <v>-614</v>
      </c>
      <c r="K80" s="97">
        <f t="shared" si="8"/>
        <v>-886</v>
      </c>
      <c r="L80" s="97">
        <f t="shared" si="9"/>
        <v>-583.94758523428607</v>
      </c>
    </row>
    <row r="81" spans="1:12">
      <c r="A81" s="45" t="s">
        <v>251</v>
      </c>
      <c r="B81" s="88">
        <v>869</v>
      </c>
      <c r="C81" s="97">
        <v>557</v>
      </c>
      <c r="D81" s="26" vm="79">
        <v>666</v>
      </c>
      <c r="E81" s="26">
        <v>869</v>
      </c>
      <c r="F81" s="26">
        <v>557</v>
      </c>
      <c r="G81" s="26">
        <v>666</v>
      </c>
      <c r="H81" s="101">
        <f t="shared" si="7"/>
        <v>4.0844863114512806E-3</v>
      </c>
      <c r="I81" s="101">
        <f t="shared" si="5"/>
        <v>-0.2336018411967779</v>
      </c>
      <c r="J81" s="97">
        <f t="shared" si="6"/>
        <v>-203</v>
      </c>
      <c r="K81" s="97">
        <f t="shared" si="8"/>
        <v>109</v>
      </c>
      <c r="L81" s="97">
        <f t="shared" si="9"/>
        <v>109</v>
      </c>
    </row>
    <row r="82" spans="1:12">
      <c r="A82" s="45" t="s">
        <v>252</v>
      </c>
      <c r="B82" s="88">
        <v>1296</v>
      </c>
      <c r="C82" s="97">
        <v>627</v>
      </c>
      <c r="D82" s="26" vm="80">
        <v>727</v>
      </c>
      <c r="E82" s="26">
        <v>572.51581919431806</v>
      </c>
      <c r="F82" s="26">
        <v>361.43839688967699</v>
      </c>
      <c r="G82" s="26">
        <v>327.972826711869</v>
      </c>
      <c r="H82" s="101">
        <f t="shared" si="7"/>
        <v>4.4585909135511723E-3</v>
      </c>
      <c r="I82" s="101">
        <f t="shared" si="5"/>
        <v>-0.43904320987654322</v>
      </c>
      <c r="J82" s="97">
        <f t="shared" si="6"/>
        <v>-569</v>
      </c>
      <c r="K82" s="97">
        <f t="shared" si="8"/>
        <v>100</v>
      </c>
      <c r="L82" s="97">
        <f t="shared" si="9"/>
        <v>-33.46557017780799</v>
      </c>
    </row>
    <row r="83" spans="1:12">
      <c r="A83" s="45" t="s">
        <v>253</v>
      </c>
      <c r="B83" s="88">
        <v>1554</v>
      </c>
      <c r="C83" s="97">
        <v>780</v>
      </c>
      <c r="D83" s="26" vm="81">
        <v>838</v>
      </c>
      <c r="E83" s="26">
        <v>1074.2031386363401</v>
      </c>
      <c r="F83" s="26">
        <v>685.95330053061298</v>
      </c>
      <c r="G83" s="26">
        <v>582.27568476112799</v>
      </c>
      <c r="H83" s="101">
        <f t="shared" si="7"/>
        <v>5.1393386321263862E-3</v>
      </c>
      <c r="I83" s="101">
        <f t="shared" si="5"/>
        <v>-0.46074646074646075</v>
      </c>
      <c r="J83" s="97">
        <f t="shared" si="6"/>
        <v>-716</v>
      </c>
      <c r="K83" s="97">
        <f t="shared" si="8"/>
        <v>58</v>
      </c>
      <c r="L83" s="97">
        <f t="shared" si="9"/>
        <v>-103.67761576948499</v>
      </c>
    </row>
    <row r="84" spans="1:12" s="10" customFormat="1">
      <c r="A84" s="46" t="s">
        <v>173</v>
      </c>
      <c r="B84" s="87">
        <v>257355</v>
      </c>
      <c r="C84" s="64">
        <v>156583</v>
      </c>
      <c r="D84" s="67" vm="82">
        <v>163056</v>
      </c>
      <c r="E84" s="67">
        <v>192121.14996551099</v>
      </c>
      <c r="F84" s="67">
        <v>132089.035264434</v>
      </c>
      <c r="G84" s="67">
        <v>122928.307312173</v>
      </c>
      <c r="H84" s="101">
        <f t="shared" si="7"/>
        <v>1</v>
      </c>
      <c r="I84" s="101">
        <f t="shared" si="5"/>
        <v>-0.36641604010025064</v>
      </c>
      <c r="J84" s="97">
        <f t="shared" si="6"/>
        <v>-94299</v>
      </c>
      <c r="K84" s="97">
        <f t="shared" si="8"/>
        <v>6473</v>
      </c>
      <c r="L84" s="97">
        <f t="shared" si="9"/>
        <v>-9160.7279522610042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79" activePane="bottomLeft" state="frozen"/>
      <selection pane="bottomLeft" activeCell="K84" sqref="K84"/>
    </sheetView>
  </sheetViews>
  <sheetFormatPr defaultColWidth="8.85546875" defaultRowHeight="16.5" customHeight="1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8.85546875" style="6"/>
    <col min="12" max="12" width="11.140625" style="6" customWidth="1"/>
    <col min="13" max="16384" width="8.85546875" style="6"/>
  </cols>
  <sheetData>
    <row r="1" spans="1:12" ht="16.5" customHeight="1" thickBot="1">
      <c r="B1" s="189" t="s">
        <v>281</v>
      </c>
      <c r="C1" s="189"/>
      <c r="D1" s="190"/>
      <c r="E1" s="191" t="s">
        <v>280</v>
      </c>
      <c r="F1" s="189"/>
      <c r="G1" s="190"/>
    </row>
    <row r="2" spans="1:12" ht="55.5" customHeight="1">
      <c r="A2" s="18" t="s">
        <v>174</v>
      </c>
      <c r="B2" s="93">
        <v>43466</v>
      </c>
      <c r="C2" s="93">
        <v>43800</v>
      </c>
      <c r="D2" s="93">
        <v>43831</v>
      </c>
      <c r="E2" s="93">
        <v>43466</v>
      </c>
      <c r="F2" s="93">
        <v>43800</v>
      </c>
      <c r="G2" s="93">
        <v>43831</v>
      </c>
      <c r="H2" s="92" t="s">
        <v>350</v>
      </c>
      <c r="I2" s="1" t="s">
        <v>353</v>
      </c>
      <c r="J2" s="1" t="s">
        <v>354</v>
      </c>
      <c r="K2" s="1" t="s">
        <v>262</v>
      </c>
      <c r="L2" s="92" t="s">
        <v>283</v>
      </c>
    </row>
    <row r="3" spans="1:12" ht="16.5" customHeight="1">
      <c r="A3" s="45" t="s">
        <v>175</v>
      </c>
      <c r="B3" s="98">
        <v>3230</v>
      </c>
      <c r="C3" s="97">
        <v>1756</v>
      </c>
      <c r="D3" s="26" vm="83">
        <v>2019</v>
      </c>
      <c r="E3" s="26">
        <v>2431.7993048797698</v>
      </c>
      <c r="F3" s="26">
        <v>1774.4695830292501</v>
      </c>
      <c r="G3" s="26">
        <v>1539.6654569539</v>
      </c>
      <c r="H3" s="101">
        <f>D3/$D$84</f>
        <v>2.2477789405713523E-2</v>
      </c>
      <c r="I3" s="101">
        <f t="shared" ref="I3:I66" si="0">(D3-B3)/B3</f>
        <v>-0.37492260061919502</v>
      </c>
      <c r="J3" s="97">
        <f t="shared" ref="J3:J66" si="1">D3-B3</f>
        <v>-1211</v>
      </c>
      <c r="K3" s="97">
        <f>D3-C3</f>
        <v>263</v>
      </c>
      <c r="L3" s="97">
        <f>G3-F3</f>
        <v>-234.80412607535004</v>
      </c>
    </row>
    <row r="4" spans="1:12" ht="16.5" customHeight="1">
      <c r="A4" s="45" t="s">
        <v>176</v>
      </c>
      <c r="B4" s="98">
        <v>508</v>
      </c>
      <c r="C4" s="97">
        <v>260</v>
      </c>
      <c r="D4" s="26" vm="84">
        <v>353</v>
      </c>
      <c r="E4" s="26">
        <v>336.32917362627501</v>
      </c>
      <c r="F4" s="26">
        <v>216.662425047868</v>
      </c>
      <c r="G4" s="26">
        <v>222.63699725716</v>
      </c>
      <c r="H4" s="101">
        <f t="shared" ref="H4:H67" si="2">D4/$D$84</f>
        <v>3.9299948787602148E-3</v>
      </c>
      <c r="I4" s="101">
        <f t="shared" si="0"/>
        <v>-0.30511811023622049</v>
      </c>
      <c r="J4" s="97">
        <f t="shared" si="1"/>
        <v>-155</v>
      </c>
      <c r="K4" s="97">
        <f t="shared" ref="K4:K67" si="3">D4-C4</f>
        <v>93</v>
      </c>
      <c r="L4" s="97">
        <f t="shared" ref="L4:L67" si="4">G4-F4</f>
        <v>5.9745722092920062</v>
      </c>
    </row>
    <row r="5" spans="1:12" ht="16.5" customHeight="1">
      <c r="A5" s="45" t="s">
        <v>177</v>
      </c>
      <c r="B5" s="98">
        <v>1167</v>
      </c>
      <c r="C5" s="97">
        <v>560</v>
      </c>
      <c r="D5" s="26" vm="85">
        <v>762</v>
      </c>
      <c r="E5" s="26">
        <v>611.21280350017105</v>
      </c>
      <c r="F5" s="26">
        <v>415.887761781081</v>
      </c>
      <c r="G5" s="26">
        <v>399.10462208855699</v>
      </c>
      <c r="H5" s="101">
        <f t="shared" si="2"/>
        <v>8.483445035737348E-3</v>
      </c>
      <c r="I5" s="101">
        <f t="shared" si="0"/>
        <v>-0.34704370179948585</v>
      </c>
      <c r="J5" s="97">
        <f t="shared" si="1"/>
        <v>-405</v>
      </c>
      <c r="K5" s="97">
        <f t="shared" si="3"/>
        <v>202</v>
      </c>
      <c r="L5" s="97">
        <f t="shared" si="4"/>
        <v>-16.783139692524003</v>
      </c>
    </row>
    <row r="6" spans="1:12" ht="16.5" customHeight="1">
      <c r="A6" s="45" t="s">
        <v>178</v>
      </c>
      <c r="B6" s="98">
        <v>151</v>
      </c>
      <c r="C6" s="97">
        <v>108</v>
      </c>
      <c r="D6" s="26" vm="86">
        <v>132</v>
      </c>
      <c r="E6" s="26">
        <v>108.472827999082</v>
      </c>
      <c r="F6" s="26">
        <v>68.594183005675006</v>
      </c>
      <c r="G6" s="26">
        <v>85.629250274710898</v>
      </c>
      <c r="H6" s="101">
        <f t="shared" si="2"/>
        <v>1.4695731557970207E-3</v>
      </c>
      <c r="I6" s="101">
        <f t="shared" si="0"/>
        <v>-0.12582781456953643</v>
      </c>
      <c r="J6" s="97">
        <f t="shared" si="1"/>
        <v>-19</v>
      </c>
      <c r="K6" s="97">
        <f t="shared" si="3"/>
        <v>24</v>
      </c>
      <c r="L6" s="97">
        <f t="shared" si="4"/>
        <v>17.035067269035892</v>
      </c>
    </row>
    <row r="7" spans="1:12" ht="16.5" customHeight="1">
      <c r="A7" s="45" t="s">
        <v>179</v>
      </c>
      <c r="B7" s="98">
        <v>402</v>
      </c>
      <c r="C7" s="97">
        <v>396</v>
      </c>
      <c r="D7" s="26" vm="87">
        <v>291</v>
      </c>
      <c r="E7" s="26">
        <v>255.01925298949999</v>
      </c>
      <c r="F7" s="26">
        <v>287.68950899855798</v>
      </c>
      <c r="G7" s="26">
        <v>184.67915088607299</v>
      </c>
      <c r="H7" s="101">
        <f t="shared" si="2"/>
        <v>3.2397408207343412E-3</v>
      </c>
      <c r="I7" s="101">
        <f t="shared" si="0"/>
        <v>-0.27611940298507465</v>
      </c>
      <c r="J7" s="97">
        <f t="shared" si="1"/>
        <v>-111</v>
      </c>
      <c r="K7" s="97">
        <f t="shared" si="3"/>
        <v>-105</v>
      </c>
      <c r="L7" s="97">
        <f t="shared" si="4"/>
        <v>-103.01035811248499</v>
      </c>
    </row>
    <row r="8" spans="1:12" ht="16.5" customHeight="1">
      <c r="A8" s="45" t="s">
        <v>180</v>
      </c>
      <c r="B8" s="98">
        <v>343</v>
      </c>
      <c r="C8" s="97">
        <v>173</v>
      </c>
      <c r="D8" s="26" vm="88">
        <v>170</v>
      </c>
      <c r="E8" s="26">
        <v>237.51663802845101</v>
      </c>
      <c r="F8" s="26">
        <v>145.374845730028</v>
      </c>
      <c r="G8" s="26">
        <v>119.844937522097</v>
      </c>
      <c r="H8" s="101">
        <f t="shared" si="2"/>
        <v>1.8926320945870721E-3</v>
      </c>
      <c r="I8" s="101">
        <f t="shared" si="0"/>
        <v>-0.50437317784256563</v>
      </c>
      <c r="J8" s="97">
        <f t="shared" si="1"/>
        <v>-173</v>
      </c>
      <c r="K8" s="97">
        <f t="shared" si="3"/>
        <v>-3</v>
      </c>
      <c r="L8" s="97">
        <f t="shared" si="4"/>
        <v>-25.529908207931001</v>
      </c>
    </row>
    <row r="9" spans="1:12" ht="16.5" customHeight="1">
      <c r="A9" s="45" t="s">
        <v>181</v>
      </c>
      <c r="B9" s="98">
        <v>10177</v>
      </c>
      <c r="C9" s="97">
        <v>6032</v>
      </c>
      <c r="D9" s="26" vm="89">
        <v>7120</v>
      </c>
      <c r="E9" s="26">
        <v>7304.2715705438704</v>
      </c>
      <c r="F9" s="26">
        <v>5784.1225467902505</v>
      </c>
      <c r="G9" s="26">
        <v>5158.1039850030602</v>
      </c>
      <c r="H9" s="101">
        <f t="shared" si="2"/>
        <v>7.926788537329385E-2</v>
      </c>
      <c r="I9" s="101">
        <f t="shared" si="0"/>
        <v>-0.30038321705807214</v>
      </c>
      <c r="J9" s="97">
        <f t="shared" si="1"/>
        <v>-3057</v>
      </c>
      <c r="K9" s="97">
        <f t="shared" si="3"/>
        <v>1088</v>
      </c>
      <c r="L9" s="97">
        <f t="shared" si="4"/>
        <v>-626.01856178719027</v>
      </c>
    </row>
    <row r="10" spans="1:12" ht="16.5" customHeight="1">
      <c r="A10" s="45" t="s">
        <v>182</v>
      </c>
      <c r="B10" s="98">
        <v>3701</v>
      </c>
      <c r="C10" s="97">
        <v>4730</v>
      </c>
      <c r="D10" s="26" vm="90">
        <v>3842</v>
      </c>
      <c r="E10" s="26">
        <v>3121.7671242367901</v>
      </c>
      <c r="F10" s="26">
        <v>3701.0378288418701</v>
      </c>
      <c r="G10" s="26">
        <v>3345.43232333885</v>
      </c>
      <c r="H10" s="101">
        <f t="shared" si="2"/>
        <v>4.2773485337667831E-2</v>
      </c>
      <c r="I10" s="101">
        <f t="shared" si="0"/>
        <v>3.8097811402323697E-2</v>
      </c>
      <c r="J10" s="97">
        <f t="shared" si="1"/>
        <v>141</v>
      </c>
      <c r="K10" s="97">
        <f t="shared" si="3"/>
        <v>-888</v>
      </c>
      <c r="L10" s="97">
        <f t="shared" si="4"/>
        <v>-355.60550550302014</v>
      </c>
    </row>
    <row r="11" spans="1:12" ht="16.5" customHeight="1">
      <c r="A11" s="45" t="s">
        <v>183</v>
      </c>
      <c r="B11" s="98">
        <v>259</v>
      </c>
      <c r="C11" s="97">
        <v>85</v>
      </c>
      <c r="D11" s="26" vm="91">
        <v>115</v>
      </c>
      <c r="E11" s="26">
        <v>180.51169780277701</v>
      </c>
      <c r="F11" s="26">
        <v>36.555715561059202</v>
      </c>
      <c r="G11" s="26">
        <v>32.866110762850099</v>
      </c>
      <c r="H11" s="101">
        <f t="shared" si="2"/>
        <v>1.2803099463383136E-3</v>
      </c>
      <c r="I11" s="101">
        <f t="shared" si="0"/>
        <v>-0.55598455598455598</v>
      </c>
      <c r="J11" s="97">
        <f t="shared" si="1"/>
        <v>-144</v>
      </c>
      <c r="K11" s="97">
        <f t="shared" si="3"/>
        <v>30</v>
      </c>
      <c r="L11" s="97">
        <f t="shared" si="4"/>
        <v>-3.6896047982091034</v>
      </c>
    </row>
    <row r="12" spans="1:12" ht="16.5" customHeight="1">
      <c r="A12" s="45" t="s">
        <v>184</v>
      </c>
      <c r="B12" s="98">
        <v>255</v>
      </c>
      <c r="C12" s="97">
        <v>187</v>
      </c>
      <c r="D12" s="26" vm="92">
        <v>217</v>
      </c>
      <c r="E12" s="26">
        <v>174.830502106837</v>
      </c>
      <c r="F12" s="26">
        <v>169.828641408056</v>
      </c>
      <c r="G12" s="26">
        <v>149.24344192670199</v>
      </c>
      <c r="H12" s="101">
        <f t="shared" si="2"/>
        <v>2.415889203090557E-3</v>
      </c>
      <c r="I12" s="101">
        <f t="shared" si="0"/>
        <v>-0.14901960784313725</v>
      </c>
      <c r="J12" s="97">
        <f t="shared" si="1"/>
        <v>-38</v>
      </c>
      <c r="K12" s="97">
        <f t="shared" si="3"/>
        <v>30</v>
      </c>
      <c r="L12" s="97">
        <f t="shared" si="4"/>
        <v>-20.58519948135401</v>
      </c>
    </row>
    <row r="13" spans="1:12" ht="16.5" customHeight="1">
      <c r="A13" s="45" t="s">
        <v>185</v>
      </c>
      <c r="B13" s="98">
        <v>1321</v>
      </c>
      <c r="C13" s="97">
        <v>848</v>
      </c>
      <c r="D13" s="26" vm="93">
        <v>1133</v>
      </c>
      <c r="E13" s="26">
        <v>1015.3441279490399</v>
      </c>
      <c r="F13" s="26">
        <v>833.73314052166199</v>
      </c>
      <c r="G13" s="26">
        <v>883.15339423397597</v>
      </c>
      <c r="H13" s="101">
        <f t="shared" si="2"/>
        <v>1.2613836253924428E-2</v>
      </c>
      <c r="I13" s="101">
        <f t="shared" si="0"/>
        <v>-0.14231642694928084</v>
      </c>
      <c r="J13" s="97">
        <f t="shared" si="1"/>
        <v>-188</v>
      </c>
      <c r="K13" s="97">
        <f t="shared" si="3"/>
        <v>285</v>
      </c>
      <c r="L13" s="97">
        <f t="shared" si="4"/>
        <v>49.420253712313979</v>
      </c>
    </row>
    <row r="14" spans="1:12" ht="16.5" customHeight="1">
      <c r="A14" s="45" t="s">
        <v>186</v>
      </c>
      <c r="B14" s="98">
        <v>1507</v>
      </c>
      <c r="C14" s="97">
        <v>819</v>
      </c>
      <c r="D14" s="26" vm="94">
        <v>1096</v>
      </c>
      <c r="E14" s="26">
        <v>1012.42908636738</v>
      </c>
      <c r="F14" s="26">
        <v>825.63297676766399</v>
      </c>
      <c r="G14" s="26">
        <v>745.46375356887802</v>
      </c>
      <c r="H14" s="101">
        <f t="shared" si="2"/>
        <v>1.2201910445102536E-2</v>
      </c>
      <c r="I14" s="101">
        <f t="shared" si="0"/>
        <v>-0.27272727272727271</v>
      </c>
      <c r="J14" s="97">
        <f t="shared" si="1"/>
        <v>-411</v>
      </c>
      <c r="K14" s="97">
        <f t="shared" si="3"/>
        <v>277</v>
      </c>
      <c r="L14" s="97">
        <f t="shared" si="4"/>
        <v>-80.169223198785971</v>
      </c>
    </row>
    <row r="15" spans="1:12" ht="16.5" customHeight="1">
      <c r="A15" s="45" t="s">
        <v>187</v>
      </c>
      <c r="B15" s="98">
        <v>350</v>
      </c>
      <c r="C15" s="97">
        <v>128</v>
      </c>
      <c r="D15" s="26" vm="95">
        <v>204</v>
      </c>
      <c r="E15" s="26">
        <v>244.054044292431</v>
      </c>
      <c r="F15" s="26">
        <v>132.82431739037301</v>
      </c>
      <c r="G15" s="26">
        <v>142.35825040978199</v>
      </c>
      <c r="H15" s="101">
        <f t="shared" si="2"/>
        <v>2.2711585135044864E-3</v>
      </c>
      <c r="I15" s="101">
        <f t="shared" si="0"/>
        <v>-0.41714285714285715</v>
      </c>
      <c r="J15" s="97">
        <f t="shared" si="1"/>
        <v>-146</v>
      </c>
      <c r="K15" s="97">
        <f t="shared" si="3"/>
        <v>76</v>
      </c>
      <c r="L15" s="97">
        <f t="shared" si="4"/>
        <v>9.5339330194089769</v>
      </c>
    </row>
    <row r="16" spans="1:12" ht="16.5" customHeight="1">
      <c r="A16" s="45" t="s">
        <v>188</v>
      </c>
      <c r="B16" s="98">
        <v>595</v>
      </c>
      <c r="C16" s="97">
        <v>311</v>
      </c>
      <c r="D16" s="26" vm="96">
        <v>582</v>
      </c>
      <c r="E16" s="26">
        <v>348.62029333889501</v>
      </c>
      <c r="F16" s="26">
        <v>326.84275293472098</v>
      </c>
      <c r="G16" s="26">
        <v>347.43260413168099</v>
      </c>
      <c r="H16" s="101">
        <f t="shared" si="2"/>
        <v>6.4794816414686825E-3</v>
      </c>
      <c r="I16" s="101">
        <f t="shared" si="0"/>
        <v>-2.1848739495798318E-2</v>
      </c>
      <c r="J16" s="97">
        <f t="shared" si="1"/>
        <v>-13</v>
      </c>
      <c r="K16" s="97">
        <f t="shared" si="3"/>
        <v>271</v>
      </c>
      <c r="L16" s="97">
        <f t="shared" si="4"/>
        <v>20.589851196960012</v>
      </c>
    </row>
    <row r="17" spans="1:12" ht="16.5" customHeight="1">
      <c r="A17" s="45" t="s">
        <v>189</v>
      </c>
      <c r="B17" s="98">
        <v>91</v>
      </c>
      <c r="C17" s="97">
        <v>60</v>
      </c>
      <c r="D17" s="26" vm="97">
        <v>39</v>
      </c>
      <c r="E17" s="26">
        <v>77.558099152326605</v>
      </c>
      <c r="F17" s="26">
        <v>40.939794099407997</v>
      </c>
      <c r="G17" s="26">
        <v>26.089274432986802</v>
      </c>
      <c r="H17" s="101">
        <f t="shared" si="2"/>
        <v>4.3419206875821068E-4</v>
      </c>
      <c r="I17" s="101">
        <f t="shared" si="0"/>
        <v>-0.5714285714285714</v>
      </c>
      <c r="J17" s="97">
        <f t="shared" si="1"/>
        <v>-52</v>
      </c>
      <c r="K17" s="97">
        <f t="shared" si="3"/>
        <v>-21</v>
      </c>
      <c r="L17" s="97">
        <f t="shared" si="4"/>
        <v>-14.850519666421196</v>
      </c>
    </row>
    <row r="18" spans="1:12" ht="16.5" customHeight="1">
      <c r="A18" s="45" t="s">
        <v>190</v>
      </c>
      <c r="B18" s="98">
        <v>540</v>
      </c>
      <c r="C18" s="97">
        <v>268</v>
      </c>
      <c r="D18" s="26" vm="98">
        <v>378</v>
      </c>
      <c r="E18" s="26">
        <v>352.48088984866001</v>
      </c>
      <c r="F18" s="26">
        <v>237.23552318933901</v>
      </c>
      <c r="G18" s="26">
        <v>244.284137098515</v>
      </c>
      <c r="H18" s="101">
        <f t="shared" si="2"/>
        <v>4.2083231279641956E-3</v>
      </c>
      <c r="I18" s="101">
        <f t="shared" si="0"/>
        <v>-0.3</v>
      </c>
      <c r="J18" s="97">
        <f t="shared" si="1"/>
        <v>-162</v>
      </c>
      <c r="K18" s="97">
        <f t="shared" si="3"/>
        <v>110</v>
      </c>
      <c r="L18" s="97">
        <f t="shared" si="4"/>
        <v>7.0486139091759981</v>
      </c>
    </row>
    <row r="19" spans="1:12" ht="16.5" customHeight="1">
      <c r="A19" s="45" t="s">
        <v>191</v>
      </c>
      <c r="B19" s="98">
        <v>329</v>
      </c>
      <c r="C19" s="97">
        <v>523</v>
      </c>
      <c r="D19" s="26" vm="99">
        <v>359</v>
      </c>
      <c r="E19" s="26">
        <v>201.02808572531401</v>
      </c>
      <c r="F19" s="26">
        <v>307.71613783318998</v>
      </c>
      <c r="G19" s="26">
        <v>254.89064248188799</v>
      </c>
      <c r="H19" s="101">
        <f t="shared" si="2"/>
        <v>3.9967936585691699E-3</v>
      </c>
      <c r="I19" s="101">
        <f t="shared" si="0"/>
        <v>9.1185410334346503E-2</v>
      </c>
      <c r="J19" s="97">
        <f t="shared" si="1"/>
        <v>30</v>
      </c>
      <c r="K19" s="97">
        <f t="shared" si="3"/>
        <v>-164</v>
      </c>
      <c r="L19" s="97">
        <f t="shared" si="4"/>
        <v>-52.825495351301981</v>
      </c>
    </row>
    <row r="20" spans="1:12" ht="16.5" customHeight="1">
      <c r="A20" s="45" t="s">
        <v>192</v>
      </c>
      <c r="B20" s="98">
        <v>198</v>
      </c>
      <c r="C20" s="97">
        <v>161</v>
      </c>
      <c r="D20" s="26" vm="100">
        <v>127</v>
      </c>
      <c r="E20" s="26">
        <v>124.813483483406</v>
      </c>
      <c r="F20" s="26">
        <v>91.445877347530597</v>
      </c>
      <c r="G20" s="26">
        <v>83.142446622034996</v>
      </c>
      <c r="H20" s="101">
        <f t="shared" si="2"/>
        <v>1.4139075059562245E-3</v>
      </c>
      <c r="I20" s="101">
        <f t="shared" si="0"/>
        <v>-0.35858585858585856</v>
      </c>
      <c r="J20" s="97">
        <f t="shared" si="1"/>
        <v>-71</v>
      </c>
      <c r="K20" s="97">
        <f t="shared" si="3"/>
        <v>-34</v>
      </c>
      <c r="L20" s="97">
        <f t="shared" si="4"/>
        <v>-8.3034307254956019</v>
      </c>
    </row>
    <row r="21" spans="1:12" ht="16.5" customHeight="1">
      <c r="A21" s="45" t="s">
        <v>193</v>
      </c>
      <c r="B21" s="98">
        <v>429</v>
      </c>
      <c r="C21" s="97">
        <v>255</v>
      </c>
      <c r="D21" s="26" vm="101">
        <v>310</v>
      </c>
      <c r="E21" s="26">
        <v>286.06875636020197</v>
      </c>
      <c r="F21" s="26">
        <v>210.704150093621</v>
      </c>
      <c r="G21" s="26">
        <v>210.80406021274499</v>
      </c>
      <c r="H21" s="101">
        <f t="shared" si="2"/>
        <v>3.4512702901293669E-3</v>
      </c>
      <c r="I21" s="101">
        <f t="shared" si="0"/>
        <v>-0.27738927738927738</v>
      </c>
      <c r="J21" s="97">
        <f t="shared" si="1"/>
        <v>-119</v>
      </c>
      <c r="K21" s="97">
        <f t="shared" si="3"/>
        <v>55</v>
      </c>
      <c r="L21" s="97">
        <f t="shared" si="4"/>
        <v>9.9910119123990171E-2</v>
      </c>
    </row>
    <row r="22" spans="1:12" ht="16.5" customHeight="1">
      <c r="A22" s="45" t="s">
        <v>194</v>
      </c>
      <c r="B22" s="98">
        <v>481</v>
      </c>
      <c r="C22" s="97">
        <v>216</v>
      </c>
      <c r="D22" s="26" vm="102">
        <v>273</v>
      </c>
      <c r="E22" s="26">
        <v>239.84782010568199</v>
      </c>
      <c r="F22" s="26">
        <v>181.35159739912601</v>
      </c>
      <c r="G22" s="26">
        <v>137.42986074532999</v>
      </c>
      <c r="H22" s="101">
        <f t="shared" si="2"/>
        <v>3.0393444813074746E-3</v>
      </c>
      <c r="I22" s="101">
        <f t="shared" si="0"/>
        <v>-0.43243243243243246</v>
      </c>
      <c r="J22" s="97">
        <f t="shared" si="1"/>
        <v>-208</v>
      </c>
      <c r="K22" s="97">
        <f t="shared" si="3"/>
        <v>57</v>
      </c>
      <c r="L22" s="97">
        <f t="shared" si="4"/>
        <v>-43.921736653796017</v>
      </c>
    </row>
    <row r="23" spans="1:12" ht="16.5" customHeight="1">
      <c r="A23" s="45" t="s">
        <v>195</v>
      </c>
      <c r="B23" s="98">
        <v>6337</v>
      </c>
      <c r="C23" s="97">
        <v>3955</v>
      </c>
      <c r="D23" s="26" vm="103">
        <v>4130</v>
      </c>
      <c r="E23" s="26">
        <v>4970.2619766478401</v>
      </c>
      <c r="F23" s="26">
        <v>3719.6932320342098</v>
      </c>
      <c r="G23" s="26">
        <v>3358.3937863229198</v>
      </c>
      <c r="H23" s="101">
        <f t="shared" si="2"/>
        <v>4.5979826768497697E-2</v>
      </c>
      <c r="I23" s="101">
        <f t="shared" si="0"/>
        <v>-0.34827205302193465</v>
      </c>
      <c r="J23" s="97">
        <f t="shared" si="1"/>
        <v>-2207</v>
      </c>
      <c r="K23" s="97">
        <f t="shared" si="3"/>
        <v>175</v>
      </c>
      <c r="L23" s="97">
        <f t="shared" si="4"/>
        <v>-361.29944571128999</v>
      </c>
    </row>
    <row r="24" spans="1:12" ht="16.5" customHeight="1">
      <c r="A24" s="45" t="s">
        <v>196</v>
      </c>
      <c r="B24" s="98">
        <v>757</v>
      </c>
      <c r="C24" s="97">
        <v>510</v>
      </c>
      <c r="D24" s="26" vm="104">
        <v>528</v>
      </c>
      <c r="E24" s="26">
        <v>535.38188353578903</v>
      </c>
      <c r="F24" s="26">
        <v>494.80637525809402</v>
      </c>
      <c r="G24" s="26">
        <v>376.24342178884098</v>
      </c>
      <c r="H24" s="101">
        <f t="shared" si="2"/>
        <v>5.878292623188083E-3</v>
      </c>
      <c r="I24" s="101">
        <f t="shared" si="0"/>
        <v>-0.30250990752972257</v>
      </c>
      <c r="J24" s="97">
        <f t="shared" si="1"/>
        <v>-229</v>
      </c>
      <c r="K24" s="97">
        <f t="shared" si="3"/>
        <v>18</v>
      </c>
      <c r="L24" s="97">
        <f t="shared" si="4"/>
        <v>-118.56295346925305</v>
      </c>
    </row>
    <row r="25" spans="1:12" ht="16.5" customHeight="1">
      <c r="A25" s="45" t="s">
        <v>197</v>
      </c>
      <c r="B25" s="98">
        <v>246</v>
      </c>
      <c r="C25" s="97">
        <v>118</v>
      </c>
      <c r="D25" s="26" vm="105">
        <v>165</v>
      </c>
      <c r="E25" s="26">
        <v>139.69913373160401</v>
      </c>
      <c r="F25" s="26">
        <v>89.796778385771901</v>
      </c>
      <c r="G25" s="26">
        <v>95.7147897629536</v>
      </c>
      <c r="H25" s="101">
        <f t="shared" si="2"/>
        <v>1.836966444746276E-3</v>
      </c>
      <c r="I25" s="101">
        <f t="shared" si="0"/>
        <v>-0.32926829268292684</v>
      </c>
      <c r="J25" s="97">
        <f t="shared" si="1"/>
        <v>-81</v>
      </c>
      <c r="K25" s="97">
        <f t="shared" si="3"/>
        <v>47</v>
      </c>
      <c r="L25" s="97">
        <f t="shared" si="4"/>
        <v>5.9180113771816991</v>
      </c>
    </row>
    <row r="26" spans="1:12" ht="16.5" customHeight="1">
      <c r="A26" s="45" t="s">
        <v>198</v>
      </c>
      <c r="B26" s="98">
        <v>651</v>
      </c>
      <c r="C26" s="97">
        <v>413</v>
      </c>
      <c r="D26" s="26" vm="106">
        <v>409</v>
      </c>
      <c r="E26" s="26">
        <v>432.485425720921</v>
      </c>
      <c r="F26" s="26">
        <v>302.69627503692499</v>
      </c>
      <c r="G26" s="26">
        <v>279.02998692678699</v>
      </c>
      <c r="H26" s="101">
        <f t="shared" si="2"/>
        <v>4.5534501569771324E-3</v>
      </c>
      <c r="I26" s="101">
        <f t="shared" si="0"/>
        <v>-0.37173579109062982</v>
      </c>
      <c r="J26" s="97">
        <f t="shared" si="1"/>
        <v>-242</v>
      </c>
      <c r="K26" s="97">
        <f t="shared" si="3"/>
        <v>-4</v>
      </c>
      <c r="L26" s="97">
        <f t="shared" si="4"/>
        <v>-23.666288110137998</v>
      </c>
    </row>
    <row r="27" spans="1:12" ht="16.5" customHeight="1">
      <c r="A27" s="45" t="s">
        <v>199</v>
      </c>
      <c r="B27" s="98">
        <v>1955</v>
      </c>
      <c r="C27" s="97">
        <v>1239</v>
      </c>
      <c r="D27" s="26" vm="107">
        <v>1222</v>
      </c>
      <c r="E27" s="26">
        <v>1348.75774682824</v>
      </c>
      <c r="F27" s="26">
        <v>1038.17928130005</v>
      </c>
      <c r="G27" s="26">
        <v>958.60632729996405</v>
      </c>
      <c r="H27" s="101">
        <f t="shared" si="2"/>
        <v>1.3604684821090601E-2</v>
      </c>
      <c r="I27" s="101">
        <f t="shared" si="0"/>
        <v>-0.37493606138107416</v>
      </c>
      <c r="J27" s="97">
        <f t="shared" si="1"/>
        <v>-733</v>
      </c>
      <c r="K27" s="97">
        <f t="shared" si="3"/>
        <v>-17</v>
      </c>
      <c r="L27" s="97">
        <f t="shared" si="4"/>
        <v>-79.572954000085929</v>
      </c>
    </row>
    <row r="28" spans="1:12" ht="16.5" customHeight="1">
      <c r="A28" s="45" t="s">
        <v>112</v>
      </c>
      <c r="B28" s="98">
        <v>1737</v>
      </c>
      <c r="C28" s="97">
        <v>1003</v>
      </c>
      <c r="D28" s="26" vm="108">
        <v>1075</v>
      </c>
      <c r="E28" s="26">
        <v>967.87314549058203</v>
      </c>
      <c r="F28" s="26">
        <v>845.47587859529006</v>
      </c>
      <c r="G28" s="26">
        <v>603.24988291334705</v>
      </c>
      <c r="H28" s="101">
        <f t="shared" si="2"/>
        <v>1.1968114715771192E-2</v>
      </c>
      <c r="I28" s="101">
        <f t="shared" si="0"/>
        <v>-0.38111686816350027</v>
      </c>
      <c r="J28" s="97">
        <f t="shared" si="1"/>
        <v>-662</v>
      </c>
      <c r="K28" s="97">
        <f t="shared" si="3"/>
        <v>72</v>
      </c>
      <c r="L28" s="97">
        <f t="shared" si="4"/>
        <v>-242.225995681943</v>
      </c>
    </row>
    <row r="29" spans="1:12" ht="16.5" customHeight="1">
      <c r="A29" s="45" t="s">
        <v>200</v>
      </c>
      <c r="B29" s="98">
        <v>855</v>
      </c>
      <c r="C29" s="97">
        <v>409</v>
      </c>
      <c r="D29" s="26" vm="109">
        <v>540</v>
      </c>
      <c r="E29" s="26">
        <v>644.27748714781001</v>
      </c>
      <c r="F29" s="26">
        <v>412.33513205803598</v>
      </c>
      <c r="G29" s="26">
        <v>406.91221290141601</v>
      </c>
      <c r="H29" s="101">
        <f t="shared" si="2"/>
        <v>6.0118901828059941E-3</v>
      </c>
      <c r="I29" s="101">
        <f t="shared" si="0"/>
        <v>-0.36842105263157893</v>
      </c>
      <c r="J29" s="97">
        <f t="shared" si="1"/>
        <v>-315</v>
      </c>
      <c r="K29" s="97">
        <f t="shared" si="3"/>
        <v>131</v>
      </c>
      <c r="L29" s="97">
        <f t="shared" si="4"/>
        <v>-5.4229191566199688</v>
      </c>
    </row>
    <row r="30" spans="1:12" ht="16.5" customHeight="1">
      <c r="A30" s="45" t="s">
        <v>201</v>
      </c>
      <c r="B30" s="98">
        <v>483</v>
      </c>
      <c r="C30" s="97">
        <v>314</v>
      </c>
      <c r="D30" s="26" vm="110">
        <v>312</v>
      </c>
      <c r="E30" s="26">
        <v>336.66951505320202</v>
      </c>
      <c r="F30" s="26">
        <v>285.63497598068102</v>
      </c>
      <c r="G30" s="26">
        <v>227.115024044313</v>
      </c>
      <c r="H30" s="101">
        <f t="shared" si="2"/>
        <v>3.4735365500656854E-3</v>
      </c>
      <c r="I30" s="101">
        <f t="shared" si="0"/>
        <v>-0.35403726708074534</v>
      </c>
      <c r="J30" s="97">
        <f t="shared" si="1"/>
        <v>-171</v>
      </c>
      <c r="K30" s="97">
        <f t="shared" si="3"/>
        <v>-2</v>
      </c>
      <c r="L30" s="97">
        <f t="shared" si="4"/>
        <v>-58.519951936368017</v>
      </c>
    </row>
    <row r="31" spans="1:12" ht="16.5" customHeight="1">
      <c r="A31" s="45" t="s">
        <v>202</v>
      </c>
      <c r="B31" s="98">
        <v>793</v>
      </c>
      <c r="C31" s="97">
        <v>539</v>
      </c>
      <c r="D31" s="26" vm="111">
        <v>567</v>
      </c>
      <c r="E31" s="26">
        <v>411.42956405369802</v>
      </c>
      <c r="F31" s="26">
        <v>342.54475042947502</v>
      </c>
      <c r="G31" s="26">
        <v>298.70682643228798</v>
      </c>
      <c r="H31" s="101">
        <f t="shared" si="2"/>
        <v>6.3124846919462938E-3</v>
      </c>
      <c r="I31" s="101">
        <f t="shared" si="0"/>
        <v>-0.28499369482976039</v>
      </c>
      <c r="J31" s="97">
        <f t="shared" si="1"/>
        <v>-226</v>
      </c>
      <c r="K31" s="97">
        <f t="shared" si="3"/>
        <v>28</v>
      </c>
      <c r="L31" s="97">
        <f t="shared" si="4"/>
        <v>-43.837923997187033</v>
      </c>
    </row>
    <row r="32" spans="1:12" ht="16.5" customHeight="1">
      <c r="A32" s="45" t="s">
        <v>203</v>
      </c>
      <c r="B32" s="98">
        <v>308</v>
      </c>
      <c r="C32" s="97">
        <v>213</v>
      </c>
      <c r="D32" s="26" vm="112">
        <v>191</v>
      </c>
      <c r="E32" s="26">
        <v>172.36458293423499</v>
      </c>
      <c r="F32" s="26">
        <v>123.77716195709</v>
      </c>
      <c r="G32" s="26">
        <v>109.802251457891</v>
      </c>
      <c r="H32" s="101">
        <f t="shared" si="2"/>
        <v>2.1264278239184163E-3</v>
      </c>
      <c r="I32" s="101">
        <f t="shared" si="0"/>
        <v>-0.37987012987012986</v>
      </c>
      <c r="J32" s="97">
        <f t="shared" si="1"/>
        <v>-117</v>
      </c>
      <c r="K32" s="97">
        <f t="shared" si="3"/>
        <v>-22</v>
      </c>
      <c r="L32" s="97">
        <f t="shared" si="4"/>
        <v>-13.974910499198998</v>
      </c>
    </row>
    <row r="33" spans="1:12" ht="16.5" customHeight="1">
      <c r="A33" s="45" t="s">
        <v>204</v>
      </c>
      <c r="B33" s="98">
        <v>625</v>
      </c>
      <c r="C33" s="97">
        <v>494</v>
      </c>
      <c r="D33" s="26" vm="113">
        <v>340</v>
      </c>
      <c r="E33" s="26">
        <v>406.43570713179298</v>
      </c>
      <c r="F33" s="26">
        <v>289.18837718296402</v>
      </c>
      <c r="G33" s="26">
        <v>225.333251835255</v>
      </c>
      <c r="H33" s="101">
        <f t="shared" si="2"/>
        <v>3.7852641891741442E-3</v>
      </c>
      <c r="I33" s="101">
        <f t="shared" si="0"/>
        <v>-0.45600000000000002</v>
      </c>
      <c r="J33" s="97">
        <f t="shared" si="1"/>
        <v>-285</v>
      </c>
      <c r="K33" s="97">
        <f t="shared" si="3"/>
        <v>-154</v>
      </c>
      <c r="L33" s="97">
        <f t="shared" si="4"/>
        <v>-63.85512534770902</v>
      </c>
    </row>
    <row r="34" spans="1:12" ht="16.5" customHeight="1">
      <c r="A34" s="45" t="s">
        <v>205</v>
      </c>
      <c r="B34" s="98">
        <v>1341</v>
      </c>
      <c r="C34" s="97">
        <v>978</v>
      </c>
      <c r="D34" s="26" vm="114">
        <v>829</v>
      </c>
      <c r="E34" s="26">
        <v>855.76852250726301</v>
      </c>
      <c r="F34" s="26">
        <v>798.02763792358496</v>
      </c>
      <c r="G34" s="26">
        <v>529.03240976753796</v>
      </c>
      <c r="H34" s="101">
        <f t="shared" si="2"/>
        <v>9.2293647436040172E-3</v>
      </c>
      <c r="I34" s="101">
        <f t="shared" si="0"/>
        <v>-0.38180462341536164</v>
      </c>
      <c r="J34" s="97">
        <f t="shared" si="1"/>
        <v>-512</v>
      </c>
      <c r="K34" s="97">
        <f t="shared" si="3"/>
        <v>-149</v>
      </c>
      <c r="L34" s="97">
        <f t="shared" si="4"/>
        <v>-268.99522815604701</v>
      </c>
    </row>
    <row r="35" spans="1:12" ht="16.5" customHeight="1">
      <c r="A35" s="45" t="s">
        <v>206</v>
      </c>
      <c r="B35" s="98">
        <v>2554</v>
      </c>
      <c r="C35" s="97">
        <v>1886</v>
      </c>
      <c r="D35" s="26" vm="115">
        <v>2202</v>
      </c>
      <c r="E35" s="26">
        <v>2007.7321715042499</v>
      </c>
      <c r="F35" s="26">
        <v>1807.7312588556699</v>
      </c>
      <c r="G35" s="26">
        <v>1734.5015923179999</v>
      </c>
      <c r="H35" s="101">
        <f t="shared" si="2"/>
        <v>2.4515152189886664E-2</v>
      </c>
      <c r="I35" s="101">
        <f t="shared" si="0"/>
        <v>-0.13782302270947533</v>
      </c>
      <c r="J35" s="97">
        <f t="shared" si="1"/>
        <v>-352</v>
      </c>
      <c r="K35" s="97">
        <f t="shared" si="3"/>
        <v>316</v>
      </c>
      <c r="L35" s="97">
        <f t="shared" si="4"/>
        <v>-73.229666537670028</v>
      </c>
    </row>
    <row r="36" spans="1:12" ht="16.5" customHeight="1">
      <c r="A36" s="45" t="s">
        <v>207</v>
      </c>
      <c r="B36" s="98">
        <v>456</v>
      </c>
      <c r="C36" s="97">
        <v>226</v>
      </c>
      <c r="D36" s="26" vm="116">
        <v>316</v>
      </c>
      <c r="E36" s="26">
        <v>339.596449418536</v>
      </c>
      <c r="F36" s="26">
        <v>238.64927975671699</v>
      </c>
      <c r="G36" s="26">
        <v>237.34772504381201</v>
      </c>
      <c r="H36" s="101">
        <f t="shared" si="2"/>
        <v>3.5180690699383225E-3</v>
      </c>
      <c r="I36" s="101">
        <f t="shared" si="0"/>
        <v>-0.30701754385964913</v>
      </c>
      <c r="J36" s="97">
        <f t="shared" si="1"/>
        <v>-140</v>
      </c>
      <c r="K36" s="97">
        <f t="shared" si="3"/>
        <v>90</v>
      </c>
      <c r="L36" s="97">
        <f t="shared" si="4"/>
        <v>-1.3015547129049878</v>
      </c>
    </row>
    <row r="37" spans="1:12" ht="16.5" customHeight="1">
      <c r="A37" s="45" t="s">
        <v>208</v>
      </c>
      <c r="B37" s="98">
        <v>214</v>
      </c>
      <c r="C37" s="97">
        <v>93</v>
      </c>
      <c r="D37" s="26" vm="117">
        <v>113</v>
      </c>
      <c r="E37" s="26">
        <v>107.81257040962601</v>
      </c>
      <c r="F37" s="26">
        <v>67.201641774004003</v>
      </c>
      <c r="G37" s="26">
        <v>57.27826606627</v>
      </c>
      <c r="H37" s="101">
        <f t="shared" si="2"/>
        <v>1.2580436864019951E-3</v>
      </c>
      <c r="I37" s="101">
        <f t="shared" si="0"/>
        <v>-0.4719626168224299</v>
      </c>
      <c r="J37" s="97">
        <f t="shared" si="1"/>
        <v>-101</v>
      </c>
      <c r="K37" s="97">
        <f t="shared" si="3"/>
        <v>20</v>
      </c>
      <c r="L37" s="97">
        <f t="shared" si="4"/>
        <v>-9.923375707734003</v>
      </c>
    </row>
    <row r="38" spans="1:12" ht="16.5" customHeight="1">
      <c r="A38" s="45" t="s">
        <v>209</v>
      </c>
      <c r="B38" s="98">
        <v>104</v>
      </c>
      <c r="C38" s="97">
        <v>121</v>
      </c>
      <c r="D38" s="26" vm="118">
        <v>105</v>
      </c>
      <c r="E38" s="26">
        <v>58.097270091132501</v>
      </c>
      <c r="F38" s="26">
        <v>62.774019832268401</v>
      </c>
      <c r="G38" s="26">
        <v>60.1732854247429</v>
      </c>
      <c r="H38" s="101">
        <f t="shared" si="2"/>
        <v>1.168978646656721E-3</v>
      </c>
      <c r="I38" s="101">
        <f t="shared" si="0"/>
        <v>9.6153846153846159E-3</v>
      </c>
      <c r="J38" s="97">
        <f t="shared" si="1"/>
        <v>1</v>
      </c>
      <c r="K38" s="97">
        <f t="shared" si="3"/>
        <v>-16</v>
      </c>
      <c r="L38" s="97">
        <f t="shared" si="4"/>
        <v>-2.6007344075255006</v>
      </c>
    </row>
    <row r="39" spans="1:12" ht="16.5" customHeight="1">
      <c r="A39" s="45" t="s">
        <v>210</v>
      </c>
      <c r="B39" s="98">
        <v>1497</v>
      </c>
      <c r="C39" s="97">
        <v>703</v>
      </c>
      <c r="D39" s="26" vm="119">
        <v>975</v>
      </c>
      <c r="E39" s="26">
        <v>959.34693973539697</v>
      </c>
      <c r="F39" s="26">
        <v>678.08397244153196</v>
      </c>
      <c r="G39" s="26">
        <v>628.442116379602</v>
      </c>
      <c r="H39" s="101">
        <f t="shared" si="2"/>
        <v>1.0854801718955268E-2</v>
      </c>
      <c r="I39" s="101">
        <f t="shared" si="0"/>
        <v>-0.34869739478957917</v>
      </c>
      <c r="J39" s="97">
        <f t="shared" si="1"/>
        <v>-522</v>
      </c>
      <c r="K39" s="97">
        <f t="shared" si="3"/>
        <v>272</v>
      </c>
      <c r="L39" s="97">
        <f t="shared" si="4"/>
        <v>-49.641856061929957</v>
      </c>
    </row>
    <row r="40" spans="1:12" ht="16.5" customHeight="1">
      <c r="A40" s="45" t="s">
        <v>211</v>
      </c>
      <c r="B40" s="98">
        <v>163</v>
      </c>
      <c r="C40" s="97">
        <v>114</v>
      </c>
      <c r="D40" s="26" vm="120">
        <v>122</v>
      </c>
      <c r="E40" s="26">
        <v>131.232769886178</v>
      </c>
      <c r="F40" s="26">
        <v>73.719260719326101</v>
      </c>
      <c r="G40" s="26">
        <v>87.024591734343204</v>
      </c>
      <c r="H40" s="101">
        <f t="shared" si="2"/>
        <v>1.3582418561154284E-3</v>
      </c>
      <c r="I40" s="101">
        <f t="shared" si="0"/>
        <v>-0.25153374233128833</v>
      </c>
      <c r="J40" s="97">
        <f t="shared" si="1"/>
        <v>-41</v>
      </c>
      <c r="K40" s="97">
        <f t="shared" si="3"/>
        <v>8</v>
      </c>
      <c r="L40" s="97">
        <f t="shared" si="4"/>
        <v>13.305331015017103</v>
      </c>
    </row>
    <row r="41" spans="1:12" ht="16.5" customHeight="1">
      <c r="A41" s="45" t="s">
        <v>212</v>
      </c>
      <c r="B41" s="98">
        <v>536</v>
      </c>
      <c r="C41" s="97">
        <v>294</v>
      </c>
      <c r="D41" s="26" vm="121">
        <v>364</v>
      </c>
      <c r="E41" s="26">
        <v>369.09026139222402</v>
      </c>
      <c r="F41" s="26">
        <v>267.96591089218299</v>
      </c>
      <c r="G41" s="26">
        <v>251.469767690075</v>
      </c>
      <c r="H41" s="101">
        <f t="shared" si="2"/>
        <v>4.0524593084099664E-3</v>
      </c>
      <c r="I41" s="101">
        <f t="shared" si="0"/>
        <v>-0.32089552238805968</v>
      </c>
      <c r="J41" s="97">
        <f t="shared" si="1"/>
        <v>-172</v>
      </c>
      <c r="K41" s="97">
        <f t="shared" si="3"/>
        <v>70</v>
      </c>
      <c r="L41" s="97">
        <f t="shared" si="4"/>
        <v>-16.496143202107987</v>
      </c>
    </row>
    <row r="42" spans="1:12" ht="16.5" customHeight="1">
      <c r="A42" s="45" t="s">
        <v>213</v>
      </c>
      <c r="B42" s="98">
        <v>34440</v>
      </c>
      <c r="C42" s="97">
        <v>19853</v>
      </c>
      <c r="D42" s="26" vm="122">
        <v>24753</v>
      </c>
      <c r="E42" s="26">
        <v>27356.778099998701</v>
      </c>
      <c r="F42" s="26">
        <v>21200.811887243901</v>
      </c>
      <c r="G42" s="26">
        <v>20088.8589621873</v>
      </c>
      <c r="H42" s="101">
        <f t="shared" si="2"/>
        <v>0.27557836610184588</v>
      </c>
      <c r="I42" s="101">
        <f t="shared" si="0"/>
        <v>-0.28127177700348432</v>
      </c>
      <c r="J42" s="97">
        <f t="shared" si="1"/>
        <v>-9687</v>
      </c>
      <c r="K42" s="97">
        <f t="shared" si="3"/>
        <v>4900</v>
      </c>
      <c r="L42" s="97">
        <f t="shared" si="4"/>
        <v>-1111.9529250566011</v>
      </c>
    </row>
    <row r="43" spans="1:12" ht="16.5" customHeight="1">
      <c r="A43" s="45" t="s">
        <v>214</v>
      </c>
      <c r="B43" s="98">
        <v>8529</v>
      </c>
      <c r="C43" s="97">
        <v>4647</v>
      </c>
      <c r="D43" s="26" vm="123">
        <v>5515</v>
      </c>
      <c r="E43" s="26">
        <v>6666.0137052086602</v>
      </c>
      <c r="F43" s="26">
        <v>4789.4858297762103</v>
      </c>
      <c r="G43" s="26">
        <v>4327.4312461372901</v>
      </c>
      <c r="H43" s="101">
        <f t="shared" si="2"/>
        <v>6.1399211774398256E-2</v>
      </c>
      <c r="I43" s="101">
        <f t="shared" si="0"/>
        <v>-0.35338257708992848</v>
      </c>
      <c r="J43" s="97">
        <f t="shared" si="1"/>
        <v>-3014</v>
      </c>
      <c r="K43" s="97">
        <f t="shared" si="3"/>
        <v>868</v>
      </c>
      <c r="L43" s="97">
        <f t="shared" si="4"/>
        <v>-462.05458363892012</v>
      </c>
    </row>
    <row r="44" spans="1:12" ht="16.5" customHeight="1">
      <c r="A44" s="45" t="s">
        <v>215</v>
      </c>
      <c r="B44" s="98">
        <v>1292</v>
      </c>
      <c r="C44" s="97">
        <v>721</v>
      </c>
      <c r="D44" s="26" vm="124">
        <v>863</v>
      </c>
      <c r="E44" s="26">
        <v>834.49817445018596</v>
      </c>
      <c r="F44" s="26">
        <v>604.53508404480897</v>
      </c>
      <c r="G44" s="26">
        <v>519.21650301826105</v>
      </c>
      <c r="H44" s="101">
        <f t="shared" si="2"/>
        <v>9.6078911625214307E-3</v>
      </c>
      <c r="I44" s="101">
        <f t="shared" si="0"/>
        <v>-0.33204334365325078</v>
      </c>
      <c r="J44" s="97">
        <f t="shared" si="1"/>
        <v>-429</v>
      </c>
      <c r="K44" s="97">
        <f t="shared" si="3"/>
        <v>142</v>
      </c>
      <c r="L44" s="97">
        <f t="shared" si="4"/>
        <v>-85.318581026547918</v>
      </c>
    </row>
    <row r="45" spans="1:12" ht="16.5" customHeight="1">
      <c r="A45" s="45" t="s">
        <v>216</v>
      </c>
      <c r="B45" s="98">
        <v>256</v>
      </c>
      <c r="C45" s="97">
        <v>172</v>
      </c>
      <c r="D45" s="26" vm="125">
        <v>205</v>
      </c>
      <c r="E45" s="26">
        <v>180.870258452483</v>
      </c>
      <c r="F45" s="26">
        <v>156.00556078074001</v>
      </c>
      <c r="G45" s="26">
        <v>145.58400066538499</v>
      </c>
      <c r="H45" s="101">
        <f t="shared" si="2"/>
        <v>2.2822916434726459E-3</v>
      </c>
      <c r="I45" s="101">
        <f t="shared" si="0"/>
        <v>-0.19921875</v>
      </c>
      <c r="J45" s="97">
        <f t="shared" si="1"/>
        <v>-51</v>
      </c>
      <c r="K45" s="97">
        <f t="shared" si="3"/>
        <v>33</v>
      </c>
      <c r="L45" s="97">
        <f t="shared" si="4"/>
        <v>-10.421560115355021</v>
      </c>
    </row>
    <row r="46" spans="1:12" ht="16.5" customHeight="1">
      <c r="A46" s="45" t="s">
        <v>217</v>
      </c>
      <c r="B46" s="98">
        <v>531</v>
      </c>
      <c r="C46" s="97">
        <v>204</v>
      </c>
      <c r="D46" s="26" vm="126">
        <v>246</v>
      </c>
      <c r="E46" s="26">
        <v>299.07607119509697</v>
      </c>
      <c r="F46" s="26">
        <v>160.108993035673</v>
      </c>
      <c r="G46" s="26">
        <v>138.55985238991201</v>
      </c>
      <c r="H46" s="101">
        <f t="shared" si="2"/>
        <v>2.7387499721671753E-3</v>
      </c>
      <c r="I46" s="101">
        <f t="shared" si="0"/>
        <v>-0.53672316384180796</v>
      </c>
      <c r="J46" s="97">
        <f t="shared" si="1"/>
        <v>-285</v>
      </c>
      <c r="K46" s="97">
        <f t="shared" si="3"/>
        <v>42</v>
      </c>
      <c r="L46" s="97">
        <f t="shared" si="4"/>
        <v>-21.549140645760986</v>
      </c>
    </row>
    <row r="47" spans="1:12" ht="16.5" customHeight="1">
      <c r="A47" s="45" t="s">
        <v>218</v>
      </c>
      <c r="B47" s="98">
        <v>177</v>
      </c>
      <c r="C47" s="97">
        <v>178</v>
      </c>
      <c r="D47" s="26" vm="127">
        <v>238</v>
      </c>
      <c r="E47" s="26">
        <v>89.719393985024396</v>
      </c>
      <c r="F47" s="26">
        <v>110.266678501453</v>
      </c>
      <c r="G47" s="26">
        <v>120.881867466724</v>
      </c>
      <c r="H47" s="101">
        <f t="shared" si="2"/>
        <v>2.6496849324219012E-3</v>
      </c>
      <c r="I47" s="101">
        <f t="shared" si="0"/>
        <v>0.34463276836158191</v>
      </c>
      <c r="J47" s="97">
        <f t="shared" si="1"/>
        <v>61</v>
      </c>
      <c r="K47" s="97">
        <f t="shared" si="3"/>
        <v>60</v>
      </c>
      <c r="L47" s="97">
        <f t="shared" si="4"/>
        <v>10.615188965271003</v>
      </c>
    </row>
    <row r="48" spans="1:12" ht="16.5" customHeight="1">
      <c r="A48" s="45" t="s">
        <v>219</v>
      </c>
      <c r="B48" s="98">
        <v>658</v>
      </c>
      <c r="C48" s="97">
        <v>319</v>
      </c>
      <c r="D48" s="26" vm="128">
        <v>264</v>
      </c>
      <c r="E48" s="26">
        <v>374.11846385825299</v>
      </c>
      <c r="F48" s="26">
        <v>202.812473447071</v>
      </c>
      <c r="G48" s="26">
        <v>152.89131071862701</v>
      </c>
      <c r="H48" s="101">
        <f t="shared" si="2"/>
        <v>2.9391463115940415E-3</v>
      </c>
      <c r="I48" s="101">
        <f t="shared" si="0"/>
        <v>-0.59878419452887544</v>
      </c>
      <c r="J48" s="97">
        <f t="shared" si="1"/>
        <v>-394</v>
      </c>
      <c r="K48" s="97">
        <f t="shared" si="3"/>
        <v>-55</v>
      </c>
      <c r="L48" s="97">
        <f t="shared" si="4"/>
        <v>-49.921162728443988</v>
      </c>
    </row>
    <row r="49" spans="1:12" ht="16.5" customHeight="1">
      <c r="A49" s="45" t="s">
        <v>220</v>
      </c>
      <c r="B49" s="98">
        <v>2487</v>
      </c>
      <c r="C49" s="97">
        <v>1428</v>
      </c>
      <c r="D49" s="26" vm="129">
        <v>1402</v>
      </c>
      <c r="E49" s="26">
        <v>1547.9238044579999</v>
      </c>
      <c r="F49" s="26">
        <v>1055.16268264788</v>
      </c>
      <c r="G49" s="26">
        <v>987.58472364394402</v>
      </c>
      <c r="H49" s="101">
        <f t="shared" si="2"/>
        <v>1.5608648215359266E-2</v>
      </c>
      <c r="I49" s="101">
        <f t="shared" si="0"/>
        <v>-0.43626859670285484</v>
      </c>
      <c r="J49" s="97">
        <f t="shared" si="1"/>
        <v>-1085</v>
      </c>
      <c r="K49" s="97">
        <f t="shared" si="3"/>
        <v>-26</v>
      </c>
      <c r="L49" s="97">
        <f t="shared" si="4"/>
        <v>-67.57795900393603</v>
      </c>
    </row>
    <row r="50" spans="1:12" ht="16.5" customHeight="1">
      <c r="A50" s="45" t="s">
        <v>222</v>
      </c>
      <c r="B50" s="98">
        <v>368</v>
      </c>
      <c r="C50" s="97">
        <v>213</v>
      </c>
      <c r="D50" s="26" vm="130">
        <v>224</v>
      </c>
      <c r="E50" s="26">
        <v>229.11760681894901</v>
      </c>
      <c r="F50" s="26">
        <v>150.260936817078</v>
      </c>
      <c r="G50" s="26">
        <v>141.55123395083299</v>
      </c>
      <c r="H50" s="101">
        <f t="shared" si="2"/>
        <v>2.4938211128676716E-3</v>
      </c>
      <c r="I50" s="101">
        <f t="shared" si="0"/>
        <v>-0.39130434782608697</v>
      </c>
      <c r="J50" s="97">
        <f t="shared" si="1"/>
        <v>-144</v>
      </c>
      <c r="K50" s="97">
        <f t="shared" si="3"/>
        <v>11</v>
      </c>
      <c r="L50" s="97">
        <f t="shared" si="4"/>
        <v>-8.70970286624501</v>
      </c>
    </row>
    <row r="51" spans="1:12" ht="16.5" customHeight="1">
      <c r="A51" s="45" t="s">
        <v>130</v>
      </c>
      <c r="B51" s="98">
        <v>700</v>
      </c>
      <c r="C51" s="97">
        <v>437</v>
      </c>
      <c r="D51" s="26" vm="131">
        <v>436</v>
      </c>
      <c r="E51" s="26">
        <v>419.73547980798702</v>
      </c>
      <c r="F51" s="26">
        <v>416.15540191281502</v>
      </c>
      <c r="G51" s="26">
        <v>261.44301144321599</v>
      </c>
      <c r="H51" s="101">
        <f t="shared" si="2"/>
        <v>4.8540446661174321E-3</v>
      </c>
      <c r="I51" s="101">
        <f t="shared" si="0"/>
        <v>-0.37714285714285717</v>
      </c>
      <c r="J51" s="97">
        <f t="shared" si="1"/>
        <v>-264</v>
      </c>
      <c r="K51" s="97">
        <f t="shared" si="3"/>
        <v>-1</v>
      </c>
      <c r="L51" s="97">
        <f t="shared" si="4"/>
        <v>-154.71239046959903</v>
      </c>
    </row>
    <row r="52" spans="1:12" ht="16.5" customHeight="1">
      <c r="A52" s="45" t="s">
        <v>223</v>
      </c>
      <c r="B52" s="98">
        <v>293</v>
      </c>
      <c r="C52" s="97">
        <v>165</v>
      </c>
      <c r="D52" s="26" vm="132">
        <v>183</v>
      </c>
      <c r="E52" s="26">
        <v>207.244172407702</v>
      </c>
      <c r="F52" s="26">
        <v>157.51511700898001</v>
      </c>
      <c r="G52" s="26">
        <v>101.570291038373</v>
      </c>
      <c r="H52" s="101">
        <f t="shared" si="2"/>
        <v>2.0373627841731422E-3</v>
      </c>
      <c r="I52" s="101">
        <f t="shared" si="0"/>
        <v>-0.37542662116040953</v>
      </c>
      <c r="J52" s="97">
        <f t="shared" si="1"/>
        <v>-110</v>
      </c>
      <c r="K52" s="97">
        <f t="shared" si="3"/>
        <v>18</v>
      </c>
      <c r="L52" s="97">
        <f t="shared" si="4"/>
        <v>-55.944825970607013</v>
      </c>
    </row>
    <row r="53" spans="1:12" ht="16.5" customHeight="1">
      <c r="A53" s="45" t="s">
        <v>221</v>
      </c>
      <c r="B53" s="98">
        <v>150</v>
      </c>
      <c r="C53" s="97">
        <v>59</v>
      </c>
      <c r="D53" s="26" vm="133">
        <v>99</v>
      </c>
      <c r="E53" s="26">
        <v>123.842587431122</v>
      </c>
      <c r="F53" s="26">
        <v>16.444110797503502</v>
      </c>
      <c r="G53" s="26">
        <v>74.103677804641293</v>
      </c>
      <c r="H53" s="101">
        <f t="shared" si="2"/>
        <v>1.1021798668477657E-3</v>
      </c>
      <c r="I53" s="101">
        <f t="shared" si="0"/>
        <v>-0.34</v>
      </c>
      <c r="J53" s="97">
        <f t="shared" si="1"/>
        <v>-51</v>
      </c>
      <c r="K53" s="97">
        <f t="shared" si="3"/>
        <v>40</v>
      </c>
      <c r="L53" s="97">
        <f t="shared" si="4"/>
        <v>57.659567007137795</v>
      </c>
    </row>
    <row r="54" spans="1:12" ht="16.5" customHeight="1">
      <c r="A54" s="45" t="s">
        <v>224</v>
      </c>
      <c r="B54" s="98">
        <v>3922</v>
      </c>
      <c r="C54" s="97">
        <v>2475</v>
      </c>
      <c r="D54" s="26" vm="134">
        <v>2681</v>
      </c>
      <c r="E54" s="26">
        <v>3224.9893600033001</v>
      </c>
      <c r="F54" s="26">
        <v>2478.0043935042399</v>
      </c>
      <c r="G54" s="26">
        <v>2168.52926660394</v>
      </c>
      <c r="H54" s="101">
        <f t="shared" si="2"/>
        <v>2.9847921444634946E-2</v>
      </c>
      <c r="I54" s="101">
        <f t="shared" si="0"/>
        <v>-0.31642019377868436</v>
      </c>
      <c r="J54" s="97">
        <f t="shared" si="1"/>
        <v>-1241</v>
      </c>
      <c r="K54" s="97">
        <f t="shared" si="3"/>
        <v>206</v>
      </c>
      <c r="L54" s="97">
        <f t="shared" si="4"/>
        <v>-309.47512690029998</v>
      </c>
    </row>
    <row r="55" spans="1:12" ht="16.5" customHeight="1">
      <c r="A55" s="45" t="s">
        <v>225</v>
      </c>
      <c r="B55" s="98">
        <v>2531</v>
      </c>
      <c r="C55" s="97">
        <v>1412</v>
      </c>
      <c r="D55" s="26" vm="135">
        <v>1622</v>
      </c>
      <c r="E55" s="26">
        <v>1700.7116288836701</v>
      </c>
      <c r="F55" s="26">
        <v>1133.3861090154101</v>
      </c>
      <c r="G55" s="26">
        <v>1113.1024772932401</v>
      </c>
      <c r="H55" s="101">
        <f t="shared" si="2"/>
        <v>1.80579368083543E-2</v>
      </c>
      <c r="I55" s="101">
        <f t="shared" si="0"/>
        <v>-0.3591465823785065</v>
      </c>
      <c r="J55" s="97">
        <f t="shared" si="1"/>
        <v>-909</v>
      </c>
      <c r="K55" s="97">
        <f t="shared" si="3"/>
        <v>210</v>
      </c>
      <c r="L55" s="97">
        <f t="shared" si="4"/>
        <v>-20.283631722169957</v>
      </c>
    </row>
    <row r="56" spans="1:12" ht="16.5" customHeight="1">
      <c r="A56" s="45" t="s">
        <v>226</v>
      </c>
      <c r="B56" s="98">
        <v>1070</v>
      </c>
      <c r="C56" s="97">
        <v>465</v>
      </c>
      <c r="D56" s="26" vm="136">
        <v>483</v>
      </c>
      <c r="E56" s="26">
        <v>568.68829244439996</v>
      </c>
      <c r="F56" s="26">
        <v>341.67909682830799</v>
      </c>
      <c r="G56" s="26">
        <v>261.98475774325999</v>
      </c>
      <c r="H56" s="101">
        <f t="shared" si="2"/>
        <v>5.377301774620917E-3</v>
      </c>
      <c r="I56" s="101">
        <f t="shared" si="0"/>
        <v>-0.54859813084112152</v>
      </c>
      <c r="J56" s="97">
        <f t="shared" si="1"/>
        <v>-587</v>
      </c>
      <c r="K56" s="97">
        <f t="shared" si="3"/>
        <v>18</v>
      </c>
      <c r="L56" s="97">
        <f t="shared" si="4"/>
        <v>-79.694339085048</v>
      </c>
    </row>
    <row r="57" spans="1:12" ht="16.5" customHeight="1">
      <c r="A57" s="45" t="s">
        <v>227</v>
      </c>
      <c r="B57" s="98">
        <v>957</v>
      </c>
      <c r="C57" s="97">
        <v>565</v>
      </c>
      <c r="D57" s="26" vm="137">
        <v>550</v>
      </c>
      <c r="E57" s="26">
        <v>578.28737927373902</v>
      </c>
      <c r="F57" s="26">
        <v>472.25317819112303</v>
      </c>
      <c r="G57" s="26">
        <v>410.79067247384199</v>
      </c>
      <c r="H57" s="101">
        <f t="shared" si="2"/>
        <v>6.1232214824875862E-3</v>
      </c>
      <c r="I57" s="101">
        <f t="shared" si="0"/>
        <v>-0.42528735632183906</v>
      </c>
      <c r="J57" s="97">
        <f t="shared" si="1"/>
        <v>-407</v>
      </c>
      <c r="K57" s="97">
        <f t="shared" si="3"/>
        <v>-15</v>
      </c>
      <c r="L57" s="97">
        <f t="shared" si="4"/>
        <v>-61.462505717281033</v>
      </c>
    </row>
    <row r="58" spans="1:12" ht="16.5" customHeight="1">
      <c r="A58" s="45" t="s">
        <v>228</v>
      </c>
      <c r="B58" s="98">
        <v>2008</v>
      </c>
      <c r="C58" s="97">
        <v>1505</v>
      </c>
      <c r="D58" s="26" vm="138">
        <v>1597</v>
      </c>
      <c r="E58" s="26">
        <v>1575.2885732073401</v>
      </c>
      <c r="F58" s="26">
        <v>1420.3992587375801</v>
      </c>
      <c r="G58" s="26">
        <v>1253.4553466873999</v>
      </c>
      <c r="H58" s="101">
        <f t="shared" si="2"/>
        <v>1.7779608559150319E-2</v>
      </c>
      <c r="I58" s="101">
        <f t="shared" si="0"/>
        <v>-0.20468127490039842</v>
      </c>
      <c r="J58" s="97">
        <f t="shared" si="1"/>
        <v>-411</v>
      </c>
      <c r="K58" s="97">
        <f t="shared" si="3"/>
        <v>92</v>
      </c>
      <c r="L58" s="97">
        <f t="shared" si="4"/>
        <v>-166.94391205018019</v>
      </c>
    </row>
    <row r="59" spans="1:12" ht="16.5" customHeight="1">
      <c r="A59" s="45" t="s">
        <v>229</v>
      </c>
      <c r="B59" s="98">
        <v>600</v>
      </c>
      <c r="C59" s="97">
        <v>273</v>
      </c>
      <c r="D59" s="26" vm="139">
        <v>437</v>
      </c>
      <c r="E59" s="26">
        <v>370.796828753017</v>
      </c>
      <c r="F59" s="26">
        <v>316.761189298207</v>
      </c>
      <c r="G59" s="26">
        <v>271.42003920464401</v>
      </c>
      <c r="H59" s="101">
        <f t="shared" si="2"/>
        <v>4.8651777960855916E-3</v>
      </c>
      <c r="I59" s="101">
        <f t="shared" si="0"/>
        <v>-0.27166666666666667</v>
      </c>
      <c r="J59" s="97">
        <f t="shared" si="1"/>
        <v>-163</v>
      </c>
      <c r="K59" s="97">
        <f t="shared" si="3"/>
        <v>164</v>
      </c>
      <c r="L59" s="97">
        <f t="shared" si="4"/>
        <v>-45.341150093562987</v>
      </c>
    </row>
    <row r="60" spans="1:12" ht="16.5" customHeight="1">
      <c r="A60" s="45" t="s">
        <v>230</v>
      </c>
      <c r="B60" s="98">
        <v>2249</v>
      </c>
      <c r="C60" s="97">
        <v>1280</v>
      </c>
      <c r="D60" s="26" vm="140">
        <v>1620</v>
      </c>
      <c r="E60" s="26">
        <v>1679.1243167406601</v>
      </c>
      <c r="F60" s="26">
        <v>1346.49958790246</v>
      </c>
      <c r="G60" s="26">
        <v>1209.52881307189</v>
      </c>
      <c r="H60" s="101">
        <f t="shared" si="2"/>
        <v>1.8035670548417981E-2</v>
      </c>
      <c r="I60" s="101">
        <f t="shared" si="0"/>
        <v>-0.27967985771453979</v>
      </c>
      <c r="J60" s="97">
        <f t="shared" si="1"/>
        <v>-629</v>
      </c>
      <c r="K60" s="97">
        <f t="shared" si="3"/>
        <v>340</v>
      </c>
      <c r="L60" s="97">
        <f t="shared" si="4"/>
        <v>-136.97077483057001</v>
      </c>
    </row>
    <row r="61" spans="1:12" ht="16.5" customHeight="1">
      <c r="A61" s="45" t="s">
        <v>231</v>
      </c>
      <c r="B61" s="98">
        <v>1329</v>
      </c>
      <c r="C61" s="97">
        <v>1406</v>
      </c>
      <c r="D61" s="26" vm="141">
        <v>1212</v>
      </c>
      <c r="E61" s="26">
        <v>1145.88826569309</v>
      </c>
      <c r="F61" s="26">
        <v>1152.1331463374399</v>
      </c>
      <c r="G61" s="26">
        <v>1041.67335377071</v>
      </c>
      <c r="H61" s="101">
        <f t="shared" si="2"/>
        <v>1.3493353521409009E-2</v>
      </c>
      <c r="I61" s="101">
        <f t="shared" si="0"/>
        <v>-8.8036117381489837E-2</v>
      </c>
      <c r="J61" s="97">
        <f t="shared" si="1"/>
        <v>-117</v>
      </c>
      <c r="K61" s="97">
        <f t="shared" si="3"/>
        <v>-194</v>
      </c>
      <c r="L61" s="97">
        <f t="shared" si="4"/>
        <v>-110.4597925667299</v>
      </c>
    </row>
    <row r="62" spans="1:12" ht="16.5" customHeight="1">
      <c r="A62" s="45" t="s">
        <v>232</v>
      </c>
      <c r="B62" s="98">
        <v>199</v>
      </c>
      <c r="C62" s="97">
        <v>246</v>
      </c>
      <c r="D62" s="26" vm="142">
        <v>157</v>
      </c>
      <c r="E62" s="26">
        <v>141.308769384377</v>
      </c>
      <c r="F62" s="26">
        <v>129.56139878060901</v>
      </c>
      <c r="G62" s="26">
        <v>111.210333796933</v>
      </c>
      <c r="H62" s="101">
        <f t="shared" si="2"/>
        <v>1.747901405001002E-3</v>
      </c>
      <c r="I62" s="101">
        <f t="shared" si="0"/>
        <v>-0.21105527638190955</v>
      </c>
      <c r="J62" s="97">
        <f t="shared" si="1"/>
        <v>-42</v>
      </c>
      <c r="K62" s="97">
        <f t="shared" si="3"/>
        <v>-89</v>
      </c>
      <c r="L62" s="97">
        <f t="shared" si="4"/>
        <v>-18.351064983676011</v>
      </c>
    </row>
    <row r="63" spans="1:12" ht="16.5" customHeight="1">
      <c r="A63" s="45" t="s">
        <v>233</v>
      </c>
      <c r="B63" s="98">
        <v>415</v>
      </c>
      <c r="C63" s="97">
        <v>181</v>
      </c>
      <c r="D63" s="26" vm="143">
        <v>196</v>
      </c>
      <c r="E63" s="26">
        <v>221.464640736055</v>
      </c>
      <c r="F63" s="26">
        <v>123.810829336678</v>
      </c>
      <c r="G63" s="26">
        <v>104.662740626993</v>
      </c>
      <c r="H63" s="101">
        <f t="shared" si="2"/>
        <v>2.1820934737592128E-3</v>
      </c>
      <c r="I63" s="101">
        <f t="shared" si="0"/>
        <v>-0.52771084337349394</v>
      </c>
      <c r="J63" s="97">
        <f t="shared" si="1"/>
        <v>-219</v>
      </c>
      <c r="K63" s="97">
        <f t="shared" si="3"/>
        <v>15</v>
      </c>
      <c r="L63" s="97">
        <f t="shared" si="4"/>
        <v>-19.148088709684998</v>
      </c>
    </row>
    <row r="64" spans="1:12" ht="16.5" customHeight="1">
      <c r="A64" s="45" t="s">
        <v>234</v>
      </c>
      <c r="B64" s="98">
        <v>441</v>
      </c>
      <c r="C64" s="97">
        <v>306</v>
      </c>
      <c r="D64" s="26" vm="144">
        <v>217</v>
      </c>
      <c r="E64" s="26">
        <v>240.95444938353299</v>
      </c>
      <c r="F64" s="26">
        <v>228.21286997201199</v>
      </c>
      <c r="G64" s="26">
        <v>118.56506530967501</v>
      </c>
      <c r="H64" s="101">
        <f t="shared" si="2"/>
        <v>2.415889203090557E-3</v>
      </c>
      <c r="I64" s="101">
        <f t="shared" si="0"/>
        <v>-0.50793650793650791</v>
      </c>
      <c r="J64" s="97">
        <f t="shared" si="1"/>
        <v>-224</v>
      </c>
      <c r="K64" s="97">
        <f t="shared" si="3"/>
        <v>-89</v>
      </c>
      <c r="L64" s="97">
        <f t="shared" si="4"/>
        <v>-109.64780466233698</v>
      </c>
    </row>
    <row r="65" spans="1:12" ht="16.5" customHeight="1">
      <c r="A65" s="45" t="s">
        <v>235</v>
      </c>
      <c r="B65" s="98">
        <v>900</v>
      </c>
      <c r="C65" s="97">
        <v>539</v>
      </c>
      <c r="D65" s="26" vm="145">
        <v>575</v>
      </c>
      <c r="E65" s="26">
        <v>679.30301116862904</v>
      </c>
      <c r="F65" s="26">
        <v>514.80172354231604</v>
      </c>
      <c r="G65" s="26">
        <v>435.87138772094198</v>
      </c>
      <c r="H65" s="101">
        <f t="shared" si="2"/>
        <v>6.4015497316915679E-3</v>
      </c>
      <c r="I65" s="101">
        <f t="shared" si="0"/>
        <v>-0.3611111111111111</v>
      </c>
      <c r="J65" s="97">
        <f t="shared" si="1"/>
        <v>-325</v>
      </c>
      <c r="K65" s="97">
        <f t="shared" si="3"/>
        <v>36</v>
      </c>
      <c r="L65" s="97">
        <f t="shared" si="4"/>
        <v>-78.930335821374058</v>
      </c>
    </row>
    <row r="66" spans="1:12" ht="16.5" customHeight="1">
      <c r="A66" s="45" t="s">
        <v>236</v>
      </c>
      <c r="B66" s="98">
        <v>638</v>
      </c>
      <c r="C66" s="97">
        <v>254</v>
      </c>
      <c r="D66" s="26" vm="146">
        <v>298</v>
      </c>
      <c r="E66" s="26">
        <v>403.65235995122202</v>
      </c>
      <c r="F66" s="26">
        <v>250.68097556218601</v>
      </c>
      <c r="G66" s="26">
        <v>212.40097954972001</v>
      </c>
      <c r="H66" s="101">
        <f t="shared" si="2"/>
        <v>3.3176727305114558E-3</v>
      </c>
      <c r="I66" s="101">
        <f t="shared" si="0"/>
        <v>-0.5329153605015674</v>
      </c>
      <c r="J66" s="97">
        <f t="shared" si="1"/>
        <v>-340</v>
      </c>
      <c r="K66" s="97">
        <f t="shared" si="3"/>
        <v>44</v>
      </c>
      <c r="L66" s="97">
        <f t="shared" si="4"/>
        <v>-38.279996012466</v>
      </c>
    </row>
    <row r="67" spans="1:12" ht="16.5" customHeight="1">
      <c r="A67" s="45" t="s">
        <v>237</v>
      </c>
      <c r="B67" s="98">
        <v>511</v>
      </c>
      <c r="C67" s="97">
        <v>204</v>
      </c>
      <c r="D67" s="26" vm="147">
        <v>336</v>
      </c>
      <c r="E67" s="26">
        <v>317.76284307502402</v>
      </c>
      <c r="F67" s="26">
        <v>194.34660501648</v>
      </c>
      <c r="G67" s="26">
        <v>210.20241792617401</v>
      </c>
      <c r="H67" s="101">
        <f t="shared" si="2"/>
        <v>3.7407316693015076E-3</v>
      </c>
      <c r="I67" s="101">
        <f t="shared" ref="I67:I84" si="5">(D67-B67)/B67</f>
        <v>-0.34246575342465752</v>
      </c>
      <c r="J67" s="97">
        <f t="shared" ref="J67:J84" si="6">D67-B67</f>
        <v>-175</v>
      </c>
      <c r="K67" s="97">
        <f t="shared" si="3"/>
        <v>132</v>
      </c>
      <c r="L67" s="97">
        <f t="shared" si="4"/>
        <v>15.855812909694009</v>
      </c>
    </row>
    <row r="68" spans="1:12" ht="16.5" customHeight="1">
      <c r="A68" s="45" t="s">
        <v>238</v>
      </c>
      <c r="B68" s="98">
        <v>1636</v>
      </c>
      <c r="C68" s="97">
        <v>910</v>
      </c>
      <c r="D68" s="26" vm="148">
        <v>1042</v>
      </c>
      <c r="E68" s="26">
        <v>1297.7800842276199</v>
      </c>
      <c r="F68" s="26">
        <v>910.958990329892</v>
      </c>
      <c r="G68" s="26">
        <v>844.65064983599302</v>
      </c>
      <c r="H68" s="101">
        <f t="shared" ref="H68:H84" si="7">D68/$D$84</f>
        <v>1.1600721426821937E-2</v>
      </c>
      <c r="I68" s="101">
        <f t="shared" si="5"/>
        <v>-0.363080684596577</v>
      </c>
      <c r="J68" s="97">
        <f t="shared" si="6"/>
        <v>-594</v>
      </c>
      <c r="K68" s="97">
        <f t="shared" ref="K68:K84" si="8">D68-C68</f>
        <v>132</v>
      </c>
      <c r="L68" s="97">
        <f t="shared" ref="L68:L84" si="9">G68-F68</f>
        <v>-66.308340493898982</v>
      </c>
    </row>
    <row r="69" spans="1:12" ht="16.5" customHeight="1">
      <c r="A69" s="45" t="s">
        <v>239</v>
      </c>
      <c r="B69" s="98">
        <v>2027</v>
      </c>
      <c r="C69" s="97">
        <v>917</v>
      </c>
      <c r="D69" s="26" vm="149">
        <v>1080</v>
      </c>
      <c r="E69" s="26">
        <v>1409.3555443845801</v>
      </c>
      <c r="F69" s="26">
        <v>919.11095566116796</v>
      </c>
      <c r="G69" s="26">
        <v>764.31243051343199</v>
      </c>
      <c r="H69" s="101">
        <f t="shared" si="7"/>
        <v>1.2023780365611988E-2</v>
      </c>
      <c r="I69" s="101">
        <f t="shared" si="5"/>
        <v>-0.46719289590527874</v>
      </c>
      <c r="J69" s="97">
        <f t="shared" si="6"/>
        <v>-947</v>
      </c>
      <c r="K69" s="97">
        <f t="shared" si="8"/>
        <v>163</v>
      </c>
      <c r="L69" s="97">
        <f t="shared" si="9"/>
        <v>-154.79852514773597</v>
      </c>
    </row>
    <row r="70" spans="1:12" ht="16.5" customHeight="1">
      <c r="A70" s="45" t="s">
        <v>240</v>
      </c>
      <c r="B70" s="98">
        <v>186</v>
      </c>
      <c r="C70" s="97">
        <v>304</v>
      </c>
      <c r="D70" s="26" vm="150">
        <v>306</v>
      </c>
      <c r="E70" s="26">
        <v>109.387122496207</v>
      </c>
      <c r="F70" s="26">
        <v>243.46283517702901</v>
      </c>
      <c r="G70" s="26">
        <v>179.95957354374701</v>
      </c>
      <c r="H70" s="101">
        <f t="shared" si="7"/>
        <v>3.4067377702567299E-3</v>
      </c>
      <c r="I70" s="101">
        <f t="shared" si="5"/>
        <v>0.64516129032258063</v>
      </c>
      <c r="J70" s="97">
        <f t="shared" si="6"/>
        <v>120</v>
      </c>
      <c r="K70" s="97">
        <f t="shared" si="8"/>
        <v>2</v>
      </c>
      <c r="L70" s="97">
        <f t="shared" si="9"/>
        <v>-63.503261633281994</v>
      </c>
    </row>
    <row r="71" spans="1:12" ht="16.5" customHeight="1">
      <c r="A71" s="45" t="s">
        <v>241</v>
      </c>
      <c r="B71" s="98">
        <v>319</v>
      </c>
      <c r="C71" s="97">
        <v>233</v>
      </c>
      <c r="D71" s="26" vm="151">
        <v>238</v>
      </c>
      <c r="E71" s="26">
        <v>183.86266067699901</v>
      </c>
      <c r="F71" s="26">
        <v>182.440334992608</v>
      </c>
      <c r="G71" s="26">
        <v>137.64598907359201</v>
      </c>
      <c r="H71" s="101">
        <f t="shared" si="7"/>
        <v>2.6496849324219012E-3</v>
      </c>
      <c r="I71" s="101">
        <f t="shared" si="5"/>
        <v>-0.25391849529780564</v>
      </c>
      <c r="J71" s="97">
        <f t="shared" si="6"/>
        <v>-81</v>
      </c>
      <c r="K71" s="97">
        <f t="shared" si="8"/>
        <v>5</v>
      </c>
      <c r="L71" s="97">
        <f t="shared" si="9"/>
        <v>-44.794345919015996</v>
      </c>
    </row>
    <row r="72" spans="1:12" ht="16.5" customHeight="1">
      <c r="A72" s="45" t="s">
        <v>242</v>
      </c>
      <c r="B72" s="98">
        <v>907</v>
      </c>
      <c r="C72" s="97">
        <v>752</v>
      </c>
      <c r="D72" s="26" vm="152">
        <v>591</v>
      </c>
      <c r="E72" s="26">
        <v>509.16010898526798</v>
      </c>
      <c r="F72" s="26">
        <v>372.423457223941</v>
      </c>
      <c r="G72" s="26">
        <v>333.18026065894202</v>
      </c>
      <c r="H72" s="101">
        <f t="shared" si="7"/>
        <v>6.579679811182116E-3</v>
      </c>
      <c r="I72" s="101">
        <f t="shared" si="5"/>
        <v>-0.34840132304299892</v>
      </c>
      <c r="J72" s="97">
        <f t="shared" si="6"/>
        <v>-316</v>
      </c>
      <c r="K72" s="97">
        <f t="shared" si="8"/>
        <v>-161</v>
      </c>
      <c r="L72" s="97">
        <f t="shared" si="9"/>
        <v>-39.243196564998982</v>
      </c>
    </row>
    <row r="73" spans="1:12" ht="16.5" customHeight="1">
      <c r="A73" s="45" t="s">
        <v>243</v>
      </c>
      <c r="B73" s="98">
        <v>1130</v>
      </c>
      <c r="C73" s="97">
        <v>606</v>
      </c>
      <c r="D73" s="26" vm="153">
        <v>747</v>
      </c>
      <c r="E73" s="26">
        <v>709.35600180503104</v>
      </c>
      <c r="F73" s="26">
        <v>625.67928925507601</v>
      </c>
      <c r="G73" s="26">
        <v>471.98295446254502</v>
      </c>
      <c r="H73" s="101">
        <f t="shared" si="7"/>
        <v>8.3164480862149576E-3</v>
      </c>
      <c r="I73" s="101">
        <f t="shared" si="5"/>
        <v>-0.33893805309734515</v>
      </c>
      <c r="J73" s="97">
        <f t="shared" si="6"/>
        <v>-383</v>
      </c>
      <c r="K73" s="97">
        <f t="shared" si="8"/>
        <v>141</v>
      </c>
      <c r="L73" s="97">
        <f t="shared" si="9"/>
        <v>-153.69633479253099</v>
      </c>
    </row>
    <row r="74" spans="1:12" ht="16.5" customHeight="1">
      <c r="A74" s="45" t="s">
        <v>244</v>
      </c>
      <c r="B74" s="98">
        <v>232</v>
      </c>
      <c r="C74" s="97">
        <v>205</v>
      </c>
      <c r="D74" s="26" vm="154">
        <v>374</v>
      </c>
      <c r="E74" s="26">
        <v>153.65322705994799</v>
      </c>
      <c r="F74" s="26">
        <v>181.78806346864599</v>
      </c>
      <c r="G74" s="26">
        <v>245.43738995269601</v>
      </c>
      <c r="H74" s="101">
        <f t="shared" si="7"/>
        <v>4.1637906080915586E-3</v>
      </c>
      <c r="I74" s="101">
        <f t="shared" si="5"/>
        <v>0.61206896551724133</v>
      </c>
      <c r="J74" s="97">
        <f t="shared" si="6"/>
        <v>142</v>
      </c>
      <c r="K74" s="97">
        <f t="shared" si="8"/>
        <v>169</v>
      </c>
      <c r="L74" s="97">
        <f t="shared" si="9"/>
        <v>63.649326484050022</v>
      </c>
    </row>
    <row r="75" spans="1:12" ht="16.5" customHeight="1">
      <c r="A75" s="45" t="s">
        <v>245</v>
      </c>
      <c r="B75" s="98">
        <v>2783</v>
      </c>
      <c r="C75" s="97">
        <v>1642</v>
      </c>
      <c r="D75" s="26" vm="155">
        <v>1604</v>
      </c>
      <c r="E75" s="26">
        <v>2073.2070566422199</v>
      </c>
      <c r="F75" s="26">
        <v>1430.91660695571</v>
      </c>
      <c r="G75" s="26">
        <v>1199.01897089671</v>
      </c>
      <c r="H75" s="101">
        <f t="shared" si="7"/>
        <v>1.7857540468927433E-2</v>
      </c>
      <c r="I75" s="101">
        <f t="shared" si="5"/>
        <v>-0.42364355012576355</v>
      </c>
      <c r="J75" s="97">
        <f t="shared" si="6"/>
        <v>-1179</v>
      </c>
      <c r="K75" s="97">
        <f t="shared" si="8"/>
        <v>-38</v>
      </c>
      <c r="L75" s="97">
        <f t="shared" si="9"/>
        <v>-231.89763605899998</v>
      </c>
    </row>
    <row r="76" spans="1:12" ht="16.5" customHeight="1">
      <c r="A76" s="45" t="s">
        <v>246</v>
      </c>
      <c r="B76" s="98">
        <v>729</v>
      </c>
      <c r="C76" s="97">
        <v>290</v>
      </c>
      <c r="D76" s="26" vm="156">
        <v>391</v>
      </c>
      <c r="E76" s="26">
        <v>475.28715897098698</v>
      </c>
      <c r="F76" s="26">
        <v>263.00680770730099</v>
      </c>
      <c r="G76" s="26">
        <v>255.08544943730601</v>
      </c>
      <c r="H76" s="101">
        <f t="shared" si="7"/>
        <v>4.3530538175502662E-3</v>
      </c>
      <c r="I76" s="101">
        <f t="shared" si="5"/>
        <v>-0.46364883401920437</v>
      </c>
      <c r="J76" s="97">
        <f t="shared" si="6"/>
        <v>-338</v>
      </c>
      <c r="K76" s="97">
        <f t="shared" si="8"/>
        <v>101</v>
      </c>
      <c r="L76" s="97">
        <f t="shared" si="9"/>
        <v>-7.9213582699949825</v>
      </c>
    </row>
    <row r="77" spans="1:12" ht="16.5" customHeight="1">
      <c r="A77" s="45" t="s">
        <v>247</v>
      </c>
      <c r="B77" s="98">
        <v>1172</v>
      </c>
      <c r="C77" s="97">
        <v>537</v>
      </c>
      <c r="D77" s="26" vm="157">
        <v>782</v>
      </c>
      <c r="E77" s="26">
        <v>866.34641899937799</v>
      </c>
      <c r="F77" s="26">
        <v>621.71773180501896</v>
      </c>
      <c r="G77" s="26">
        <v>592.10260566550801</v>
      </c>
      <c r="H77" s="101">
        <f t="shared" si="7"/>
        <v>8.7061076351005323E-3</v>
      </c>
      <c r="I77" s="101">
        <f t="shared" si="5"/>
        <v>-0.33276450511945393</v>
      </c>
      <c r="J77" s="97">
        <f t="shared" si="6"/>
        <v>-390</v>
      </c>
      <c r="K77" s="97">
        <f t="shared" si="8"/>
        <v>245</v>
      </c>
      <c r="L77" s="97">
        <f t="shared" si="9"/>
        <v>-29.615126139510949</v>
      </c>
    </row>
    <row r="78" spans="1:12" ht="16.5" customHeight="1">
      <c r="A78" s="45" t="s">
        <v>248</v>
      </c>
      <c r="B78" s="98">
        <v>78</v>
      </c>
      <c r="C78" s="97">
        <v>102</v>
      </c>
      <c r="D78" s="26" vm="158">
        <v>83</v>
      </c>
      <c r="E78" s="26">
        <v>47.795760915396798</v>
      </c>
      <c r="F78" s="26">
        <v>44.357685219746401</v>
      </c>
      <c r="G78" s="26">
        <v>48.8889024390392</v>
      </c>
      <c r="H78" s="101">
        <f t="shared" si="7"/>
        <v>9.2404978735721765E-4</v>
      </c>
      <c r="I78" s="101">
        <f t="shared" si="5"/>
        <v>6.4102564102564097E-2</v>
      </c>
      <c r="J78" s="97">
        <f t="shared" si="6"/>
        <v>5</v>
      </c>
      <c r="K78" s="97">
        <f t="shared" si="8"/>
        <v>-19</v>
      </c>
      <c r="L78" s="97">
        <f t="shared" si="9"/>
        <v>4.5312172192927989</v>
      </c>
    </row>
    <row r="79" spans="1:12" ht="16.5" customHeight="1">
      <c r="A79" s="45" t="s">
        <v>249</v>
      </c>
      <c r="B79" s="98">
        <v>917</v>
      </c>
      <c r="C79" s="97">
        <v>656</v>
      </c>
      <c r="D79" s="26" vm="159">
        <v>443</v>
      </c>
      <c r="E79" s="26">
        <v>655.92160990016396</v>
      </c>
      <c r="F79" s="26">
        <v>572.38977317019499</v>
      </c>
      <c r="G79" s="26">
        <v>317.54975462712298</v>
      </c>
      <c r="H79" s="101">
        <f t="shared" si="7"/>
        <v>4.9319765758945467E-3</v>
      </c>
      <c r="I79" s="101">
        <f t="shared" si="5"/>
        <v>-0.51690294438386042</v>
      </c>
      <c r="J79" s="97">
        <f t="shared" si="6"/>
        <v>-474</v>
      </c>
      <c r="K79" s="97">
        <f t="shared" si="8"/>
        <v>-213</v>
      </c>
      <c r="L79" s="97">
        <f t="shared" si="9"/>
        <v>-254.84001854307201</v>
      </c>
    </row>
    <row r="80" spans="1:12" ht="16.5" customHeight="1">
      <c r="A80" s="45" t="s">
        <v>250</v>
      </c>
      <c r="B80" s="98">
        <v>725</v>
      </c>
      <c r="C80" s="97">
        <v>749</v>
      </c>
      <c r="D80" s="26" vm="160">
        <v>549</v>
      </c>
      <c r="E80" s="26">
        <v>442.78674404589299</v>
      </c>
      <c r="F80" s="26">
        <v>469.22610708953601</v>
      </c>
      <c r="G80" s="26">
        <v>342.16603537114901</v>
      </c>
      <c r="H80" s="101">
        <f t="shared" si="7"/>
        <v>6.1120883525194276E-3</v>
      </c>
      <c r="I80" s="101">
        <f t="shared" si="5"/>
        <v>-0.24275862068965517</v>
      </c>
      <c r="J80" s="97">
        <f t="shared" si="6"/>
        <v>-176</v>
      </c>
      <c r="K80" s="97">
        <f t="shared" si="8"/>
        <v>-200</v>
      </c>
      <c r="L80" s="97">
        <f t="shared" si="9"/>
        <v>-127.06007171838701</v>
      </c>
    </row>
    <row r="81" spans="1:12" ht="16.5" customHeight="1">
      <c r="A81" s="45" t="s">
        <v>251</v>
      </c>
      <c r="B81" s="98">
        <v>447</v>
      </c>
      <c r="C81" s="97">
        <v>235</v>
      </c>
      <c r="D81" s="26" vm="161">
        <v>365</v>
      </c>
      <c r="E81" s="26">
        <v>400.70319333320498</v>
      </c>
      <c r="F81" s="26">
        <v>245.31797956861701</v>
      </c>
      <c r="G81" s="26">
        <v>317.54720800236402</v>
      </c>
      <c r="H81" s="101">
        <f t="shared" si="7"/>
        <v>4.0635924383781259E-3</v>
      </c>
      <c r="I81" s="101">
        <f t="shared" si="5"/>
        <v>-0.18344519015659955</v>
      </c>
      <c r="J81" s="97">
        <f t="shared" si="6"/>
        <v>-82</v>
      </c>
      <c r="K81" s="97">
        <f t="shared" si="8"/>
        <v>130</v>
      </c>
      <c r="L81" s="97">
        <f t="shared" si="9"/>
        <v>72.229228433747011</v>
      </c>
    </row>
    <row r="82" spans="1:12" ht="16.5" customHeight="1">
      <c r="A82" s="45" t="s">
        <v>252</v>
      </c>
      <c r="B82" s="98">
        <v>492</v>
      </c>
      <c r="C82" s="97">
        <v>245</v>
      </c>
      <c r="D82" s="26" vm="162">
        <v>357</v>
      </c>
      <c r="E82" s="26">
        <v>219.93479882059</v>
      </c>
      <c r="F82" s="26">
        <v>151.33327402474001</v>
      </c>
      <c r="G82" s="26">
        <v>161.71172457652699</v>
      </c>
      <c r="H82" s="101">
        <f t="shared" si="7"/>
        <v>3.9745273986328518E-3</v>
      </c>
      <c r="I82" s="101">
        <f t="shared" si="5"/>
        <v>-0.27439024390243905</v>
      </c>
      <c r="J82" s="97">
        <f t="shared" si="6"/>
        <v>-135</v>
      </c>
      <c r="K82" s="97">
        <f t="shared" si="8"/>
        <v>112</v>
      </c>
      <c r="L82" s="97">
        <f t="shared" si="9"/>
        <v>10.378450551786983</v>
      </c>
    </row>
    <row r="83" spans="1:12" ht="16.5" customHeight="1">
      <c r="A83" s="45" t="s">
        <v>253</v>
      </c>
      <c r="B83" s="98">
        <v>718</v>
      </c>
      <c r="C83" s="97">
        <v>395</v>
      </c>
      <c r="D83" s="26" vm="163">
        <v>434</v>
      </c>
      <c r="E83" s="26">
        <v>493.052409118497</v>
      </c>
      <c r="F83" s="26">
        <v>368.96116901404201</v>
      </c>
      <c r="G83" s="26">
        <v>308.22660762151702</v>
      </c>
      <c r="H83" s="101">
        <f t="shared" si="7"/>
        <v>4.831778406181114E-3</v>
      </c>
      <c r="I83" s="101">
        <f t="shared" si="5"/>
        <v>-0.3955431754874652</v>
      </c>
      <c r="J83" s="97">
        <f t="shared" si="6"/>
        <v>-284</v>
      </c>
      <c r="K83" s="97">
        <f t="shared" si="8"/>
        <v>39</v>
      </c>
      <c r="L83" s="97">
        <f t="shared" si="9"/>
        <v>-60.734561392524995</v>
      </c>
    </row>
    <row r="84" spans="1:12" s="10" customFormat="1" ht="16.5" customHeight="1">
      <c r="A84" s="45" t="s">
        <v>173</v>
      </c>
      <c r="B84" s="63">
        <v>129795</v>
      </c>
      <c r="C84" s="64">
        <v>79783</v>
      </c>
      <c r="D84" s="67" vm="164">
        <v>89822</v>
      </c>
      <c r="E84" s="67">
        <v>91583.054254557501</v>
      </c>
      <c r="F84" s="67">
        <v>71426.776736837404</v>
      </c>
      <c r="G84" s="67">
        <v>67428.627817998102</v>
      </c>
      <c r="H84" s="101">
        <f t="shared" si="7"/>
        <v>1</v>
      </c>
      <c r="I84" s="101">
        <f t="shared" si="5"/>
        <v>-0.30797026079587042</v>
      </c>
      <c r="J84" s="97">
        <f t="shared" si="6"/>
        <v>-39973</v>
      </c>
      <c r="K84" s="97">
        <f t="shared" si="8"/>
        <v>10039</v>
      </c>
      <c r="L84" s="97">
        <f t="shared" si="9"/>
        <v>-3998.1489188393025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I1" zoomScale="84" zoomScaleNormal="84" workbookViewId="0">
      <selection activeCell="L1" sqref="L1:U1048576"/>
    </sheetView>
  </sheetViews>
  <sheetFormatPr defaultRowHeight="15"/>
  <cols>
    <col min="1" max="1" width="38.42578125" customWidth="1"/>
    <col min="2" max="2" width="11.140625" style="145" customWidth="1"/>
    <col min="3" max="3" width="12" style="141" customWidth="1"/>
    <col min="4" max="4" width="14.140625" style="143" customWidth="1"/>
    <col min="5" max="6" width="8.7109375" style="156"/>
    <col min="7" max="7" width="13.5703125" style="156" customWidth="1"/>
    <col min="8" max="8" width="24.42578125" customWidth="1"/>
    <col min="9" max="9" width="27" customWidth="1"/>
    <col min="10" max="10" width="29.5703125" customWidth="1"/>
    <col min="11" max="11" width="29.5703125" style="156" customWidth="1"/>
  </cols>
  <sheetData>
    <row r="1" spans="1:11" s="156" customFormat="1" ht="15.75" thickBot="1">
      <c r="B1" s="189" t="s">
        <v>281</v>
      </c>
      <c r="C1" s="189"/>
      <c r="D1" s="190"/>
      <c r="E1" s="191" t="s">
        <v>280</v>
      </c>
      <c r="F1" s="189"/>
      <c r="G1" s="190"/>
    </row>
    <row r="2" spans="1:11" ht="48.6" customHeight="1">
      <c r="A2" s="94" t="s">
        <v>90</v>
      </c>
      <c r="B2" s="93">
        <v>43435</v>
      </c>
      <c r="C2" s="93">
        <v>43770</v>
      </c>
      <c r="D2" s="93">
        <v>43800</v>
      </c>
      <c r="E2" s="93">
        <v>43435</v>
      </c>
      <c r="F2" s="93">
        <v>43770</v>
      </c>
      <c r="G2" s="93">
        <v>43800</v>
      </c>
      <c r="H2" s="14" t="s">
        <v>329</v>
      </c>
      <c r="I2" s="92" t="s">
        <v>330</v>
      </c>
      <c r="J2" s="1" t="s">
        <v>331</v>
      </c>
      <c r="K2" s="160" t="s">
        <v>332</v>
      </c>
    </row>
    <row r="3" spans="1:11">
      <c r="A3" s="78" t="s">
        <v>2</v>
      </c>
      <c r="B3" s="107">
        <v>96.62170621445388</v>
      </c>
      <c r="C3" s="107">
        <v>120.50792649325815</v>
      </c>
      <c r="D3" s="107">
        <v>119.02816983991988</v>
      </c>
      <c r="E3" s="107"/>
      <c r="F3" s="107"/>
      <c r="G3" s="107"/>
      <c r="H3" s="90">
        <f>(D3-B3)/B3</f>
        <v>0.23189886106683308</v>
      </c>
      <c r="I3" s="79">
        <f>D3-B3</f>
        <v>22.406463625466003</v>
      </c>
      <c r="J3" s="79">
        <f>D3-C3</f>
        <v>-1.4797566533382707</v>
      </c>
      <c r="K3" s="79">
        <f>G3-F3</f>
        <v>0</v>
      </c>
    </row>
    <row r="4" spans="1:11">
      <c r="A4" s="78" t="s">
        <v>3</v>
      </c>
      <c r="B4" s="107">
        <v>126.26980638508054</v>
      </c>
      <c r="C4" s="107">
        <v>303.99045550991576</v>
      </c>
      <c r="D4" s="107">
        <v>165.83558544483961</v>
      </c>
      <c r="E4" s="107"/>
      <c r="F4" s="107"/>
      <c r="G4" s="107"/>
      <c r="H4" s="90">
        <f t="shared" ref="H4:H67" si="0">(D4-B4)/B4</f>
        <v>0.31334315140308933</v>
      </c>
      <c r="I4" s="79">
        <f t="shared" ref="I4:I67" si="1">D4-B4</f>
        <v>39.565779059759066</v>
      </c>
      <c r="J4" s="79">
        <f t="shared" ref="J4:J67" si="2">D4-C4</f>
        <v>-138.15487006507615</v>
      </c>
      <c r="K4" s="79">
        <f t="shared" ref="K4:K67" si="3">G4-F4</f>
        <v>0</v>
      </c>
    </row>
    <row r="5" spans="1:11">
      <c r="A5" s="78" t="s">
        <v>4</v>
      </c>
      <c r="B5" s="107">
        <v>104.24298194388915</v>
      </c>
      <c r="C5" s="107">
        <v>124.00466816938447</v>
      </c>
      <c r="D5" s="107">
        <v>125.06834014918347</v>
      </c>
      <c r="E5" s="107"/>
      <c r="F5" s="107"/>
      <c r="G5" s="107"/>
      <c r="H5" s="90">
        <f t="shared" si="0"/>
        <v>0.1997770767580688</v>
      </c>
      <c r="I5" s="79">
        <f t="shared" si="1"/>
        <v>20.825358205294322</v>
      </c>
      <c r="J5" s="79">
        <f t="shared" si="2"/>
        <v>1.0636719797989969</v>
      </c>
      <c r="K5" s="79">
        <f t="shared" si="3"/>
        <v>0</v>
      </c>
    </row>
    <row r="6" spans="1:11">
      <c r="A6" s="78" t="s">
        <v>5</v>
      </c>
      <c r="B6" s="107">
        <v>202.61586590438699</v>
      </c>
      <c r="C6" s="107">
        <v>210.6195079089596</v>
      </c>
      <c r="D6" s="107">
        <v>240.24956774712507</v>
      </c>
      <c r="E6" s="107"/>
      <c r="F6" s="107"/>
      <c r="G6" s="107"/>
      <c r="H6" s="90">
        <f t="shared" si="0"/>
        <v>0.18573916546346453</v>
      </c>
      <c r="I6" s="79">
        <f t="shared" si="1"/>
        <v>37.633701842738077</v>
      </c>
      <c r="J6" s="79">
        <f t="shared" si="2"/>
        <v>29.630059838165465</v>
      </c>
      <c r="K6" s="79">
        <f t="shared" si="3"/>
        <v>0</v>
      </c>
    </row>
    <row r="7" spans="1:11">
      <c r="A7" s="78" t="s">
        <v>6</v>
      </c>
      <c r="B7" s="107">
        <v>257.93529924059789</v>
      </c>
      <c r="C7" s="107">
        <v>307.24766093229749</v>
      </c>
      <c r="D7" s="107">
        <v>302.10848176653838</v>
      </c>
      <c r="E7" s="107"/>
      <c r="F7" s="107"/>
      <c r="G7" s="107"/>
      <c r="H7" s="90">
        <f t="shared" si="0"/>
        <v>0.17125683322908222</v>
      </c>
      <c r="I7" s="79">
        <f t="shared" si="1"/>
        <v>44.17318252594049</v>
      </c>
      <c r="J7" s="79">
        <f t="shared" si="2"/>
        <v>-5.139179165759117</v>
      </c>
      <c r="K7" s="79">
        <f t="shared" si="3"/>
        <v>0</v>
      </c>
    </row>
    <row r="8" spans="1:11">
      <c r="A8" s="78" t="s">
        <v>7</v>
      </c>
      <c r="B8" s="107">
        <v>153.73877735150489</v>
      </c>
      <c r="C8" s="107">
        <v>172.45311048461707</v>
      </c>
      <c r="D8" s="107">
        <v>196.45334970679136</v>
      </c>
      <c r="E8" s="107"/>
      <c r="F8" s="107"/>
      <c r="G8" s="107"/>
      <c r="H8" s="90">
        <f t="shared" si="0"/>
        <v>0.27783863701234479</v>
      </c>
      <c r="I8" s="79">
        <f t="shared" si="1"/>
        <v>42.714572355286464</v>
      </c>
      <c r="J8" s="79">
        <f t="shared" si="2"/>
        <v>24.000239222174287</v>
      </c>
      <c r="K8" s="79">
        <f t="shared" si="3"/>
        <v>0</v>
      </c>
    </row>
    <row r="9" spans="1:11">
      <c r="A9" s="78" t="s">
        <v>302</v>
      </c>
      <c r="B9" s="107">
        <v>116.15934440801753</v>
      </c>
      <c r="C9" s="107">
        <v>138.25297709024497</v>
      </c>
      <c r="D9" s="107">
        <v>140.21920125805806</v>
      </c>
      <c r="E9" s="107"/>
      <c r="F9" s="107"/>
      <c r="G9" s="107"/>
      <c r="H9" s="90">
        <f t="shared" si="0"/>
        <v>0.20712803582575898</v>
      </c>
      <c r="I9" s="79">
        <f t="shared" si="1"/>
        <v>24.059856850040532</v>
      </c>
      <c r="J9" s="79">
        <f t="shared" si="2"/>
        <v>1.9662241678130954</v>
      </c>
      <c r="K9" s="79">
        <f t="shared" si="3"/>
        <v>0</v>
      </c>
    </row>
    <row r="10" spans="1:11">
      <c r="A10" s="78" t="s">
        <v>8</v>
      </c>
      <c r="B10" s="107">
        <v>195.88032275249563</v>
      </c>
      <c r="C10" s="107">
        <v>227.21053097205888</v>
      </c>
      <c r="D10" s="107">
        <v>229.93207582153462</v>
      </c>
      <c r="E10" s="107"/>
      <c r="F10" s="107"/>
      <c r="G10" s="107"/>
      <c r="H10" s="90">
        <f t="shared" si="0"/>
        <v>0.17383958016071399</v>
      </c>
      <c r="I10" s="79">
        <f t="shared" si="1"/>
        <v>34.051753069038995</v>
      </c>
      <c r="J10" s="79">
        <f t="shared" si="2"/>
        <v>2.7215448494757482</v>
      </c>
      <c r="K10" s="79">
        <f t="shared" si="3"/>
        <v>0</v>
      </c>
    </row>
    <row r="11" spans="1:11">
      <c r="A11" s="78" t="s">
        <v>9</v>
      </c>
      <c r="B11" s="107">
        <v>101.78608067259226</v>
      </c>
      <c r="C11" s="107">
        <v>116.90005808872513</v>
      </c>
      <c r="D11" s="107">
        <v>125.19567748091829</v>
      </c>
      <c r="E11" s="107"/>
      <c r="F11" s="107"/>
      <c r="G11" s="107"/>
      <c r="H11" s="90">
        <f t="shared" si="0"/>
        <v>0.22998819341149349</v>
      </c>
      <c r="I11" s="79">
        <f t="shared" si="1"/>
        <v>23.409596808326029</v>
      </c>
      <c r="J11" s="79">
        <f t="shared" si="2"/>
        <v>8.29561939219316</v>
      </c>
      <c r="K11" s="79">
        <f t="shared" si="3"/>
        <v>0</v>
      </c>
    </row>
    <row r="12" spans="1:11">
      <c r="A12" s="78" t="s">
        <v>10</v>
      </c>
      <c r="B12" s="107">
        <v>149.04462878159757</v>
      </c>
      <c r="C12" s="107">
        <v>157.2469757462186</v>
      </c>
      <c r="D12" s="107">
        <v>180.3682432653757</v>
      </c>
      <c r="E12" s="107"/>
      <c r="F12" s="107"/>
      <c r="G12" s="107"/>
      <c r="H12" s="90">
        <f t="shared" si="0"/>
        <v>0.21016265221927699</v>
      </c>
      <c r="I12" s="79">
        <f t="shared" si="1"/>
        <v>31.32361448377813</v>
      </c>
      <c r="J12" s="79">
        <f t="shared" si="2"/>
        <v>23.121267519157101</v>
      </c>
      <c r="K12" s="79">
        <f t="shared" si="3"/>
        <v>0</v>
      </c>
    </row>
    <row r="13" spans="1:11">
      <c r="A13" s="78" t="s">
        <v>11</v>
      </c>
      <c r="B13" s="107">
        <v>240.90697826361966</v>
      </c>
      <c r="C13" s="107">
        <v>249.60486653121279</v>
      </c>
      <c r="D13" s="107">
        <v>277.5345465816124</v>
      </c>
      <c r="E13" s="107"/>
      <c r="F13" s="107"/>
      <c r="G13" s="107"/>
      <c r="H13" s="90">
        <f t="shared" si="0"/>
        <v>0.15204029614248835</v>
      </c>
      <c r="I13" s="79">
        <f t="shared" si="1"/>
        <v>36.62756831799274</v>
      </c>
      <c r="J13" s="79">
        <f t="shared" si="2"/>
        <v>27.929680050399611</v>
      </c>
      <c r="K13" s="79">
        <f t="shared" si="3"/>
        <v>0</v>
      </c>
    </row>
    <row r="14" spans="1:11">
      <c r="A14" s="78" t="s">
        <v>12</v>
      </c>
      <c r="B14" s="107">
        <v>101.06635466859073</v>
      </c>
      <c r="C14" s="107">
        <v>121.39017891081851</v>
      </c>
      <c r="D14" s="107">
        <v>126.5285326006689</v>
      </c>
      <c r="E14" s="107"/>
      <c r="F14" s="107"/>
      <c r="G14" s="107"/>
      <c r="H14" s="90">
        <f t="shared" si="0"/>
        <v>0.25193525595705751</v>
      </c>
      <c r="I14" s="79">
        <f t="shared" si="1"/>
        <v>25.462177932078163</v>
      </c>
      <c r="J14" s="79">
        <f t="shared" si="2"/>
        <v>5.1383536898503905</v>
      </c>
      <c r="K14" s="79">
        <f t="shared" si="3"/>
        <v>0</v>
      </c>
    </row>
    <row r="15" spans="1:11">
      <c r="A15" s="78" t="s">
        <v>13</v>
      </c>
      <c r="B15" s="107">
        <v>83.594505950024882</v>
      </c>
      <c r="C15" s="107">
        <v>102.35833753690731</v>
      </c>
      <c r="D15" s="107">
        <v>102.96016267247796</v>
      </c>
      <c r="E15" s="107"/>
      <c r="F15" s="107"/>
      <c r="G15" s="107"/>
      <c r="H15" s="90">
        <f t="shared" si="0"/>
        <v>0.23166183593489278</v>
      </c>
      <c r="I15" s="79">
        <f t="shared" si="1"/>
        <v>19.365656722453082</v>
      </c>
      <c r="J15" s="79">
        <f t="shared" si="2"/>
        <v>0.60182513557064965</v>
      </c>
      <c r="K15" s="79">
        <f t="shared" si="3"/>
        <v>0</v>
      </c>
    </row>
    <row r="16" spans="1:11">
      <c r="A16" s="78" t="s">
        <v>14</v>
      </c>
      <c r="B16" s="107">
        <v>82.541441341086667</v>
      </c>
      <c r="C16" s="107">
        <v>102.404581773236</v>
      </c>
      <c r="D16" s="107">
        <v>101.89003763426838</v>
      </c>
      <c r="E16" s="107"/>
      <c r="F16" s="107"/>
      <c r="G16" s="107"/>
      <c r="H16" s="90">
        <f t="shared" si="0"/>
        <v>0.23441069090649086</v>
      </c>
      <c r="I16" s="79">
        <f t="shared" si="1"/>
        <v>19.348596293181714</v>
      </c>
      <c r="J16" s="79">
        <f t="shared" si="2"/>
        <v>-0.51454413896762219</v>
      </c>
      <c r="K16" s="79">
        <f t="shared" si="3"/>
        <v>0</v>
      </c>
    </row>
    <row r="17" spans="1:11">
      <c r="A17" s="78" t="s">
        <v>263</v>
      </c>
      <c r="B17" s="107">
        <v>94.61083207019206</v>
      </c>
      <c r="C17" s="107">
        <v>112.97454110188511</v>
      </c>
      <c r="D17" s="107">
        <v>119.0513082131996</v>
      </c>
      <c r="E17" s="107"/>
      <c r="F17" s="107"/>
      <c r="G17" s="107"/>
      <c r="H17" s="90">
        <f t="shared" si="0"/>
        <v>0.25832640521409939</v>
      </c>
      <c r="I17" s="79">
        <f t="shared" si="1"/>
        <v>24.440476143007544</v>
      </c>
      <c r="J17" s="79">
        <f t="shared" si="2"/>
        <v>6.0767671113144957</v>
      </c>
      <c r="K17" s="79">
        <f t="shared" si="3"/>
        <v>0</v>
      </c>
    </row>
    <row r="18" spans="1:11">
      <c r="A18" s="78" t="s">
        <v>16</v>
      </c>
      <c r="B18" s="107">
        <v>126.16450588525866</v>
      </c>
      <c r="C18" s="107">
        <v>139.48869872983553</v>
      </c>
      <c r="D18" s="107">
        <v>153.55111158450308</v>
      </c>
      <c r="E18" s="107"/>
      <c r="F18" s="107"/>
      <c r="G18" s="107"/>
      <c r="H18" s="90">
        <f t="shared" si="0"/>
        <v>0.21707060561194116</v>
      </c>
      <c r="I18" s="79">
        <f t="shared" si="1"/>
        <v>27.386605699244413</v>
      </c>
      <c r="J18" s="79">
        <f t="shared" si="2"/>
        <v>14.062412854667542</v>
      </c>
      <c r="K18" s="79">
        <f t="shared" si="3"/>
        <v>0</v>
      </c>
    </row>
    <row r="19" spans="1:11">
      <c r="A19" s="78" t="s">
        <v>17</v>
      </c>
      <c r="B19" s="107">
        <v>103.77153129007695</v>
      </c>
      <c r="C19" s="107">
        <v>123.43023334509283</v>
      </c>
      <c r="D19" s="107">
        <v>126.60894906358372</v>
      </c>
      <c r="E19" s="107"/>
      <c r="F19" s="107"/>
      <c r="G19" s="107"/>
      <c r="H19" s="90">
        <f t="shared" si="0"/>
        <v>0.22007401731085929</v>
      </c>
      <c r="I19" s="79">
        <f t="shared" si="1"/>
        <v>22.837417773506772</v>
      </c>
      <c r="J19" s="79">
        <f t="shared" si="2"/>
        <v>3.1787157184908921</v>
      </c>
      <c r="K19" s="79">
        <f t="shared" si="3"/>
        <v>0</v>
      </c>
    </row>
    <row r="20" spans="1:11">
      <c r="A20" s="78" t="s">
        <v>264</v>
      </c>
      <c r="B20" s="107">
        <v>349.14757217934169</v>
      </c>
      <c r="C20" s="107">
        <v>322.33501954994756</v>
      </c>
      <c r="D20" s="107">
        <v>428.06281407400883</v>
      </c>
      <c r="E20" s="107"/>
      <c r="F20" s="107"/>
      <c r="G20" s="107"/>
      <c r="H20" s="90">
        <f t="shared" si="0"/>
        <v>0.22602259956180321</v>
      </c>
      <c r="I20" s="79">
        <f t="shared" si="1"/>
        <v>78.915241894667133</v>
      </c>
      <c r="J20" s="79">
        <f t="shared" si="2"/>
        <v>105.72779452406127</v>
      </c>
      <c r="K20" s="79">
        <f t="shared" si="3"/>
        <v>0</v>
      </c>
    </row>
    <row r="21" spans="1:11">
      <c r="A21" s="78" t="s">
        <v>19</v>
      </c>
      <c r="B21" s="107">
        <v>156.33756768966978</v>
      </c>
      <c r="C21" s="107">
        <v>168.65941167107738</v>
      </c>
      <c r="D21" s="107">
        <v>185.44127281828423</v>
      </c>
      <c r="E21" s="107"/>
      <c r="F21" s="107"/>
      <c r="G21" s="107"/>
      <c r="H21" s="90">
        <f t="shared" si="0"/>
        <v>0.18615938292186643</v>
      </c>
      <c r="I21" s="79">
        <f t="shared" si="1"/>
        <v>29.10370512861445</v>
      </c>
      <c r="J21" s="79">
        <f t="shared" si="2"/>
        <v>16.781861147206854</v>
      </c>
      <c r="K21" s="79">
        <f t="shared" si="3"/>
        <v>0</v>
      </c>
    </row>
    <row r="22" spans="1:11">
      <c r="A22" s="78" t="s">
        <v>265</v>
      </c>
      <c r="B22" s="107">
        <v>179.69180503353309</v>
      </c>
      <c r="C22" s="107">
        <v>194.37238407597752</v>
      </c>
      <c r="D22" s="107">
        <v>215.86595441201294</v>
      </c>
      <c r="E22" s="107"/>
      <c r="F22" s="107"/>
      <c r="G22" s="107"/>
      <c r="H22" s="90">
        <f t="shared" si="0"/>
        <v>0.2013121821094136</v>
      </c>
      <c r="I22" s="79">
        <f t="shared" si="1"/>
        <v>36.174149378479854</v>
      </c>
      <c r="J22" s="79">
        <f t="shared" si="2"/>
        <v>21.493570336035418</v>
      </c>
      <c r="K22" s="79">
        <f t="shared" si="3"/>
        <v>0</v>
      </c>
    </row>
    <row r="23" spans="1:11">
      <c r="A23" s="78" t="s">
        <v>266</v>
      </c>
      <c r="B23" s="107">
        <v>122.63847760810779</v>
      </c>
      <c r="C23" s="107">
        <v>137.10492090841834</v>
      </c>
      <c r="D23" s="107">
        <v>150.69028072340589</v>
      </c>
      <c r="E23" s="107"/>
      <c r="F23" s="107"/>
      <c r="G23" s="107"/>
      <c r="H23" s="90">
        <f t="shared" si="0"/>
        <v>0.22873574152590065</v>
      </c>
      <c r="I23" s="79">
        <f t="shared" si="1"/>
        <v>28.0518031152981</v>
      </c>
      <c r="J23" s="79">
        <f t="shared" si="2"/>
        <v>13.585359814987555</v>
      </c>
      <c r="K23" s="79">
        <f t="shared" si="3"/>
        <v>0</v>
      </c>
    </row>
    <row r="24" spans="1:11">
      <c r="A24" s="78" t="s">
        <v>267</v>
      </c>
      <c r="B24" s="107">
        <v>115.11620709002592</v>
      </c>
      <c r="C24" s="107">
        <v>130.55511390878661</v>
      </c>
      <c r="D24" s="107">
        <v>142.23177384681742</v>
      </c>
      <c r="E24" s="107"/>
      <c r="F24" s="107"/>
      <c r="G24" s="107"/>
      <c r="H24" s="90">
        <f t="shared" si="0"/>
        <v>0.23554951507033178</v>
      </c>
      <c r="I24" s="79">
        <f t="shared" si="1"/>
        <v>27.115566756791495</v>
      </c>
      <c r="J24" s="79">
        <f t="shared" si="2"/>
        <v>11.676659938030809</v>
      </c>
      <c r="K24" s="79">
        <f t="shared" si="3"/>
        <v>0</v>
      </c>
    </row>
    <row r="25" spans="1:11">
      <c r="A25" s="78" t="s">
        <v>23</v>
      </c>
      <c r="B25" s="107">
        <v>156.51404360779816</v>
      </c>
      <c r="C25" s="107">
        <v>180.46876100410145</v>
      </c>
      <c r="D25" s="107">
        <v>185.44285083117134</v>
      </c>
      <c r="E25" s="107"/>
      <c r="F25" s="107"/>
      <c r="G25" s="107"/>
      <c r="H25" s="90">
        <f t="shared" si="0"/>
        <v>0.1848320224596883</v>
      </c>
      <c r="I25" s="79">
        <f t="shared" si="1"/>
        <v>28.928807223373184</v>
      </c>
      <c r="J25" s="79">
        <f t="shared" si="2"/>
        <v>4.9740898270698892</v>
      </c>
      <c r="K25" s="79">
        <f t="shared" si="3"/>
        <v>0</v>
      </c>
    </row>
    <row r="26" spans="1:11">
      <c r="A26" s="78" t="s">
        <v>268</v>
      </c>
      <c r="B26" s="107">
        <v>117.77675159698678</v>
      </c>
      <c r="C26" s="107">
        <v>138.556249354247</v>
      </c>
      <c r="D26" s="107">
        <v>144.70608865783706</v>
      </c>
      <c r="E26" s="107"/>
      <c r="F26" s="107"/>
      <c r="G26" s="107"/>
      <c r="H26" s="90">
        <f t="shared" si="0"/>
        <v>0.22864730683860393</v>
      </c>
      <c r="I26" s="79">
        <f t="shared" si="1"/>
        <v>26.929337060850273</v>
      </c>
      <c r="J26" s="79">
        <f t="shared" si="2"/>
        <v>6.1498393035900563</v>
      </c>
      <c r="K26" s="79">
        <f t="shared" si="3"/>
        <v>0</v>
      </c>
    </row>
    <row r="27" spans="1:11">
      <c r="A27" s="78" t="s">
        <v>25</v>
      </c>
      <c r="B27" s="107">
        <v>155.43011074662653</v>
      </c>
      <c r="C27" s="107">
        <v>186.88477827528868</v>
      </c>
      <c r="D27" s="107">
        <v>194.09509126765269</v>
      </c>
      <c r="E27" s="107"/>
      <c r="F27" s="107"/>
      <c r="G27" s="107"/>
      <c r="H27" s="90">
        <f t="shared" si="0"/>
        <v>0.24876119778397157</v>
      </c>
      <c r="I27" s="79">
        <f t="shared" si="1"/>
        <v>38.664980521026166</v>
      </c>
      <c r="J27" s="79">
        <f t="shared" si="2"/>
        <v>7.2103129923640097</v>
      </c>
      <c r="K27" s="79">
        <f t="shared" si="3"/>
        <v>0</v>
      </c>
    </row>
    <row r="28" spans="1:11">
      <c r="A28" s="78" t="s">
        <v>26</v>
      </c>
      <c r="B28" s="107">
        <v>138.09803887554304</v>
      </c>
      <c r="C28" s="107">
        <v>154.1675985811417</v>
      </c>
      <c r="D28" s="107">
        <v>165.30790362158166</v>
      </c>
      <c r="E28" s="107"/>
      <c r="F28" s="107"/>
      <c r="G28" s="107"/>
      <c r="H28" s="90">
        <f t="shared" si="0"/>
        <v>0.19703295548288519</v>
      </c>
      <c r="I28" s="79">
        <f t="shared" si="1"/>
        <v>27.209864746038619</v>
      </c>
      <c r="J28" s="79">
        <f t="shared" si="2"/>
        <v>11.140305040439955</v>
      </c>
      <c r="K28" s="79">
        <f t="shared" si="3"/>
        <v>0</v>
      </c>
    </row>
    <row r="29" spans="1:11">
      <c r="A29" s="78" t="s">
        <v>27</v>
      </c>
      <c r="B29" s="107">
        <v>129.36130222536218</v>
      </c>
      <c r="C29" s="107">
        <v>148.74636077714703</v>
      </c>
      <c r="D29" s="107">
        <v>154.58826496108892</v>
      </c>
      <c r="E29" s="107"/>
      <c r="F29" s="107"/>
      <c r="G29" s="107"/>
      <c r="H29" s="90">
        <f t="shared" si="0"/>
        <v>0.19501166347087701</v>
      </c>
      <c r="I29" s="79">
        <f t="shared" si="1"/>
        <v>25.226962735726744</v>
      </c>
      <c r="J29" s="79">
        <f t="shared" si="2"/>
        <v>5.8419041839418924</v>
      </c>
      <c r="K29" s="79">
        <f t="shared" si="3"/>
        <v>0</v>
      </c>
    </row>
    <row r="30" spans="1:11">
      <c r="A30" s="78" t="s">
        <v>28</v>
      </c>
      <c r="B30" s="107">
        <v>173.80090627357703</v>
      </c>
      <c r="C30" s="107">
        <v>181.76341942112592</v>
      </c>
      <c r="D30" s="107">
        <v>201.07262605381754</v>
      </c>
      <c r="E30" s="107"/>
      <c r="F30" s="107"/>
      <c r="G30" s="107"/>
      <c r="H30" s="90">
        <f t="shared" si="0"/>
        <v>0.15691356486549368</v>
      </c>
      <c r="I30" s="79">
        <f t="shared" si="1"/>
        <v>27.271719780240517</v>
      </c>
      <c r="J30" s="79">
        <f t="shared" si="2"/>
        <v>19.309206632691627</v>
      </c>
      <c r="K30" s="79">
        <f t="shared" si="3"/>
        <v>0</v>
      </c>
    </row>
    <row r="31" spans="1:11">
      <c r="A31" s="78" t="s">
        <v>29</v>
      </c>
      <c r="B31" s="107">
        <v>215.91674649067036</v>
      </c>
      <c r="C31" s="107">
        <v>227.8753161567395</v>
      </c>
      <c r="D31" s="107">
        <v>254.72049161297485</v>
      </c>
      <c r="E31" s="107"/>
      <c r="F31" s="107"/>
      <c r="G31" s="107"/>
      <c r="H31" s="90">
        <f t="shared" si="0"/>
        <v>0.17971623671154743</v>
      </c>
      <c r="I31" s="79">
        <f t="shared" si="1"/>
        <v>38.803745122304491</v>
      </c>
      <c r="J31" s="79">
        <f t="shared" si="2"/>
        <v>26.845175456235353</v>
      </c>
      <c r="K31" s="79">
        <f t="shared" si="3"/>
        <v>0</v>
      </c>
    </row>
    <row r="32" spans="1:11">
      <c r="A32" s="78" t="s">
        <v>30</v>
      </c>
      <c r="B32" s="107">
        <v>86.955843019071537</v>
      </c>
      <c r="C32" s="107">
        <v>105.97610641293167</v>
      </c>
      <c r="D32" s="107">
        <v>107.41382671298075</v>
      </c>
      <c r="E32" s="107"/>
      <c r="F32" s="107"/>
      <c r="G32" s="107"/>
      <c r="H32" s="90">
        <f t="shared" si="0"/>
        <v>0.23526864881779455</v>
      </c>
      <c r="I32" s="79">
        <f t="shared" si="1"/>
        <v>20.457983693909213</v>
      </c>
      <c r="J32" s="79">
        <f t="shared" si="2"/>
        <v>1.4377203000490795</v>
      </c>
      <c r="K32" s="79">
        <f t="shared" si="3"/>
        <v>0</v>
      </c>
    </row>
    <row r="33" spans="1:11">
      <c r="A33" s="78" t="s">
        <v>31</v>
      </c>
      <c r="B33" s="107">
        <v>98.687011374439336</v>
      </c>
      <c r="C33" s="107">
        <v>114.83892713584099</v>
      </c>
      <c r="D33" s="107">
        <v>120.97032058723431</v>
      </c>
      <c r="E33" s="107"/>
      <c r="F33" s="107"/>
      <c r="G33" s="107"/>
      <c r="H33" s="90">
        <f t="shared" si="0"/>
        <v>0.2257977914464083</v>
      </c>
      <c r="I33" s="79">
        <f t="shared" si="1"/>
        <v>22.283309212794975</v>
      </c>
      <c r="J33" s="79">
        <f t="shared" si="2"/>
        <v>6.1313934513933219</v>
      </c>
      <c r="K33" s="79">
        <f t="shared" si="3"/>
        <v>0</v>
      </c>
    </row>
    <row r="34" spans="1:11">
      <c r="A34" s="78" t="s">
        <v>269</v>
      </c>
      <c r="B34" s="107">
        <v>155.34544005604278</v>
      </c>
      <c r="C34" s="107">
        <v>185.77233014706982</v>
      </c>
      <c r="D34" s="107">
        <v>189.72677318184986</v>
      </c>
      <c r="E34" s="107"/>
      <c r="F34" s="107"/>
      <c r="G34" s="107"/>
      <c r="H34" s="90">
        <f t="shared" si="0"/>
        <v>0.22132180457568371</v>
      </c>
      <c r="I34" s="79">
        <f t="shared" si="1"/>
        <v>34.381333125807089</v>
      </c>
      <c r="J34" s="79">
        <f t="shared" si="2"/>
        <v>3.9544430347800414</v>
      </c>
      <c r="K34" s="79">
        <f t="shared" si="3"/>
        <v>0</v>
      </c>
    </row>
    <row r="35" spans="1:11">
      <c r="A35" s="78" t="s">
        <v>270</v>
      </c>
      <c r="B35" s="107">
        <v>154.12908074325026</v>
      </c>
      <c r="C35" s="107">
        <v>176.54462172323034</v>
      </c>
      <c r="D35" s="107">
        <v>186.76734980113181</v>
      </c>
      <c r="E35" s="107"/>
      <c r="F35" s="107"/>
      <c r="G35" s="107"/>
      <c r="H35" s="90">
        <f t="shared" si="0"/>
        <v>0.21175931823177943</v>
      </c>
      <c r="I35" s="79">
        <f t="shared" si="1"/>
        <v>32.638269057881558</v>
      </c>
      <c r="J35" s="79">
        <f t="shared" si="2"/>
        <v>10.222728077901479</v>
      </c>
      <c r="K35" s="79">
        <f t="shared" si="3"/>
        <v>0</v>
      </c>
    </row>
    <row r="36" spans="1:11">
      <c r="A36" s="78" t="s">
        <v>34</v>
      </c>
      <c r="B36" s="107">
        <v>174.05938207312377</v>
      </c>
      <c r="C36" s="107">
        <v>221.2796298493989</v>
      </c>
      <c r="D36" s="107">
        <v>213.50690902190553</v>
      </c>
      <c r="E36" s="107"/>
      <c r="F36" s="107"/>
      <c r="G36" s="107"/>
      <c r="H36" s="90">
        <f t="shared" si="0"/>
        <v>0.22663258066841538</v>
      </c>
      <c r="I36" s="79">
        <f t="shared" si="1"/>
        <v>39.447526948781757</v>
      </c>
      <c r="J36" s="79">
        <f t="shared" si="2"/>
        <v>-7.772720827493373</v>
      </c>
      <c r="K36" s="79">
        <f t="shared" si="3"/>
        <v>0</v>
      </c>
    </row>
    <row r="37" spans="1:11">
      <c r="A37" s="78" t="s">
        <v>35</v>
      </c>
      <c r="B37" s="107">
        <v>143.80924444581103</v>
      </c>
      <c r="C37" s="107">
        <v>160.65804745536445</v>
      </c>
      <c r="D37" s="107">
        <v>169.87613345153261</v>
      </c>
      <c r="E37" s="107"/>
      <c r="F37" s="107"/>
      <c r="G37" s="107"/>
      <c r="H37" s="90">
        <f t="shared" si="0"/>
        <v>0.18126017632714758</v>
      </c>
      <c r="I37" s="79">
        <f t="shared" si="1"/>
        <v>26.066889005721578</v>
      </c>
      <c r="J37" s="79">
        <f t="shared" si="2"/>
        <v>9.2180859961681563</v>
      </c>
      <c r="K37" s="79">
        <f t="shared" si="3"/>
        <v>0</v>
      </c>
    </row>
    <row r="38" spans="1:11">
      <c r="A38" s="78" t="s">
        <v>36</v>
      </c>
      <c r="B38" s="107">
        <v>122.15817048730972</v>
      </c>
      <c r="C38" s="107">
        <v>144.93153802239777</v>
      </c>
      <c r="D38" s="107">
        <v>146.72024651096757</v>
      </c>
      <c r="E38" s="107"/>
      <c r="F38" s="107"/>
      <c r="G38" s="107"/>
      <c r="H38" s="90">
        <f t="shared" si="0"/>
        <v>0.20106781172045679</v>
      </c>
      <c r="I38" s="79">
        <f t="shared" si="1"/>
        <v>24.562076023657852</v>
      </c>
      <c r="J38" s="79">
        <f t="shared" si="2"/>
        <v>1.7887084885697959</v>
      </c>
      <c r="K38" s="79">
        <f t="shared" si="3"/>
        <v>0</v>
      </c>
    </row>
    <row r="39" spans="1:11">
      <c r="A39" s="78" t="s">
        <v>37</v>
      </c>
      <c r="B39" s="107">
        <v>128.50271039093968</v>
      </c>
      <c r="C39" s="107">
        <v>154.02885888467702</v>
      </c>
      <c r="D39" s="107">
        <v>146.05916407475002</v>
      </c>
      <c r="E39" s="107"/>
      <c r="F39" s="107"/>
      <c r="G39" s="107"/>
      <c r="H39" s="90">
        <f t="shared" si="0"/>
        <v>0.13662321697650498</v>
      </c>
      <c r="I39" s="79">
        <f t="shared" si="1"/>
        <v>17.556453683810332</v>
      </c>
      <c r="J39" s="79">
        <f t="shared" si="2"/>
        <v>-7.969694809927006</v>
      </c>
      <c r="K39" s="79">
        <f t="shared" si="3"/>
        <v>0</v>
      </c>
    </row>
    <row r="40" spans="1:11">
      <c r="A40" s="78" t="s">
        <v>38</v>
      </c>
      <c r="B40" s="107">
        <v>83.752444431499086</v>
      </c>
      <c r="C40" s="107">
        <v>102.68598611491116</v>
      </c>
      <c r="D40" s="107">
        <v>103.65627597663767</v>
      </c>
      <c r="E40" s="107"/>
      <c r="F40" s="107"/>
      <c r="G40" s="107"/>
      <c r="H40" s="90">
        <f t="shared" si="0"/>
        <v>0.23765075372119893</v>
      </c>
      <c r="I40" s="79">
        <f t="shared" si="1"/>
        <v>19.903831545138587</v>
      </c>
      <c r="J40" s="79">
        <f t="shared" si="2"/>
        <v>0.97028986172651344</v>
      </c>
      <c r="K40" s="79">
        <f t="shared" si="3"/>
        <v>0</v>
      </c>
    </row>
    <row r="41" spans="1:11">
      <c r="A41" s="78" t="s">
        <v>39</v>
      </c>
      <c r="B41" s="107">
        <v>139.20115795864501</v>
      </c>
      <c r="C41" s="107">
        <v>167.52842388226824</v>
      </c>
      <c r="D41" s="107">
        <v>166.61498269000219</v>
      </c>
      <c r="E41" s="107"/>
      <c r="F41" s="107"/>
      <c r="G41" s="107"/>
      <c r="H41" s="90">
        <f t="shared" si="0"/>
        <v>0.1969367578070112</v>
      </c>
      <c r="I41" s="79">
        <f t="shared" si="1"/>
        <v>27.413824731357181</v>
      </c>
      <c r="J41" s="79">
        <f t="shared" si="2"/>
        <v>-0.91344119226604903</v>
      </c>
      <c r="K41" s="79">
        <f t="shared" si="3"/>
        <v>0</v>
      </c>
    </row>
    <row r="42" spans="1:11">
      <c r="A42" s="78" t="s">
        <v>40</v>
      </c>
      <c r="B42" s="107">
        <v>92.003586185301259</v>
      </c>
      <c r="C42" s="107">
        <v>112.72830669313004</v>
      </c>
      <c r="D42" s="107">
        <v>113.07285735058484</v>
      </c>
      <c r="E42" s="107"/>
      <c r="F42" s="107"/>
      <c r="G42" s="107"/>
      <c r="H42" s="90">
        <f t="shared" si="0"/>
        <v>0.22900489034034702</v>
      </c>
      <c r="I42" s="79">
        <f t="shared" si="1"/>
        <v>21.069271165283581</v>
      </c>
      <c r="J42" s="79">
        <f t="shared" si="2"/>
        <v>0.3445506574548034</v>
      </c>
      <c r="K42" s="79">
        <f t="shared" si="3"/>
        <v>0</v>
      </c>
    </row>
    <row r="43" spans="1:11">
      <c r="A43" s="78" t="s">
        <v>271</v>
      </c>
      <c r="B43" s="107">
        <v>105.88692786671869</v>
      </c>
      <c r="C43" s="107">
        <v>122.77428820705899</v>
      </c>
      <c r="D43" s="107">
        <v>127.31741608579871</v>
      </c>
      <c r="E43" s="107"/>
      <c r="F43" s="107"/>
      <c r="G43" s="107"/>
      <c r="H43" s="90">
        <f t="shared" si="0"/>
        <v>0.20239031059674206</v>
      </c>
      <c r="I43" s="79">
        <f t="shared" si="1"/>
        <v>21.430488219080019</v>
      </c>
      <c r="J43" s="79">
        <f t="shared" si="2"/>
        <v>4.5431278787397247</v>
      </c>
      <c r="K43" s="79">
        <f t="shared" si="3"/>
        <v>0</v>
      </c>
    </row>
    <row r="44" spans="1:11">
      <c r="A44" s="78" t="s">
        <v>42</v>
      </c>
      <c r="B44" s="107">
        <v>111.63463324367883</v>
      </c>
      <c r="C44" s="107">
        <v>133.39298783175514</v>
      </c>
      <c r="D44" s="107">
        <v>136.34340073879235</v>
      </c>
      <c r="E44" s="107"/>
      <c r="F44" s="107"/>
      <c r="G44" s="107"/>
      <c r="H44" s="90">
        <f t="shared" si="0"/>
        <v>0.22133603862144297</v>
      </c>
      <c r="I44" s="79">
        <f t="shared" si="1"/>
        <v>24.70876749511352</v>
      </c>
      <c r="J44" s="79">
        <f t="shared" si="2"/>
        <v>2.9504129070372187</v>
      </c>
      <c r="K44" s="79">
        <f t="shared" si="3"/>
        <v>0</v>
      </c>
    </row>
    <row r="45" spans="1:11">
      <c r="A45" s="78" t="s">
        <v>272</v>
      </c>
      <c r="B45" s="107">
        <v>90.166018444445697</v>
      </c>
      <c r="C45" s="107">
        <v>108.67546004444405</v>
      </c>
      <c r="D45" s="107">
        <v>110.56131992204043</v>
      </c>
      <c r="E45" s="107"/>
      <c r="F45" s="107"/>
      <c r="G45" s="107"/>
      <c r="H45" s="90">
        <f t="shared" si="0"/>
        <v>0.22619720632514073</v>
      </c>
      <c r="I45" s="79">
        <f t="shared" si="1"/>
        <v>20.395301477594728</v>
      </c>
      <c r="J45" s="79">
        <f t="shared" si="2"/>
        <v>1.8858598775963742</v>
      </c>
      <c r="K45" s="79">
        <f t="shared" si="3"/>
        <v>0</v>
      </c>
    </row>
    <row r="46" spans="1:11">
      <c r="A46" s="78" t="s">
        <v>273</v>
      </c>
      <c r="B46" s="107">
        <v>91.238650537323693</v>
      </c>
      <c r="C46" s="107">
        <v>109.94349353254748</v>
      </c>
      <c r="D46" s="107">
        <v>112.72355443535045</v>
      </c>
      <c r="E46" s="107"/>
      <c r="F46" s="107"/>
      <c r="G46" s="107"/>
      <c r="H46" s="90">
        <f t="shared" si="0"/>
        <v>0.2354802901127715</v>
      </c>
      <c r="I46" s="79">
        <f t="shared" si="1"/>
        <v>21.484903898026758</v>
      </c>
      <c r="J46" s="79">
        <f t="shared" si="2"/>
        <v>2.7800609028029726</v>
      </c>
      <c r="K46" s="79">
        <f t="shared" si="3"/>
        <v>0</v>
      </c>
    </row>
    <row r="47" spans="1:11">
      <c r="A47" s="78" t="s">
        <v>45</v>
      </c>
      <c r="B47" s="107">
        <v>203.68096968843301</v>
      </c>
      <c r="C47" s="107">
        <v>225.72322621647882</v>
      </c>
      <c r="D47" s="107">
        <v>239.09070625789391</v>
      </c>
      <c r="E47" s="107"/>
      <c r="F47" s="107"/>
      <c r="G47" s="107"/>
      <c r="H47" s="90">
        <f t="shared" si="0"/>
        <v>0.17384901801884839</v>
      </c>
      <c r="I47" s="79">
        <f t="shared" si="1"/>
        <v>35.409736569460904</v>
      </c>
      <c r="J47" s="79">
        <f t="shared" si="2"/>
        <v>13.367480041415092</v>
      </c>
      <c r="K47" s="79">
        <f t="shared" si="3"/>
        <v>0</v>
      </c>
    </row>
    <row r="48" spans="1:11">
      <c r="A48" s="78" t="s">
        <v>46</v>
      </c>
      <c r="B48" s="107">
        <v>363.77080257700868</v>
      </c>
      <c r="C48" s="107">
        <v>388.16289069624128</v>
      </c>
      <c r="D48" s="107">
        <v>459.88598107018487</v>
      </c>
      <c r="E48" s="107"/>
      <c r="F48" s="107"/>
      <c r="G48" s="107"/>
      <c r="H48" s="90">
        <f t="shared" si="0"/>
        <v>0.26421905719832761</v>
      </c>
      <c r="I48" s="79">
        <f t="shared" si="1"/>
        <v>96.115178493176188</v>
      </c>
      <c r="J48" s="79">
        <f t="shared" si="2"/>
        <v>71.723090373943592</v>
      </c>
      <c r="K48" s="79">
        <f t="shared" si="3"/>
        <v>0</v>
      </c>
    </row>
    <row r="49" spans="1:11">
      <c r="A49" s="78" t="s">
        <v>47</v>
      </c>
      <c r="B49" s="107">
        <v>134.23045532958881</v>
      </c>
      <c r="C49" s="107">
        <v>149.3187395920381</v>
      </c>
      <c r="D49" s="107">
        <v>165.81332878417425</v>
      </c>
      <c r="E49" s="107"/>
      <c r="F49" s="107"/>
      <c r="G49" s="107"/>
      <c r="H49" s="90">
        <f t="shared" si="0"/>
        <v>0.23528843269611957</v>
      </c>
      <c r="I49" s="79">
        <f t="shared" si="1"/>
        <v>31.582873454585439</v>
      </c>
      <c r="J49" s="79">
        <f t="shared" si="2"/>
        <v>16.494589192136146</v>
      </c>
      <c r="K49" s="79">
        <f t="shared" si="3"/>
        <v>0</v>
      </c>
    </row>
    <row r="50" spans="1:11">
      <c r="A50" s="78" t="s">
        <v>48</v>
      </c>
      <c r="B50" s="107">
        <v>115.91509812268494</v>
      </c>
      <c r="C50" s="107">
        <v>139.14799993286888</v>
      </c>
      <c r="D50" s="107">
        <v>149.18840867674288</v>
      </c>
      <c r="E50" s="107"/>
      <c r="F50" s="107"/>
      <c r="G50" s="107"/>
      <c r="H50" s="90">
        <f t="shared" si="0"/>
        <v>0.28704897889006104</v>
      </c>
      <c r="I50" s="79">
        <f t="shared" si="1"/>
        <v>33.273310554057943</v>
      </c>
      <c r="J50" s="79">
        <f t="shared" si="2"/>
        <v>10.040408743873996</v>
      </c>
      <c r="K50" s="79">
        <f t="shared" si="3"/>
        <v>0</v>
      </c>
    </row>
    <row r="51" spans="1:11">
      <c r="A51" s="78" t="s">
        <v>49</v>
      </c>
      <c r="B51" s="107">
        <v>105.87192814476472</v>
      </c>
      <c r="C51" s="107">
        <v>127.92896457436487</v>
      </c>
      <c r="D51" s="107">
        <v>130.34643616133857</v>
      </c>
      <c r="E51" s="107"/>
      <c r="F51" s="107"/>
      <c r="G51" s="107"/>
      <c r="H51" s="90">
        <f t="shared" si="0"/>
        <v>0.23117089152384623</v>
      </c>
      <c r="I51" s="79">
        <f t="shared" si="1"/>
        <v>24.47450801657385</v>
      </c>
      <c r="J51" s="79">
        <f t="shared" si="2"/>
        <v>2.4174715869737042</v>
      </c>
      <c r="K51" s="79">
        <f t="shared" si="3"/>
        <v>0</v>
      </c>
    </row>
    <row r="52" spans="1:11">
      <c r="A52" s="78" t="s">
        <v>50</v>
      </c>
      <c r="B52" s="107">
        <v>79.926825691245128</v>
      </c>
      <c r="C52" s="107">
        <v>99.112318308963594</v>
      </c>
      <c r="D52" s="107">
        <v>98.937621166770711</v>
      </c>
      <c r="E52" s="107"/>
      <c r="F52" s="107"/>
      <c r="G52" s="107"/>
      <c r="H52" s="90">
        <f t="shared" si="0"/>
        <v>0.23785250209940406</v>
      </c>
      <c r="I52" s="79">
        <f t="shared" si="1"/>
        <v>19.010795475525583</v>
      </c>
      <c r="J52" s="79">
        <f t="shared" si="2"/>
        <v>-0.17469714219288335</v>
      </c>
      <c r="K52" s="79">
        <f t="shared" si="3"/>
        <v>0</v>
      </c>
    </row>
    <row r="53" spans="1:11">
      <c r="A53" s="78" t="s">
        <v>51</v>
      </c>
      <c r="B53" s="107">
        <v>138.52512391816455</v>
      </c>
      <c r="C53" s="107">
        <v>156.46737613452692</v>
      </c>
      <c r="D53" s="107">
        <v>163.42704123028665</v>
      </c>
      <c r="E53" s="107"/>
      <c r="F53" s="107"/>
      <c r="G53" s="107"/>
      <c r="H53" s="90">
        <f t="shared" si="0"/>
        <v>0.17976462758360867</v>
      </c>
      <c r="I53" s="79">
        <f t="shared" si="1"/>
        <v>24.901917312122094</v>
      </c>
      <c r="J53" s="79">
        <f t="shared" si="2"/>
        <v>6.9596650957597319</v>
      </c>
      <c r="K53" s="79">
        <f t="shared" si="3"/>
        <v>0</v>
      </c>
    </row>
    <row r="54" spans="1:11">
      <c r="A54" s="78" t="s">
        <v>52</v>
      </c>
      <c r="B54" s="107">
        <v>124.25573707799539</v>
      </c>
      <c r="C54" s="107">
        <v>143.32972654150714</v>
      </c>
      <c r="D54" s="107">
        <v>146.60384771288076</v>
      </c>
      <c r="E54" s="107"/>
      <c r="F54" s="107"/>
      <c r="G54" s="107"/>
      <c r="H54" s="90">
        <f t="shared" si="0"/>
        <v>0.17985576489605024</v>
      </c>
      <c r="I54" s="79">
        <f t="shared" si="1"/>
        <v>22.348110634885373</v>
      </c>
      <c r="J54" s="79">
        <f t="shared" si="2"/>
        <v>3.274121171373622</v>
      </c>
      <c r="K54" s="79">
        <f t="shared" si="3"/>
        <v>0</v>
      </c>
    </row>
    <row r="55" spans="1:11">
      <c r="A55" s="78" t="s">
        <v>53</v>
      </c>
      <c r="B55" s="107">
        <v>181.36001827092122</v>
      </c>
      <c r="C55" s="107">
        <v>208.16962622096449</v>
      </c>
      <c r="D55" s="107">
        <v>215.46119318275021</v>
      </c>
      <c r="E55" s="107"/>
      <c r="F55" s="107"/>
      <c r="G55" s="107"/>
      <c r="H55" s="90">
        <f t="shared" si="0"/>
        <v>0.18803027942403269</v>
      </c>
      <c r="I55" s="79">
        <f t="shared" si="1"/>
        <v>34.101174911828991</v>
      </c>
      <c r="J55" s="79">
        <f t="shared" si="2"/>
        <v>7.2915669617857191</v>
      </c>
      <c r="K55" s="79">
        <f t="shared" si="3"/>
        <v>0</v>
      </c>
    </row>
    <row r="56" spans="1:11">
      <c r="A56" s="78" t="s">
        <v>54</v>
      </c>
      <c r="B56" s="107">
        <v>190.5857139627351</v>
      </c>
      <c r="C56" s="107">
        <v>209.28087474011824</v>
      </c>
      <c r="D56" s="107">
        <v>223.15900680744443</v>
      </c>
      <c r="E56" s="107"/>
      <c r="F56" s="107"/>
      <c r="G56" s="107"/>
      <c r="H56" s="90">
        <f t="shared" si="0"/>
        <v>0.17091151360420609</v>
      </c>
      <c r="I56" s="79">
        <f t="shared" si="1"/>
        <v>32.573292844709329</v>
      </c>
      <c r="J56" s="79">
        <f t="shared" si="2"/>
        <v>13.878132067326192</v>
      </c>
      <c r="K56" s="79">
        <f t="shared" si="3"/>
        <v>0</v>
      </c>
    </row>
    <row r="57" spans="1:11">
      <c r="A57" s="78" t="s">
        <v>55</v>
      </c>
      <c r="B57" s="107">
        <v>221.79396877720637</v>
      </c>
      <c r="C57" s="107">
        <v>256.3317441596231</v>
      </c>
      <c r="D57" s="107">
        <v>268.82458839923493</v>
      </c>
      <c r="E57" s="107"/>
      <c r="F57" s="107"/>
      <c r="G57" s="107"/>
      <c r="H57" s="90">
        <f t="shared" si="0"/>
        <v>0.2120464315658247</v>
      </c>
      <c r="I57" s="79">
        <f t="shared" si="1"/>
        <v>47.030619622028553</v>
      </c>
      <c r="J57" s="79">
        <f t="shared" si="2"/>
        <v>12.492844239611827</v>
      </c>
      <c r="K57" s="79">
        <f t="shared" si="3"/>
        <v>0</v>
      </c>
    </row>
    <row r="58" spans="1:11">
      <c r="A58" s="78" t="s">
        <v>56</v>
      </c>
      <c r="B58" s="107">
        <v>144.53965670870201</v>
      </c>
      <c r="C58" s="107">
        <v>179.41104737134586</v>
      </c>
      <c r="D58" s="107">
        <v>172.01905954031892</v>
      </c>
      <c r="E58" s="107"/>
      <c r="F58" s="107"/>
      <c r="G58" s="107"/>
      <c r="H58" s="90">
        <f t="shared" si="0"/>
        <v>0.19011670193044336</v>
      </c>
      <c r="I58" s="79">
        <f t="shared" si="1"/>
        <v>27.479402831616909</v>
      </c>
      <c r="J58" s="79">
        <f t="shared" si="2"/>
        <v>-7.3919878310269382</v>
      </c>
      <c r="K58" s="79">
        <f t="shared" si="3"/>
        <v>0</v>
      </c>
    </row>
    <row r="59" spans="1:11">
      <c r="A59" s="78" t="s">
        <v>57</v>
      </c>
      <c r="B59" s="107">
        <v>248.35665987049501</v>
      </c>
      <c r="C59" s="107">
        <v>290.3246058062013</v>
      </c>
      <c r="D59" s="107">
        <v>305.31966773915684</v>
      </c>
      <c r="E59" s="107"/>
      <c r="F59" s="107"/>
      <c r="G59" s="107"/>
      <c r="H59" s="90">
        <f t="shared" si="0"/>
        <v>0.22935969544108484</v>
      </c>
      <c r="I59" s="79">
        <f t="shared" si="1"/>
        <v>56.963007868661833</v>
      </c>
      <c r="J59" s="79">
        <f t="shared" si="2"/>
        <v>14.995061932955537</v>
      </c>
      <c r="K59" s="79">
        <f t="shared" si="3"/>
        <v>0</v>
      </c>
    </row>
    <row r="60" spans="1:11">
      <c r="A60" s="78" t="s">
        <v>274</v>
      </c>
      <c r="B60" s="107">
        <v>183.29609231230955</v>
      </c>
      <c r="C60" s="107">
        <v>215.67459234087974</v>
      </c>
      <c r="D60" s="107">
        <v>232.37455149962221</v>
      </c>
      <c r="E60" s="107"/>
      <c r="F60" s="107"/>
      <c r="G60" s="107"/>
      <c r="H60" s="90">
        <f t="shared" si="0"/>
        <v>0.26775507632585094</v>
      </c>
      <c r="I60" s="79">
        <f t="shared" si="1"/>
        <v>49.07845918731266</v>
      </c>
      <c r="J60" s="79">
        <f t="shared" si="2"/>
        <v>16.699959158742473</v>
      </c>
      <c r="K60" s="79">
        <f t="shared" si="3"/>
        <v>0</v>
      </c>
    </row>
    <row r="61" spans="1:11">
      <c r="A61" s="78" t="s">
        <v>59</v>
      </c>
      <c r="B61" s="107">
        <v>144.6380878878642</v>
      </c>
      <c r="C61" s="107">
        <v>169.92918027350268</v>
      </c>
      <c r="D61" s="107">
        <v>179.8643402191048</v>
      </c>
      <c r="E61" s="107"/>
      <c r="F61" s="107"/>
      <c r="G61" s="107"/>
      <c r="H61" s="90">
        <f t="shared" si="0"/>
        <v>0.24354755269269737</v>
      </c>
      <c r="I61" s="79">
        <f t="shared" si="1"/>
        <v>35.226252331240602</v>
      </c>
      <c r="J61" s="79">
        <f t="shared" si="2"/>
        <v>9.9351599456021233</v>
      </c>
      <c r="K61" s="79">
        <f t="shared" si="3"/>
        <v>0</v>
      </c>
    </row>
    <row r="62" spans="1:11">
      <c r="A62" s="78" t="s">
        <v>60</v>
      </c>
      <c r="B62" s="107">
        <v>91.817664779515738</v>
      </c>
      <c r="C62" s="107">
        <v>112.12956197628952</v>
      </c>
      <c r="D62" s="107">
        <v>114.0760608298375</v>
      </c>
      <c r="E62" s="107"/>
      <c r="F62" s="107"/>
      <c r="G62" s="107"/>
      <c r="H62" s="90">
        <f t="shared" si="0"/>
        <v>0.2424195398975944</v>
      </c>
      <c r="I62" s="79">
        <f t="shared" si="1"/>
        <v>22.258396050321764</v>
      </c>
      <c r="J62" s="79">
        <f t="shared" si="2"/>
        <v>1.946498853547979</v>
      </c>
      <c r="K62" s="79">
        <f t="shared" si="3"/>
        <v>0</v>
      </c>
    </row>
    <row r="63" spans="1:11">
      <c r="A63" s="78" t="s">
        <v>61</v>
      </c>
      <c r="B63" s="107">
        <v>96.32497668853496</v>
      </c>
      <c r="C63" s="107">
        <v>112.64292758436964</v>
      </c>
      <c r="D63" s="107">
        <v>117.9764116611632</v>
      </c>
      <c r="E63" s="107"/>
      <c r="F63" s="107"/>
      <c r="G63" s="107"/>
      <c r="H63" s="90">
        <f t="shared" si="0"/>
        <v>0.22477487892509701</v>
      </c>
      <c r="I63" s="79">
        <f t="shared" si="1"/>
        <v>21.651434972628238</v>
      </c>
      <c r="J63" s="79">
        <f t="shared" si="2"/>
        <v>5.3334840767935532</v>
      </c>
      <c r="K63" s="79">
        <f t="shared" si="3"/>
        <v>0</v>
      </c>
    </row>
    <row r="64" spans="1:11">
      <c r="A64" s="78" t="s">
        <v>62</v>
      </c>
      <c r="B64" s="107">
        <v>194.91463667637748</v>
      </c>
      <c r="C64" s="107">
        <v>227.26792087850873</v>
      </c>
      <c r="D64" s="107">
        <v>234.54536044851559</v>
      </c>
      <c r="E64" s="107"/>
      <c r="F64" s="107"/>
      <c r="G64" s="107"/>
      <c r="H64" s="90">
        <f t="shared" si="0"/>
        <v>0.20332348790172269</v>
      </c>
      <c r="I64" s="79">
        <f t="shared" si="1"/>
        <v>39.630723772138111</v>
      </c>
      <c r="J64" s="79">
        <f t="shared" si="2"/>
        <v>7.2774395700068624</v>
      </c>
      <c r="K64" s="79">
        <f t="shared" si="3"/>
        <v>0</v>
      </c>
    </row>
    <row r="65" spans="1:11">
      <c r="A65" s="78" t="s">
        <v>63</v>
      </c>
      <c r="B65" s="107">
        <v>145.89900454133661</v>
      </c>
      <c r="C65" s="107">
        <v>177.03807718318879</v>
      </c>
      <c r="D65" s="107">
        <v>177.10398622363203</v>
      </c>
      <c r="E65" s="107"/>
      <c r="F65" s="107"/>
      <c r="G65" s="107"/>
      <c r="H65" s="90">
        <f t="shared" si="0"/>
        <v>0.21388070316445731</v>
      </c>
      <c r="I65" s="79">
        <f t="shared" si="1"/>
        <v>31.204981682295426</v>
      </c>
      <c r="J65" s="79">
        <f t="shared" si="2"/>
        <v>6.5909040443244749E-2</v>
      </c>
      <c r="K65" s="79">
        <f t="shared" si="3"/>
        <v>0</v>
      </c>
    </row>
    <row r="66" spans="1:11">
      <c r="A66" s="78" t="s">
        <v>64</v>
      </c>
      <c r="B66" s="107">
        <v>256.3619861693503</v>
      </c>
      <c r="C66" s="107">
        <v>338.95120309486686</v>
      </c>
      <c r="D66" s="107">
        <v>311.49192629448123</v>
      </c>
      <c r="E66" s="107"/>
      <c r="F66" s="107"/>
      <c r="G66" s="107"/>
      <c r="H66" s="90">
        <f t="shared" si="0"/>
        <v>0.21504724998000527</v>
      </c>
      <c r="I66" s="79">
        <f t="shared" si="1"/>
        <v>55.129940125130929</v>
      </c>
      <c r="J66" s="79">
        <f t="shared" si="2"/>
        <v>-27.459276800385624</v>
      </c>
      <c r="K66" s="79">
        <f t="shared" si="3"/>
        <v>0</v>
      </c>
    </row>
    <row r="67" spans="1:11">
      <c r="A67" s="78" t="s">
        <v>65</v>
      </c>
      <c r="B67" s="107">
        <v>120.1860552237334</v>
      </c>
      <c r="C67" s="107">
        <v>143.72987995438376</v>
      </c>
      <c r="D67" s="107">
        <v>146.66625768260408</v>
      </c>
      <c r="E67" s="107"/>
      <c r="F67" s="107"/>
      <c r="G67" s="107"/>
      <c r="H67" s="90">
        <f t="shared" si="0"/>
        <v>0.22032674597378393</v>
      </c>
      <c r="I67" s="79">
        <f t="shared" si="1"/>
        <v>26.480202458870679</v>
      </c>
      <c r="J67" s="79">
        <f t="shared" si="2"/>
        <v>2.9363777282203216</v>
      </c>
      <c r="K67" s="79">
        <f t="shared" si="3"/>
        <v>0</v>
      </c>
    </row>
    <row r="68" spans="1:11">
      <c r="A68" s="78" t="s">
        <v>66</v>
      </c>
      <c r="B68" s="107">
        <v>106.08069793112898</v>
      </c>
      <c r="C68" s="107">
        <v>133.61956070461699</v>
      </c>
      <c r="D68" s="107">
        <v>134.20539527188032</v>
      </c>
      <c r="E68" s="107"/>
      <c r="F68" s="107"/>
      <c r="G68" s="107"/>
      <c r="H68" s="90">
        <f t="shared" ref="H68:H92" si="4">(D68-B68)/B68</f>
        <v>0.26512549303748739</v>
      </c>
      <c r="I68" s="79">
        <f t="shared" ref="I68:I92" si="5">D68-B68</f>
        <v>28.124697340751339</v>
      </c>
      <c r="J68" s="79">
        <f t="shared" ref="J68:J92" si="6">D68-C68</f>
        <v>0.58583456726333338</v>
      </c>
      <c r="K68" s="79">
        <f t="shared" ref="K68:K92" si="7">G68-F68</f>
        <v>0</v>
      </c>
    </row>
    <row r="69" spans="1:11">
      <c r="A69" s="78" t="s">
        <v>67</v>
      </c>
      <c r="B69" s="107">
        <v>105.15772795021311</v>
      </c>
      <c r="C69" s="107">
        <v>126.99340867582866</v>
      </c>
      <c r="D69" s="107">
        <v>122.43542658802293</v>
      </c>
      <c r="E69" s="107"/>
      <c r="F69" s="107"/>
      <c r="G69" s="107"/>
      <c r="H69" s="90">
        <f t="shared" si="4"/>
        <v>0.16430270009247386</v>
      </c>
      <c r="I69" s="79">
        <f t="shared" si="5"/>
        <v>17.27769863780982</v>
      </c>
      <c r="J69" s="79">
        <f t="shared" si="6"/>
        <v>-4.5579820878057262</v>
      </c>
      <c r="K69" s="79">
        <f t="shared" si="7"/>
        <v>0</v>
      </c>
    </row>
    <row r="70" spans="1:11">
      <c r="A70" s="78" t="s">
        <v>68</v>
      </c>
      <c r="B70" s="107">
        <v>137.62770988649851</v>
      </c>
      <c r="C70" s="107">
        <v>147.03694684745781</v>
      </c>
      <c r="D70" s="107">
        <v>166.66595923607861</v>
      </c>
      <c r="E70" s="107"/>
      <c r="F70" s="107"/>
      <c r="G70" s="107"/>
      <c r="H70" s="90">
        <f t="shared" si="4"/>
        <v>0.21099129945218101</v>
      </c>
      <c r="I70" s="79">
        <f t="shared" si="5"/>
        <v>29.038249349580099</v>
      </c>
      <c r="J70" s="79">
        <f t="shared" si="6"/>
        <v>19.629012388620794</v>
      </c>
      <c r="K70" s="79">
        <f t="shared" si="7"/>
        <v>0</v>
      </c>
    </row>
    <row r="71" spans="1:11">
      <c r="A71" s="78" t="s">
        <v>69</v>
      </c>
      <c r="B71" s="107">
        <v>107.59021142492773</v>
      </c>
      <c r="C71" s="107">
        <v>127.95037407445638</v>
      </c>
      <c r="D71" s="107">
        <v>127.7137315203307</v>
      </c>
      <c r="E71" s="107"/>
      <c r="F71" s="107"/>
      <c r="G71" s="107"/>
      <c r="H71" s="90">
        <f t="shared" si="4"/>
        <v>0.18703857747732355</v>
      </c>
      <c r="I71" s="79">
        <f t="shared" si="5"/>
        <v>20.123520095402966</v>
      </c>
      <c r="J71" s="79">
        <f t="shared" si="6"/>
        <v>-0.23664255412568025</v>
      </c>
      <c r="K71" s="79">
        <f t="shared" si="7"/>
        <v>0</v>
      </c>
    </row>
    <row r="72" spans="1:11">
      <c r="A72" s="78" t="s">
        <v>70</v>
      </c>
      <c r="B72" s="107">
        <v>120.0390472821863</v>
      </c>
      <c r="C72" s="107">
        <v>137.12868854846931</v>
      </c>
      <c r="D72" s="107">
        <v>142.58505453363415</v>
      </c>
      <c r="E72" s="107"/>
      <c r="F72" s="107"/>
      <c r="G72" s="107"/>
      <c r="H72" s="90">
        <f t="shared" si="4"/>
        <v>0.18782227751647323</v>
      </c>
      <c r="I72" s="79">
        <f t="shared" si="5"/>
        <v>22.546007251447847</v>
      </c>
      <c r="J72" s="79">
        <f t="shared" si="6"/>
        <v>5.4563659851648367</v>
      </c>
      <c r="K72" s="79">
        <f t="shared" si="7"/>
        <v>0</v>
      </c>
    </row>
    <row r="73" spans="1:11">
      <c r="A73" s="78" t="s">
        <v>275</v>
      </c>
      <c r="B73" s="107">
        <v>101.75256180452571</v>
      </c>
      <c r="C73" s="107">
        <v>125.35655211108202</v>
      </c>
      <c r="D73" s="107">
        <v>122.75704546563969</v>
      </c>
      <c r="E73" s="107"/>
      <c r="F73" s="107"/>
      <c r="G73" s="107"/>
      <c r="H73" s="90">
        <f t="shared" si="4"/>
        <v>0.20642707454840464</v>
      </c>
      <c r="I73" s="79">
        <f t="shared" si="5"/>
        <v>21.00448366111398</v>
      </c>
      <c r="J73" s="79">
        <f t="shared" si="6"/>
        <v>-2.5995066454423323</v>
      </c>
      <c r="K73" s="79">
        <f t="shared" si="7"/>
        <v>0</v>
      </c>
    </row>
    <row r="74" spans="1:11">
      <c r="A74" s="78" t="s">
        <v>276</v>
      </c>
      <c r="B74" s="107">
        <v>94.493447177631793</v>
      </c>
      <c r="C74" s="107">
        <v>123.33067736868161</v>
      </c>
      <c r="D74" s="107">
        <v>119.00320977430954</v>
      </c>
      <c r="E74" s="107"/>
      <c r="F74" s="107"/>
      <c r="G74" s="107"/>
      <c r="H74" s="90">
        <f t="shared" si="4"/>
        <v>0.25938055313617159</v>
      </c>
      <c r="I74" s="79">
        <f t="shared" si="5"/>
        <v>24.509762596677746</v>
      </c>
      <c r="J74" s="79">
        <f t="shared" si="6"/>
        <v>-4.3274675943720666</v>
      </c>
      <c r="K74" s="79">
        <f t="shared" si="7"/>
        <v>0</v>
      </c>
    </row>
    <row r="75" spans="1:11">
      <c r="A75" s="78" t="s">
        <v>73</v>
      </c>
      <c r="B75" s="107">
        <v>140.33391299393801</v>
      </c>
      <c r="C75" s="107">
        <v>164.33725116234291</v>
      </c>
      <c r="D75" s="107">
        <v>170.74713769072773</v>
      </c>
      <c r="E75" s="107"/>
      <c r="F75" s="107"/>
      <c r="G75" s="107"/>
      <c r="H75" s="90">
        <f t="shared" si="4"/>
        <v>0.21672042094417668</v>
      </c>
      <c r="I75" s="79">
        <f t="shared" si="5"/>
        <v>30.413224696789712</v>
      </c>
      <c r="J75" s="79">
        <f t="shared" si="6"/>
        <v>6.409886528384817</v>
      </c>
      <c r="K75" s="79">
        <f t="shared" si="7"/>
        <v>0</v>
      </c>
    </row>
    <row r="76" spans="1:11">
      <c r="A76" s="78" t="s">
        <v>74</v>
      </c>
      <c r="B76" s="107">
        <v>112.83755521655777</v>
      </c>
      <c r="C76" s="107">
        <v>137.18643061416222</v>
      </c>
      <c r="D76" s="107">
        <v>134.58270736623544</v>
      </c>
      <c r="E76" s="107"/>
      <c r="F76" s="107"/>
      <c r="G76" s="107"/>
      <c r="H76" s="90">
        <f t="shared" si="4"/>
        <v>0.19271201071260699</v>
      </c>
      <c r="I76" s="79">
        <f t="shared" si="5"/>
        <v>21.745152149677665</v>
      </c>
      <c r="J76" s="79">
        <f t="shared" si="6"/>
        <v>-2.60372324792678</v>
      </c>
      <c r="K76" s="79">
        <f t="shared" si="7"/>
        <v>0</v>
      </c>
    </row>
    <row r="77" spans="1:11">
      <c r="A77" s="78" t="s">
        <v>75</v>
      </c>
      <c r="B77" s="107">
        <v>122.13635952145574</v>
      </c>
      <c r="C77" s="107">
        <v>146.32703291283212</v>
      </c>
      <c r="D77" s="107">
        <v>147.02317397818268</v>
      </c>
      <c r="E77" s="107"/>
      <c r="F77" s="107"/>
      <c r="G77" s="107"/>
      <c r="H77" s="90">
        <f t="shared" si="4"/>
        <v>0.20376253684190629</v>
      </c>
      <c r="I77" s="79">
        <f t="shared" si="5"/>
        <v>24.886814456726938</v>
      </c>
      <c r="J77" s="79">
        <f t="shared" si="6"/>
        <v>0.69614106535055953</v>
      </c>
      <c r="K77" s="79">
        <f t="shared" si="7"/>
        <v>0</v>
      </c>
    </row>
    <row r="78" spans="1:11">
      <c r="A78" s="78" t="s">
        <v>76</v>
      </c>
      <c r="B78" s="107">
        <v>115.64166281723793</v>
      </c>
      <c r="C78" s="107">
        <v>136.84013177243696</v>
      </c>
      <c r="D78" s="107">
        <v>135.89371783750988</v>
      </c>
      <c r="E78" s="107"/>
      <c r="F78" s="107"/>
      <c r="G78" s="107"/>
      <c r="H78" s="90">
        <f t="shared" si="4"/>
        <v>0.17512767048566785</v>
      </c>
      <c r="I78" s="79">
        <f t="shared" si="5"/>
        <v>20.252055020271953</v>
      </c>
      <c r="J78" s="79">
        <f t="shared" si="6"/>
        <v>-0.94641393492707948</v>
      </c>
      <c r="K78" s="79">
        <f t="shared" si="7"/>
        <v>0</v>
      </c>
    </row>
    <row r="79" spans="1:11">
      <c r="A79" s="78" t="s">
        <v>77</v>
      </c>
      <c r="B79" s="107">
        <v>114.71603622313502</v>
      </c>
      <c r="C79" s="107">
        <v>138.72800246163598</v>
      </c>
      <c r="D79" s="107">
        <v>133.30347034247751</v>
      </c>
      <c r="E79" s="107"/>
      <c r="F79" s="107"/>
      <c r="G79" s="107"/>
      <c r="H79" s="90">
        <f t="shared" si="4"/>
        <v>0.16202995441010473</v>
      </c>
      <c r="I79" s="79">
        <f t="shared" si="5"/>
        <v>18.58743411934249</v>
      </c>
      <c r="J79" s="79">
        <f t="shared" si="6"/>
        <v>-5.4245321191584708</v>
      </c>
      <c r="K79" s="79">
        <f t="shared" si="7"/>
        <v>0</v>
      </c>
    </row>
    <row r="80" spans="1:11">
      <c r="A80" s="78" t="s">
        <v>78</v>
      </c>
      <c r="B80" s="107">
        <v>97.679907444129853</v>
      </c>
      <c r="C80" s="107">
        <v>118.34543582164041</v>
      </c>
      <c r="D80" s="107">
        <v>119.68221128008899</v>
      </c>
      <c r="E80" s="107"/>
      <c r="F80" s="107"/>
      <c r="G80" s="107"/>
      <c r="H80" s="90">
        <f t="shared" si="4"/>
        <v>0.2252490242022786</v>
      </c>
      <c r="I80" s="79">
        <f t="shared" si="5"/>
        <v>22.00230383595914</v>
      </c>
      <c r="J80" s="79">
        <f t="shared" si="6"/>
        <v>1.3367754584485851</v>
      </c>
      <c r="K80" s="79">
        <f t="shared" si="7"/>
        <v>0</v>
      </c>
    </row>
    <row r="81" spans="1:11">
      <c r="A81" s="78" t="s">
        <v>79</v>
      </c>
      <c r="B81" s="107">
        <v>123.80302915390534</v>
      </c>
      <c r="C81" s="107">
        <v>170.80932032017552</v>
      </c>
      <c r="D81" s="107">
        <v>171.68680961732878</v>
      </c>
      <c r="E81" s="107"/>
      <c r="F81" s="107"/>
      <c r="G81" s="107"/>
      <c r="H81" s="90">
        <f t="shared" si="4"/>
        <v>0.38677390036956905</v>
      </c>
      <c r="I81" s="79">
        <f t="shared" si="5"/>
        <v>47.883780463423435</v>
      </c>
      <c r="J81" s="79">
        <f t="shared" si="6"/>
        <v>0.87748929715326085</v>
      </c>
      <c r="K81" s="79">
        <f t="shared" si="7"/>
        <v>0</v>
      </c>
    </row>
    <row r="82" spans="1:11">
      <c r="A82" s="78" t="s">
        <v>80</v>
      </c>
      <c r="B82" s="107">
        <v>131.34631553365026</v>
      </c>
      <c r="C82" s="107">
        <v>172.00967238943269</v>
      </c>
      <c r="D82" s="107">
        <v>164.50508536965791</v>
      </c>
      <c r="E82" s="107"/>
      <c r="F82" s="107"/>
      <c r="G82" s="107"/>
      <c r="H82" s="90">
        <f t="shared" si="4"/>
        <v>0.25245298812750133</v>
      </c>
      <c r="I82" s="79">
        <f t="shared" si="5"/>
        <v>33.15876983600765</v>
      </c>
      <c r="J82" s="79">
        <f t="shared" si="6"/>
        <v>-7.5045870197747888</v>
      </c>
      <c r="K82" s="79">
        <f t="shared" si="7"/>
        <v>0</v>
      </c>
    </row>
    <row r="83" spans="1:11">
      <c r="A83" s="78" t="s">
        <v>81</v>
      </c>
      <c r="B83" s="107">
        <v>75.360000163798375</v>
      </c>
      <c r="C83" s="107">
        <v>100.13475298036157</v>
      </c>
      <c r="D83" s="107">
        <v>100.32814044518518</v>
      </c>
      <c r="E83" s="107"/>
      <c r="F83" s="107"/>
      <c r="G83" s="107"/>
      <c r="H83" s="90">
        <f t="shared" si="4"/>
        <v>0.33131820895856456</v>
      </c>
      <c r="I83" s="79">
        <f t="shared" si="5"/>
        <v>24.968140281386809</v>
      </c>
      <c r="J83" s="79">
        <f t="shared" si="6"/>
        <v>0.19338746482361557</v>
      </c>
      <c r="K83" s="79">
        <f t="shared" si="7"/>
        <v>0</v>
      </c>
    </row>
    <row r="84" spans="1:11">
      <c r="A84" s="78" t="s">
        <v>82</v>
      </c>
      <c r="B84" s="107">
        <v>115.65914669710598</v>
      </c>
      <c r="C84" s="107">
        <v>138.81218789605305</v>
      </c>
      <c r="D84" s="107">
        <v>139.2531125587924</v>
      </c>
      <c r="E84" s="107"/>
      <c r="F84" s="107"/>
      <c r="G84" s="107"/>
      <c r="H84" s="90">
        <f t="shared" si="4"/>
        <v>0.20399567639449637</v>
      </c>
      <c r="I84" s="79">
        <f t="shared" si="5"/>
        <v>23.593965861686414</v>
      </c>
      <c r="J84" s="79">
        <f t="shared" si="6"/>
        <v>0.44092466273934861</v>
      </c>
      <c r="K84" s="79">
        <f t="shared" si="7"/>
        <v>0</v>
      </c>
    </row>
    <row r="85" spans="1:11">
      <c r="A85" s="78" t="s">
        <v>83</v>
      </c>
      <c r="B85" s="107">
        <v>147.04047179510715</v>
      </c>
      <c r="C85" s="107">
        <v>157.63149092070358</v>
      </c>
      <c r="D85" s="107">
        <v>171.91492150177012</v>
      </c>
      <c r="E85" s="107"/>
      <c r="F85" s="107"/>
      <c r="G85" s="107"/>
      <c r="H85" s="90">
        <f t="shared" si="4"/>
        <v>0.16916736870461185</v>
      </c>
      <c r="I85" s="79">
        <f t="shared" si="5"/>
        <v>24.874449706662972</v>
      </c>
      <c r="J85" s="79">
        <f t="shared" si="6"/>
        <v>14.28343058106654</v>
      </c>
      <c r="K85" s="79">
        <f t="shared" si="7"/>
        <v>0</v>
      </c>
    </row>
    <row r="86" spans="1:11">
      <c r="A86" s="78" t="s">
        <v>277</v>
      </c>
      <c r="B86" s="107">
        <v>100.5815832749369</v>
      </c>
      <c r="C86" s="107">
        <v>120.02990141401995</v>
      </c>
      <c r="D86" s="107">
        <v>121.81080472244618</v>
      </c>
      <c r="E86" s="107"/>
      <c r="F86" s="107"/>
      <c r="G86" s="107"/>
      <c r="H86" s="90">
        <f t="shared" si="4"/>
        <v>0.21106469749516471</v>
      </c>
      <c r="I86" s="79">
        <f t="shared" si="5"/>
        <v>21.229221447509275</v>
      </c>
      <c r="J86" s="79">
        <f t="shared" si="6"/>
        <v>1.7809033084262325</v>
      </c>
      <c r="K86" s="79">
        <f t="shared" si="7"/>
        <v>0</v>
      </c>
    </row>
    <row r="87" spans="1:11">
      <c r="A87" s="78" t="s">
        <v>85</v>
      </c>
      <c r="B87" s="107">
        <v>78.65559998748671</v>
      </c>
      <c r="C87" s="107">
        <v>97.168721480878446</v>
      </c>
      <c r="D87" s="107">
        <v>97.127704002535282</v>
      </c>
      <c r="E87" s="107"/>
      <c r="F87" s="107"/>
      <c r="G87" s="107"/>
      <c r="H87" s="90">
        <f t="shared" si="4"/>
        <v>0.23484791951224443</v>
      </c>
      <c r="I87" s="79">
        <f t="shared" si="5"/>
        <v>18.472104015048572</v>
      </c>
      <c r="J87" s="79">
        <f t="shared" si="6"/>
        <v>-4.1017478343164271E-2</v>
      </c>
      <c r="K87" s="79">
        <f t="shared" si="7"/>
        <v>0</v>
      </c>
    </row>
    <row r="88" spans="1:11">
      <c r="A88" s="78" t="s">
        <v>86</v>
      </c>
      <c r="B88" s="107">
        <v>72.644016185717064</v>
      </c>
      <c r="C88" s="107">
        <v>91.466888699560798</v>
      </c>
      <c r="D88" s="107">
        <v>91.673255676026869</v>
      </c>
      <c r="E88" s="107"/>
      <c r="F88" s="107"/>
      <c r="G88" s="107"/>
      <c r="H88" s="90">
        <f t="shared" si="4"/>
        <v>0.26195191964140396</v>
      </c>
      <c r="I88" s="79">
        <f t="shared" si="5"/>
        <v>19.029239490309806</v>
      </c>
      <c r="J88" s="79">
        <f t="shared" si="6"/>
        <v>0.20636697646607161</v>
      </c>
      <c r="K88" s="79">
        <f t="shared" si="7"/>
        <v>0</v>
      </c>
    </row>
    <row r="89" spans="1:11">
      <c r="A89" s="78" t="s">
        <v>87</v>
      </c>
      <c r="B89" s="107">
        <v>77.481533847785542</v>
      </c>
      <c r="C89" s="107">
        <v>95.501109390875214</v>
      </c>
      <c r="D89" s="107">
        <v>95.764686672550752</v>
      </c>
      <c r="E89" s="107"/>
      <c r="F89" s="107"/>
      <c r="G89" s="107"/>
      <c r="H89" s="90">
        <f t="shared" si="4"/>
        <v>0.23596787410898359</v>
      </c>
      <c r="I89" s="79">
        <f t="shared" si="5"/>
        <v>18.28315282476521</v>
      </c>
      <c r="J89" s="79">
        <f t="shared" si="6"/>
        <v>0.26357728167553773</v>
      </c>
      <c r="K89" s="79">
        <f t="shared" si="7"/>
        <v>0</v>
      </c>
    </row>
    <row r="90" spans="1:11">
      <c r="A90" s="174" t="s">
        <v>278</v>
      </c>
      <c r="B90" s="107">
        <v>246.74811217879937</v>
      </c>
      <c r="C90" s="107">
        <v>287.57109725869208</v>
      </c>
      <c r="D90" s="107">
        <v>286.09114368920643</v>
      </c>
      <c r="E90" s="107"/>
      <c r="F90" s="107"/>
      <c r="G90" s="107"/>
      <c r="H90" s="90">
        <f t="shared" si="4"/>
        <v>0.1594461297515346</v>
      </c>
      <c r="I90" s="79">
        <f t="shared" si="5"/>
        <v>39.343031510407059</v>
      </c>
      <c r="J90" s="79">
        <f t="shared" si="6"/>
        <v>-1.4799535694856445</v>
      </c>
      <c r="K90" s="79">
        <f t="shared" si="7"/>
        <v>0</v>
      </c>
    </row>
    <row r="91" spans="1:11" s="156" customFormat="1">
      <c r="A91" s="99" t="s">
        <v>285</v>
      </c>
      <c r="B91" s="107">
        <v>69.051762224913347</v>
      </c>
      <c r="C91" s="107">
        <v>86.481520107129796</v>
      </c>
      <c r="D91" s="107">
        <v>86.563295124378115</v>
      </c>
      <c r="E91" s="107"/>
      <c r="F91" s="107"/>
      <c r="G91" s="107"/>
      <c r="H91" s="90">
        <f t="shared" si="4"/>
        <v>0.25360008688013963</v>
      </c>
      <c r="I91" s="79">
        <f t="shared" si="5"/>
        <v>17.511532899464768</v>
      </c>
      <c r="J91" s="79">
        <f t="shared" si="6"/>
        <v>8.1775017248318704E-2</v>
      </c>
      <c r="K91" s="79">
        <f t="shared" si="7"/>
        <v>0</v>
      </c>
    </row>
    <row r="92" spans="1:11" s="115" customFormat="1">
      <c r="A92" s="78" t="s">
        <v>173</v>
      </c>
      <c r="B92" s="116">
        <v>113.40745642216854</v>
      </c>
      <c r="C92" s="164">
        <v>135.18072241498714</v>
      </c>
      <c r="D92" s="164">
        <v>138.87603691131898</v>
      </c>
      <c r="E92" s="164"/>
      <c r="F92" s="164"/>
      <c r="G92" s="164"/>
      <c r="H92" s="113">
        <f t="shared" si="4"/>
        <v>0.22457589026899225</v>
      </c>
      <c r="I92" s="79">
        <f t="shared" si="5"/>
        <v>25.46858048915044</v>
      </c>
      <c r="J92" s="114">
        <f t="shared" si="6"/>
        <v>3.6953144963318323</v>
      </c>
      <c r="K92" s="79">
        <f t="shared" si="7"/>
        <v>0</v>
      </c>
    </row>
    <row r="93" spans="1:11">
      <c r="D93" s="143" t="s">
        <v>284</v>
      </c>
    </row>
    <row r="94" spans="1:11">
      <c r="F94" s="168"/>
      <c r="G94" s="168"/>
    </row>
    <row r="95" spans="1:11">
      <c r="B95" s="146"/>
      <c r="C95" s="142"/>
      <c r="D95" s="144"/>
      <c r="E95" s="146"/>
      <c r="F95" s="146"/>
      <c r="G95" s="14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J1" zoomScale="80" zoomScaleNormal="80" workbookViewId="0">
      <selection activeCell="L1" sqref="L1:V1048576"/>
    </sheetView>
  </sheetViews>
  <sheetFormatPr defaultRowHeight="15"/>
  <cols>
    <col min="1" max="1" width="16.140625" customWidth="1"/>
    <col min="2" max="2" width="9.140625" style="148"/>
    <col min="3" max="3" width="9.140625" style="147"/>
    <col min="4" max="4" width="15.140625" style="148" customWidth="1"/>
    <col min="5" max="6" width="8.7109375" style="156"/>
    <col min="7" max="7" width="13.42578125" style="156" customWidth="1"/>
    <col min="8" max="8" width="30.5703125" customWidth="1"/>
    <col min="9" max="9" width="30" customWidth="1"/>
    <col min="10" max="10" width="33.42578125" customWidth="1"/>
    <col min="11" max="11" width="33.42578125" style="156" customWidth="1"/>
  </cols>
  <sheetData>
    <row r="1" spans="1:11" s="156" customFormat="1" ht="15.75" thickBot="1">
      <c r="B1" s="189" t="s">
        <v>281</v>
      </c>
      <c r="C1" s="189"/>
      <c r="D1" s="190"/>
      <c r="E1" s="191" t="s">
        <v>280</v>
      </c>
      <c r="F1" s="189"/>
      <c r="G1" s="190"/>
    </row>
    <row r="2" spans="1:11" ht="49.5" customHeight="1">
      <c r="A2" s="93" t="s">
        <v>174</v>
      </c>
      <c r="B2" s="93">
        <v>43435</v>
      </c>
      <c r="C2" s="93">
        <v>43770</v>
      </c>
      <c r="D2" s="93">
        <v>43800</v>
      </c>
      <c r="E2" s="93">
        <v>43435</v>
      </c>
      <c r="F2" s="93">
        <v>43770</v>
      </c>
      <c r="G2" s="93">
        <v>43800</v>
      </c>
      <c r="H2" s="92" t="s">
        <v>329</v>
      </c>
      <c r="I2" s="92" t="s">
        <v>330</v>
      </c>
      <c r="J2" s="92" t="s">
        <v>331</v>
      </c>
      <c r="K2" s="160" t="s">
        <v>333</v>
      </c>
    </row>
    <row r="3" spans="1:11">
      <c r="A3" s="80" t="s">
        <v>175</v>
      </c>
      <c r="B3" s="104">
        <v>100.94401491515134</v>
      </c>
      <c r="C3" s="104">
        <v>121.86888311676849</v>
      </c>
      <c r="D3" s="104">
        <v>125.4076338299141</v>
      </c>
      <c r="E3" s="104"/>
      <c r="F3" s="104"/>
      <c r="G3" s="104"/>
      <c r="H3" s="90">
        <f>(D3-B3)/B3</f>
        <v>0.24234838425364491</v>
      </c>
      <c r="I3" s="81">
        <f>(D3-B3)</f>
        <v>24.463618914762762</v>
      </c>
      <c r="J3" s="81">
        <f>(D3-C3)</f>
        <v>3.5387507131456175</v>
      </c>
      <c r="K3" s="81">
        <f>G3-F3</f>
        <v>0</v>
      </c>
    </row>
    <row r="4" spans="1:11">
      <c r="A4" s="71" t="s">
        <v>176</v>
      </c>
      <c r="B4" s="105">
        <v>91.650372940851668</v>
      </c>
      <c r="C4" s="105">
        <v>113.8933461779888</v>
      </c>
      <c r="D4" s="105">
        <v>113.41025679648965</v>
      </c>
      <c r="E4" s="105"/>
      <c r="F4" s="105"/>
      <c r="G4" s="105"/>
      <c r="H4" s="90">
        <f t="shared" ref="H4:H67" si="0">(D4-B4)/B4</f>
        <v>0.2374227529841165</v>
      </c>
      <c r="I4" s="81">
        <f t="shared" ref="I4:I67" si="1">(D4-B4)</f>
        <v>21.75988385563798</v>
      </c>
      <c r="J4" s="81">
        <f t="shared" ref="J4:J67" si="2">(D4-C4)</f>
        <v>-0.48308938149915548</v>
      </c>
      <c r="K4" s="81">
        <f t="shared" ref="K4:K67" si="3">G4-F4</f>
        <v>0</v>
      </c>
    </row>
    <row r="5" spans="1:11">
      <c r="A5" s="71" t="s">
        <v>177</v>
      </c>
      <c r="B5" s="105">
        <v>91.023433702384679</v>
      </c>
      <c r="C5" s="105">
        <v>112.51202168851319</v>
      </c>
      <c r="D5" s="105">
        <v>111.94295760728328</v>
      </c>
      <c r="E5" s="105"/>
      <c r="F5" s="105"/>
      <c r="G5" s="105"/>
      <c r="H5" s="90">
        <f t="shared" si="0"/>
        <v>0.22982569492267502</v>
      </c>
      <c r="I5" s="81">
        <f t="shared" si="1"/>
        <v>20.919523904898597</v>
      </c>
      <c r="J5" s="81">
        <f t="shared" si="2"/>
        <v>-0.56906408122991081</v>
      </c>
      <c r="K5" s="81">
        <f t="shared" si="3"/>
        <v>0</v>
      </c>
    </row>
    <row r="6" spans="1:11">
      <c r="A6" s="71" t="s">
        <v>178</v>
      </c>
      <c r="B6" s="105">
        <v>105.88514758747685</v>
      </c>
      <c r="C6" s="105">
        <v>130.44028297674058</v>
      </c>
      <c r="D6" s="105">
        <v>130.32544374882278</v>
      </c>
      <c r="E6" s="105"/>
      <c r="F6" s="105"/>
      <c r="G6" s="105"/>
      <c r="H6" s="90">
        <f t="shared" si="0"/>
        <v>0.23081892709413862</v>
      </c>
      <c r="I6" s="81">
        <f t="shared" si="1"/>
        <v>24.440296161345927</v>
      </c>
      <c r="J6" s="81">
        <f t="shared" si="2"/>
        <v>-0.11483922791779833</v>
      </c>
      <c r="K6" s="81">
        <f t="shared" si="3"/>
        <v>0</v>
      </c>
    </row>
    <row r="7" spans="1:11">
      <c r="A7" s="71" t="s">
        <v>180</v>
      </c>
      <c r="B7" s="105">
        <v>92.987786675474169</v>
      </c>
      <c r="C7" s="105">
        <v>117.2908336231984</v>
      </c>
      <c r="D7" s="105">
        <v>115.33435757813098</v>
      </c>
      <c r="E7" s="105"/>
      <c r="F7" s="105"/>
      <c r="G7" s="105"/>
      <c r="H7" s="90">
        <f t="shared" si="0"/>
        <v>0.24031726855319149</v>
      </c>
      <c r="I7" s="81">
        <f t="shared" si="1"/>
        <v>22.346570902656808</v>
      </c>
      <c r="J7" s="81">
        <f t="shared" si="2"/>
        <v>-1.9564760450674186</v>
      </c>
      <c r="K7" s="81">
        <f t="shared" si="3"/>
        <v>0</v>
      </c>
    </row>
    <row r="8" spans="1:11">
      <c r="A8" s="71" t="s">
        <v>181</v>
      </c>
      <c r="B8" s="105">
        <v>126.84055663386037</v>
      </c>
      <c r="C8" s="105">
        <v>151.10053362762966</v>
      </c>
      <c r="D8" s="105">
        <v>156.42417364189089</v>
      </c>
      <c r="E8" s="105"/>
      <c r="F8" s="105"/>
      <c r="G8" s="105"/>
      <c r="H8" s="90">
        <f t="shared" si="0"/>
        <v>0.23323468292107055</v>
      </c>
      <c r="I8" s="81">
        <f t="shared" si="1"/>
        <v>29.583617008030515</v>
      </c>
      <c r="J8" s="81">
        <f t="shared" si="2"/>
        <v>5.3236400142612297</v>
      </c>
      <c r="K8" s="81">
        <f t="shared" si="3"/>
        <v>0</v>
      </c>
    </row>
    <row r="9" spans="1:11">
      <c r="A9" s="71" t="s">
        <v>182</v>
      </c>
      <c r="B9" s="105">
        <v>101.20233904601675</v>
      </c>
      <c r="C9" s="105">
        <v>122.87416062999446</v>
      </c>
      <c r="D9" s="105">
        <v>124.67445722027897</v>
      </c>
      <c r="E9" s="105"/>
      <c r="F9" s="105"/>
      <c r="G9" s="105"/>
      <c r="H9" s="90">
        <f t="shared" si="0"/>
        <v>0.2319325659418745</v>
      </c>
      <c r="I9" s="81">
        <f t="shared" si="1"/>
        <v>23.472118174262221</v>
      </c>
      <c r="J9" s="81">
        <f t="shared" si="2"/>
        <v>1.8002965902845034</v>
      </c>
      <c r="K9" s="81">
        <f t="shared" si="3"/>
        <v>0</v>
      </c>
    </row>
    <row r="10" spans="1:11">
      <c r="A10" s="71" t="s">
        <v>184</v>
      </c>
      <c r="B10" s="105">
        <v>103.3212344068537</v>
      </c>
      <c r="C10" s="105">
        <v>136.43635413186823</v>
      </c>
      <c r="D10" s="105">
        <v>131.0248291739849</v>
      </c>
      <c r="E10" s="105"/>
      <c r="F10" s="105"/>
      <c r="G10" s="105"/>
      <c r="H10" s="90">
        <f t="shared" si="0"/>
        <v>0.26813069865233341</v>
      </c>
      <c r="I10" s="81">
        <f t="shared" si="1"/>
        <v>27.703594767131193</v>
      </c>
      <c r="J10" s="81">
        <f t="shared" si="2"/>
        <v>-5.41152495788333</v>
      </c>
      <c r="K10" s="81">
        <f t="shared" si="3"/>
        <v>0</v>
      </c>
    </row>
    <row r="11" spans="1:11">
      <c r="A11" s="71" t="s">
        <v>185</v>
      </c>
      <c r="B11" s="105">
        <v>93.406979356355336</v>
      </c>
      <c r="C11" s="105">
        <v>114.9063671196833</v>
      </c>
      <c r="D11" s="105">
        <v>115.07281303140753</v>
      </c>
      <c r="E11" s="105"/>
      <c r="F11" s="105"/>
      <c r="G11" s="105"/>
      <c r="H11" s="90">
        <f t="shared" si="0"/>
        <v>0.23195090799794793</v>
      </c>
      <c r="I11" s="81">
        <f t="shared" si="1"/>
        <v>21.665833675052198</v>
      </c>
      <c r="J11" s="81">
        <f t="shared" si="2"/>
        <v>0.16644591172423873</v>
      </c>
      <c r="K11" s="81">
        <f t="shared" si="3"/>
        <v>0</v>
      </c>
    </row>
    <row r="12" spans="1:11">
      <c r="A12" s="71" t="s">
        <v>186</v>
      </c>
      <c r="B12" s="105">
        <v>96.960961506752739</v>
      </c>
      <c r="C12" s="105">
        <v>119.420811798911</v>
      </c>
      <c r="D12" s="105">
        <v>120.35460102937749</v>
      </c>
      <c r="E12" s="105"/>
      <c r="F12" s="105"/>
      <c r="G12" s="105"/>
      <c r="H12" s="90">
        <f>(D12-B12)/B12</f>
        <v>0.24126864213279825</v>
      </c>
      <c r="I12" s="81">
        <f t="shared" si="1"/>
        <v>23.393639522624753</v>
      </c>
      <c r="J12" s="81">
        <f t="shared" si="2"/>
        <v>0.93378923046648765</v>
      </c>
      <c r="K12" s="81">
        <f t="shared" si="3"/>
        <v>0</v>
      </c>
    </row>
    <row r="13" spans="1:11">
      <c r="A13" s="71" t="s">
        <v>190</v>
      </c>
      <c r="B13" s="105">
        <v>115.48688413287209</v>
      </c>
      <c r="C13" s="105">
        <v>130.37383872199021</v>
      </c>
      <c r="D13" s="105">
        <v>140.94525988004159</v>
      </c>
      <c r="E13" s="105"/>
      <c r="F13" s="105"/>
      <c r="G13" s="105"/>
      <c r="H13" s="90">
        <f t="shared" si="0"/>
        <v>0.22044387064663257</v>
      </c>
      <c r="I13" s="81">
        <f t="shared" si="1"/>
        <v>25.458375747169498</v>
      </c>
      <c r="J13" s="81">
        <f t="shared" si="2"/>
        <v>10.571421158051379</v>
      </c>
      <c r="K13" s="81">
        <f t="shared" si="3"/>
        <v>0</v>
      </c>
    </row>
    <row r="14" spans="1:11">
      <c r="A14" s="71" t="s">
        <v>191</v>
      </c>
      <c r="B14" s="105">
        <v>95.915480291188331</v>
      </c>
      <c r="C14" s="105">
        <v>119.11081462509937</v>
      </c>
      <c r="D14" s="105">
        <v>117.8951620991907</v>
      </c>
      <c r="E14" s="105"/>
      <c r="F14" s="105"/>
      <c r="G14" s="105"/>
      <c r="H14" s="90">
        <f t="shared" si="0"/>
        <v>0.22915677157925488</v>
      </c>
      <c r="I14" s="81">
        <f t="shared" si="1"/>
        <v>21.979681808002368</v>
      </c>
      <c r="J14" s="81">
        <f t="shared" si="2"/>
        <v>-1.2156525259086663</v>
      </c>
      <c r="K14" s="81">
        <f t="shared" si="3"/>
        <v>0</v>
      </c>
    </row>
    <row r="15" spans="1:11">
      <c r="A15" s="71" t="s">
        <v>192</v>
      </c>
      <c r="B15" s="105">
        <v>100.90800125561201</v>
      </c>
      <c r="C15" s="105">
        <v>123.51968851900831</v>
      </c>
      <c r="D15" s="105">
        <v>124.47692058778793</v>
      </c>
      <c r="E15" s="105"/>
      <c r="F15" s="105"/>
      <c r="G15" s="105"/>
      <c r="H15" s="90">
        <f t="shared" si="0"/>
        <v>0.23356838941317487</v>
      </c>
      <c r="I15" s="81">
        <f t="shared" si="1"/>
        <v>23.568919332175923</v>
      </c>
      <c r="J15" s="81">
        <f t="shared" si="2"/>
        <v>0.95723206877961786</v>
      </c>
      <c r="K15" s="81">
        <f t="shared" si="3"/>
        <v>0</v>
      </c>
    </row>
    <row r="16" spans="1:11">
      <c r="A16" s="71" t="s">
        <v>193</v>
      </c>
      <c r="B16" s="105">
        <v>101.77242451513618</v>
      </c>
      <c r="C16" s="105">
        <v>117.79319697832796</v>
      </c>
      <c r="D16" s="105">
        <v>123.88846052023619</v>
      </c>
      <c r="E16" s="105"/>
      <c r="F16" s="105"/>
      <c r="G16" s="105"/>
      <c r="H16" s="90">
        <f t="shared" si="0"/>
        <v>0.21730872690186123</v>
      </c>
      <c r="I16" s="81">
        <f t="shared" si="1"/>
        <v>22.116036005100014</v>
      </c>
      <c r="J16" s="81">
        <f t="shared" si="2"/>
        <v>6.0952635419082384</v>
      </c>
      <c r="K16" s="81">
        <f t="shared" si="3"/>
        <v>0</v>
      </c>
    </row>
    <row r="17" spans="1:11">
      <c r="A17" s="71" t="s">
        <v>194</v>
      </c>
      <c r="B17" s="105">
        <v>93.979028821382258</v>
      </c>
      <c r="C17" s="105">
        <v>116.20132834677341</v>
      </c>
      <c r="D17" s="105">
        <v>115.20485833948663</v>
      </c>
      <c r="E17" s="105"/>
      <c r="F17" s="105"/>
      <c r="G17" s="105"/>
      <c r="H17" s="90">
        <f t="shared" si="0"/>
        <v>0.22585708518489225</v>
      </c>
      <c r="I17" s="81">
        <f t="shared" si="1"/>
        <v>21.225829518104376</v>
      </c>
      <c r="J17" s="81">
        <f t="shared" si="2"/>
        <v>-0.99647000728677426</v>
      </c>
      <c r="K17" s="81">
        <f t="shared" si="3"/>
        <v>0</v>
      </c>
    </row>
    <row r="18" spans="1:11">
      <c r="A18" s="71" t="s">
        <v>195</v>
      </c>
      <c r="B18" s="105">
        <v>115.80641919155777</v>
      </c>
      <c r="C18" s="105">
        <v>134.05648120594918</v>
      </c>
      <c r="D18" s="105">
        <v>139.12486635135454</v>
      </c>
      <c r="E18" s="105"/>
      <c r="F18" s="105"/>
      <c r="G18" s="105"/>
      <c r="H18" s="90">
        <f t="shared" si="0"/>
        <v>0.20135712098329589</v>
      </c>
      <c r="I18" s="81">
        <f t="shared" si="1"/>
        <v>23.318447159796776</v>
      </c>
      <c r="J18" s="81">
        <f t="shared" si="2"/>
        <v>5.0683851454053581</v>
      </c>
      <c r="K18" s="81">
        <f t="shared" si="3"/>
        <v>0</v>
      </c>
    </row>
    <row r="19" spans="1:11">
      <c r="A19" s="71" t="s">
        <v>196</v>
      </c>
      <c r="B19" s="105">
        <v>106.31200649389858</v>
      </c>
      <c r="C19" s="105">
        <v>133.53086447226295</v>
      </c>
      <c r="D19" s="105">
        <v>131.699308656314</v>
      </c>
      <c r="E19" s="105"/>
      <c r="F19" s="105"/>
      <c r="G19" s="105"/>
      <c r="H19" s="90">
        <f t="shared" si="0"/>
        <v>0.23879995307841775</v>
      </c>
      <c r="I19" s="81">
        <f t="shared" si="1"/>
        <v>25.387302162415423</v>
      </c>
      <c r="J19" s="81">
        <f t="shared" si="2"/>
        <v>-1.8315558159489456</v>
      </c>
      <c r="K19" s="81">
        <f t="shared" si="3"/>
        <v>0</v>
      </c>
    </row>
    <row r="20" spans="1:11">
      <c r="A20" s="71" t="s">
        <v>197</v>
      </c>
      <c r="B20" s="105">
        <v>104.61067165406116</v>
      </c>
      <c r="C20" s="105">
        <v>128.07733266713009</v>
      </c>
      <c r="D20" s="105">
        <v>127.95967612793342</v>
      </c>
      <c r="E20" s="105"/>
      <c r="F20" s="105"/>
      <c r="G20" s="105"/>
      <c r="H20" s="90">
        <f t="shared" si="0"/>
        <v>0.22319906855282873</v>
      </c>
      <c r="I20" s="81">
        <f t="shared" si="1"/>
        <v>23.349004473872256</v>
      </c>
      <c r="J20" s="81">
        <f t="shared" si="2"/>
        <v>-0.11765653919667329</v>
      </c>
      <c r="K20" s="81">
        <f t="shared" si="3"/>
        <v>0</v>
      </c>
    </row>
    <row r="21" spans="1:11">
      <c r="A21" s="71" t="s">
        <v>198</v>
      </c>
      <c r="B21" s="105">
        <v>90.64174125729393</v>
      </c>
      <c r="C21" s="105">
        <v>113.59157389112401</v>
      </c>
      <c r="D21" s="105">
        <v>114.15532418820975</v>
      </c>
      <c r="E21" s="105"/>
      <c r="F21" s="105"/>
      <c r="G21" s="105"/>
      <c r="H21" s="90">
        <f t="shared" si="0"/>
        <v>0.25941230392044878</v>
      </c>
      <c r="I21" s="81">
        <f t="shared" si="1"/>
        <v>23.513582930915817</v>
      </c>
      <c r="J21" s="81">
        <f t="shared" si="2"/>
        <v>0.56375029708573265</v>
      </c>
      <c r="K21" s="81">
        <f t="shared" si="3"/>
        <v>0</v>
      </c>
    </row>
    <row r="22" spans="1:11">
      <c r="A22" s="71" t="s">
        <v>199</v>
      </c>
      <c r="B22" s="105">
        <v>93.017919666416589</v>
      </c>
      <c r="C22" s="105">
        <v>111.89922622936072</v>
      </c>
      <c r="D22" s="105">
        <v>114.56372973141184</v>
      </c>
      <c r="E22" s="105"/>
      <c r="F22" s="105"/>
      <c r="G22" s="105"/>
      <c r="H22" s="90">
        <f t="shared" si="0"/>
        <v>0.23163074536888617</v>
      </c>
      <c r="I22" s="81">
        <f t="shared" si="1"/>
        <v>21.545810064995251</v>
      </c>
      <c r="J22" s="81">
        <f t="shared" si="2"/>
        <v>2.6645035020511187</v>
      </c>
      <c r="K22" s="81">
        <f t="shared" si="3"/>
        <v>0</v>
      </c>
    </row>
    <row r="23" spans="1:11">
      <c r="A23" s="71" t="s">
        <v>112</v>
      </c>
      <c r="B23" s="105">
        <v>93.563677771272523</v>
      </c>
      <c r="C23" s="105">
        <v>116.89678387033926</v>
      </c>
      <c r="D23" s="105">
        <v>116.49089222954157</v>
      </c>
      <c r="E23" s="105"/>
      <c r="F23" s="105"/>
      <c r="G23" s="105"/>
      <c r="H23" s="90">
        <f t="shared" si="0"/>
        <v>0.24504396368767523</v>
      </c>
      <c r="I23" s="81">
        <f t="shared" si="1"/>
        <v>22.927214458269049</v>
      </c>
      <c r="J23" s="81">
        <f t="shared" si="2"/>
        <v>-0.40589164079769091</v>
      </c>
      <c r="K23" s="81">
        <f t="shared" si="3"/>
        <v>0</v>
      </c>
    </row>
    <row r="24" spans="1:11">
      <c r="A24" s="71" t="s">
        <v>201</v>
      </c>
      <c r="B24" s="105">
        <v>91.911438296613525</v>
      </c>
      <c r="C24" s="105">
        <v>114.95788334012127</v>
      </c>
      <c r="D24" s="105">
        <v>113.86518930427712</v>
      </c>
      <c r="E24" s="105"/>
      <c r="F24" s="105"/>
      <c r="G24" s="105"/>
      <c r="H24" s="90">
        <f t="shared" si="0"/>
        <v>0.2388576592264304</v>
      </c>
      <c r="I24" s="81">
        <f t="shared" si="1"/>
        <v>21.953751007663598</v>
      </c>
      <c r="J24" s="81">
        <f t="shared" si="2"/>
        <v>-1.092694035844147</v>
      </c>
      <c r="K24" s="81">
        <f t="shared" si="3"/>
        <v>0</v>
      </c>
    </row>
    <row r="25" spans="1:11">
      <c r="A25" s="71" t="s">
        <v>202</v>
      </c>
      <c r="B25" s="105">
        <v>93.707459285212309</v>
      </c>
      <c r="C25" s="105">
        <v>117.94534180332286</v>
      </c>
      <c r="D25" s="105">
        <v>114.41083833977716</v>
      </c>
      <c r="E25" s="105"/>
      <c r="F25" s="105"/>
      <c r="G25" s="105"/>
      <c r="H25" s="90">
        <f t="shared" si="0"/>
        <v>0.22093629698731984</v>
      </c>
      <c r="I25" s="81">
        <f t="shared" si="1"/>
        <v>20.703379054564849</v>
      </c>
      <c r="J25" s="81">
        <f t="shared" si="2"/>
        <v>-3.534503463545704</v>
      </c>
      <c r="K25" s="81">
        <f t="shared" si="3"/>
        <v>0</v>
      </c>
    </row>
    <row r="26" spans="1:11">
      <c r="A26" s="71" t="s">
        <v>203</v>
      </c>
      <c r="B26" s="105">
        <v>108.60265904202596</v>
      </c>
      <c r="C26" s="105">
        <v>132.98571303356221</v>
      </c>
      <c r="D26" s="105">
        <v>131.24777790878525</v>
      </c>
      <c r="E26" s="105"/>
      <c r="F26" s="105"/>
      <c r="G26" s="105"/>
      <c r="H26" s="90">
        <f t="shared" si="0"/>
        <v>0.20851348453628848</v>
      </c>
      <c r="I26" s="81">
        <f t="shared" si="1"/>
        <v>22.64511886675929</v>
      </c>
      <c r="J26" s="81">
        <f t="shared" si="2"/>
        <v>-1.7379351247769534</v>
      </c>
      <c r="K26" s="81">
        <f t="shared" si="3"/>
        <v>0</v>
      </c>
    </row>
    <row r="27" spans="1:11">
      <c r="A27" s="71" t="s">
        <v>204</v>
      </c>
      <c r="B27" s="105">
        <v>102.86620295307938</v>
      </c>
      <c r="C27" s="105">
        <v>127.55376287014289</v>
      </c>
      <c r="D27" s="105">
        <v>126.20720769360001</v>
      </c>
      <c r="E27" s="105"/>
      <c r="F27" s="105"/>
      <c r="G27" s="105"/>
      <c r="H27" s="90">
        <f t="shared" si="0"/>
        <v>0.22690644808934207</v>
      </c>
      <c r="I27" s="81">
        <f t="shared" si="1"/>
        <v>23.341004740520631</v>
      </c>
      <c r="J27" s="81">
        <f t="shared" si="2"/>
        <v>-1.3465551765428785</v>
      </c>
      <c r="K27" s="81">
        <f t="shared" si="3"/>
        <v>0</v>
      </c>
    </row>
    <row r="28" spans="1:11">
      <c r="A28" s="71" t="s">
        <v>205</v>
      </c>
      <c r="B28" s="105">
        <v>118.76401946783378</v>
      </c>
      <c r="C28" s="105">
        <v>140.56055548911132</v>
      </c>
      <c r="D28" s="105">
        <v>144.88208017694532</v>
      </c>
      <c r="E28" s="105"/>
      <c r="F28" s="105"/>
      <c r="G28" s="105"/>
      <c r="H28" s="90">
        <f t="shared" si="0"/>
        <v>0.21991560092141713</v>
      </c>
      <c r="I28" s="81">
        <f t="shared" si="1"/>
        <v>26.118060709111546</v>
      </c>
      <c r="J28" s="81">
        <f t="shared" si="2"/>
        <v>4.3215246878339997</v>
      </c>
      <c r="K28" s="81">
        <f t="shared" si="3"/>
        <v>0</v>
      </c>
    </row>
    <row r="29" spans="1:11">
      <c r="A29" s="71" t="s">
        <v>206</v>
      </c>
      <c r="B29" s="105">
        <v>95.063859460906954</v>
      </c>
      <c r="C29" s="105">
        <v>116.78215195799736</v>
      </c>
      <c r="D29" s="105">
        <v>119.24628366530855</v>
      </c>
      <c r="E29" s="105"/>
      <c r="F29" s="105"/>
      <c r="G29" s="105"/>
      <c r="H29" s="90">
        <f t="shared" si="0"/>
        <v>0.25438083769727571</v>
      </c>
      <c r="I29" s="81">
        <f t="shared" si="1"/>
        <v>24.182424204401599</v>
      </c>
      <c r="J29" s="81">
        <f t="shared" si="2"/>
        <v>2.4641317073111964</v>
      </c>
      <c r="K29" s="81">
        <f t="shared" si="3"/>
        <v>0</v>
      </c>
    </row>
    <row r="30" spans="1:11">
      <c r="A30" s="71" t="s">
        <v>207</v>
      </c>
      <c r="B30" s="105">
        <v>86.153527642497622</v>
      </c>
      <c r="C30" s="105">
        <v>109.46563127414699</v>
      </c>
      <c r="D30" s="105">
        <v>107.47839739952457</v>
      </c>
      <c r="E30" s="105"/>
      <c r="F30" s="105"/>
      <c r="G30" s="105"/>
      <c r="H30" s="90">
        <f t="shared" si="0"/>
        <v>0.24752172476925785</v>
      </c>
      <c r="I30" s="81">
        <f t="shared" si="1"/>
        <v>21.324869757026946</v>
      </c>
      <c r="J30" s="81">
        <f t="shared" si="2"/>
        <v>-1.9872338746224187</v>
      </c>
      <c r="K30" s="81">
        <f t="shared" si="3"/>
        <v>0</v>
      </c>
    </row>
    <row r="31" spans="1:11">
      <c r="A31" s="71" t="s">
        <v>208</v>
      </c>
      <c r="B31" s="105">
        <v>105.03307994278087</v>
      </c>
      <c r="C31" s="105">
        <v>124.38540636203324</v>
      </c>
      <c r="D31" s="105">
        <v>127.25220427615302</v>
      </c>
      <c r="E31" s="105"/>
      <c r="F31" s="105"/>
      <c r="G31" s="105"/>
      <c r="H31" s="90">
        <f t="shared" si="0"/>
        <v>0.21154406159922681</v>
      </c>
      <c r="I31" s="81">
        <f t="shared" si="1"/>
        <v>22.21912433337215</v>
      </c>
      <c r="J31" s="81">
        <f t="shared" si="2"/>
        <v>2.8667979141197861</v>
      </c>
      <c r="K31" s="81">
        <f t="shared" si="3"/>
        <v>0</v>
      </c>
    </row>
    <row r="32" spans="1:11">
      <c r="A32" s="71" t="s">
        <v>209</v>
      </c>
      <c r="B32" s="105">
        <v>98.985463659515531</v>
      </c>
      <c r="C32" s="105">
        <v>119.20482223817828</v>
      </c>
      <c r="D32" s="105">
        <v>120.65087156251967</v>
      </c>
      <c r="E32" s="105"/>
      <c r="F32" s="105"/>
      <c r="G32" s="105"/>
      <c r="H32" s="90">
        <f t="shared" si="0"/>
        <v>0.21887464181132246</v>
      </c>
      <c r="I32" s="81">
        <f t="shared" si="1"/>
        <v>21.665407903004137</v>
      </c>
      <c r="J32" s="81">
        <f t="shared" si="2"/>
        <v>1.4460493243413879</v>
      </c>
      <c r="K32" s="81">
        <f t="shared" si="3"/>
        <v>0</v>
      </c>
    </row>
    <row r="33" spans="1:11">
      <c r="A33" s="71" t="s">
        <v>210</v>
      </c>
      <c r="B33" s="105">
        <v>98.958531172712128</v>
      </c>
      <c r="C33" s="105">
        <v>121.47431555902486</v>
      </c>
      <c r="D33" s="105">
        <v>122.41783947113566</v>
      </c>
      <c r="E33" s="105"/>
      <c r="F33" s="105"/>
      <c r="G33" s="105"/>
      <c r="H33" s="90">
        <f t="shared" si="0"/>
        <v>0.2370620099188826</v>
      </c>
      <c r="I33" s="81">
        <f t="shared" si="1"/>
        <v>23.459308298423537</v>
      </c>
      <c r="J33" s="81">
        <f t="shared" si="2"/>
        <v>0.94352391211080544</v>
      </c>
      <c r="K33" s="81">
        <f t="shared" si="3"/>
        <v>0</v>
      </c>
    </row>
    <row r="34" spans="1:11">
      <c r="A34" s="71" t="s">
        <v>212</v>
      </c>
      <c r="B34" s="105">
        <v>95.240957635894972</v>
      </c>
      <c r="C34" s="105">
        <v>118.18536159718271</v>
      </c>
      <c r="D34" s="105">
        <v>116.15917701557795</v>
      </c>
      <c r="E34" s="105"/>
      <c r="F34" s="105"/>
      <c r="G34" s="105"/>
      <c r="H34" s="90">
        <f t="shared" si="0"/>
        <v>0.2196347023268401</v>
      </c>
      <c r="I34" s="81">
        <f t="shared" si="1"/>
        <v>20.918219379682981</v>
      </c>
      <c r="J34" s="81">
        <f t="shared" si="2"/>
        <v>-2.0261845816047526</v>
      </c>
      <c r="K34" s="81">
        <f t="shared" si="3"/>
        <v>0</v>
      </c>
    </row>
    <row r="35" spans="1:11">
      <c r="A35" s="71" t="s">
        <v>230</v>
      </c>
      <c r="B35" s="105">
        <v>96.193259949495967</v>
      </c>
      <c r="C35" s="105">
        <v>118.991017136666</v>
      </c>
      <c r="D35" s="105">
        <v>120.27153581074253</v>
      </c>
      <c r="E35" s="105"/>
      <c r="F35" s="105"/>
      <c r="G35" s="105"/>
      <c r="H35" s="90">
        <f t="shared" si="0"/>
        <v>0.25031146541751786</v>
      </c>
      <c r="I35" s="81">
        <f t="shared" si="1"/>
        <v>24.078275861246567</v>
      </c>
      <c r="J35" s="81">
        <f t="shared" si="2"/>
        <v>1.2805186740765322</v>
      </c>
      <c r="K35" s="81">
        <f t="shared" si="3"/>
        <v>0</v>
      </c>
    </row>
    <row r="36" spans="1:11">
      <c r="A36" s="71" t="s">
        <v>213</v>
      </c>
      <c r="B36" s="105">
        <v>128.47646507472692</v>
      </c>
      <c r="C36" s="105">
        <v>150.91548107032736</v>
      </c>
      <c r="D36" s="105">
        <v>156.2410807742298</v>
      </c>
      <c r="E36" s="105"/>
      <c r="F36" s="105"/>
      <c r="G36" s="105"/>
      <c r="H36" s="90">
        <f t="shared" si="0"/>
        <v>0.21610662842687881</v>
      </c>
      <c r="I36" s="81">
        <f t="shared" si="1"/>
        <v>27.764615699502883</v>
      </c>
      <c r="J36" s="81">
        <f t="shared" si="2"/>
        <v>5.3255997039024408</v>
      </c>
      <c r="K36" s="81">
        <f t="shared" si="3"/>
        <v>0</v>
      </c>
    </row>
    <row r="37" spans="1:11">
      <c r="A37" s="71" t="s">
        <v>214</v>
      </c>
      <c r="B37" s="105">
        <v>114.94966404856419</v>
      </c>
      <c r="C37" s="105">
        <v>135.47362802841354</v>
      </c>
      <c r="D37" s="105">
        <v>140.55551722704104</v>
      </c>
      <c r="E37" s="105"/>
      <c r="F37" s="105"/>
      <c r="G37" s="105"/>
      <c r="H37" s="90">
        <f t="shared" si="0"/>
        <v>0.22275709451102729</v>
      </c>
      <c r="I37" s="81">
        <f t="shared" si="1"/>
        <v>25.605853178476849</v>
      </c>
      <c r="J37" s="81">
        <f t="shared" si="2"/>
        <v>5.0818891986274934</v>
      </c>
      <c r="K37" s="81">
        <f t="shared" si="3"/>
        <v>0</v>
      </c>
    </row>
    <row r="38" spans="1:11">
      <c r="A38" s="71" t="s">
        <v>218</v>
      </c>
      <c r="B38" s="105">
        <v>103.87492648698492</v>
      </c>
      <c r="C38" s="105">
        <v>132.16354944116446</v>
      </c>
      <c r="D38" s="105">
        <v>129.33674916378334</v>
      </c>
      <c r="E38" s="105"/>
      <c r="F38" s="105"/>
      <c r="G38" s="105"/>
      <c r="H38" s="90">
        <f t="shared" si="0"/>
        <v>0.24512000670333736</v>
      </c>
      <c r="I38" s="81">
        <f t="shared" si="1"/>
        <v>25.46182267679842</v>
      </c>
      <c r="J38" s="81">
        <f t="shared" si="2"/>
        <v>-2.8268002773811247</v>
      </c>
      <c r="K38" s="81">
        <f t="shared" si="3"/>
        <v>0</v>
      </c>
    </row>
    <row r="39" spans="1:11">
      <c r="A39" s="71" t="s">
        <v>219</v>
      </c>
      <c r="B39" s="105">
        <v>95.237626859420658</v>
      </c>
      <c r="C39" s="105">
        <v>121.98157300431616</v>
      </c>
      <c r="D39" s="105">
        <v>117.07562474275765</v>
      </c>
      <c r="E39" s="105"/>
      <c r="F39" s="105"/>
      <c r="G39" s="105"/>
      <c r="H39" s="90">
        <f t="shared" si="0"/>
        <v>0.22930010546747301</v>
      </c>
      <c r="I39" s="81">
        <f t="shared" si="1"/>
        <v>21.837997883336996</v>
      </c>
      <c r="J39" s="81">
        <f t="shared" si="2"/>
        <v>-4.9059482615585068</v>
      </c>
      <c r="K39" s="81">
        <f t="shared" si="3"/>
        <v>0</v>
      </c>
    </row>
    <row r="40" spans="1:11">
      <c r="A40" s="71" t="s">
        <v>220</v>
      </c>
      <c r="B40" s="105">
        <v>101.1277381296445</v>
      </c>
      <c r="C40" s="105">
        <v>122.31267556511241</v>
      </c>
      <c r="D40" s="105">
        <v>124.27239824986682</v>
      </c>
      <c r="E40" s="105"/>
      <c r="F40" s="105"/>
      <c r="G40" s="105"/>
      <c r="H40" s="90">
        <f t="shared" si="0"/>
        <v>0.22886559660368513</v>
      </c>
      <c r="I40" s="81">
        <f t="shared" si="1"/>
        <v>23.144660120222326</v>
      </c>
      <c r="J40" s="81">
        <f t="shared" si="2"/>
        <v>1.9597226847544107</v>
      </c>
      <c r="K40" s="81">
        <f t="shared" si="3"/>
        <v>0</v>
      </c>
    </row>
    <row r="41" spans="1:11">
      <c r="A41" s="71" t="s">
        <v>130</v>
      </c>
      <c r="B41" s="105">
        <v>110.88020950030082</v>
      </c>
      <c r="C41" s="105">
        <v>132.5919892167816</v>
      </c>
      <c r="D41" s="105">
        <v>133.8775656267249</v>
      </c>
      <c r="E41" s="105"/>
      <c r="F41" s="105"/>
      <c r="G41" s="105"/>
      <c r="H41" s="90">
        <f t="shared" si="0"/>
        <v>0.2074072210908087</v>
      </c>
      <c r="I41" s="81">
        <f t="shared" si="1"/>
        <v>22.99735612642408</v>
      </c>
      <c r="J41" s="81">
        <f t="shared" si="2"/>
        <v>1.2855764099433031</v>
      </c>
      <c r="K41" s="81">
        <f t="shared" si="3"/>
        <v>0</v>
      </c>
    </row>
    <row r="42" spans="1:11">
      <c r="A42" s="71" t="s">
        <v>223</v>
      </c>
      <c r="B42" s="105">
        <v>102.08557354362185</v>
      </c>
      <c r="C42" s="105">
        <v>121.62699794145247</v>
      </c>
      <c r="D42" s="105">
        <v>128.12365304734243</v>
      </c>
      <c r="E42" s="105"/>
      <c r="F42" s="105"/>
      <c r="G42" s="105"/>
      <c r="H42" s="90">
        <f t="shared" si="0"/>
        <v>0.25506130396176241</v>
      </c>
      <c r="I42" s="81">
        <f t="shared" si="1"/>
        <v>26.038079503720581</v>
      </c>
      <c r="J42" s="81">
        <f t="shared" si="2"/>
        <v>6.4966551058899569</v>
      </c>
      <c r="K42" s="81">
        <f t="shared" si="3"/>
        <v>0</v>
      </c>
    </row>
    <row r="43" spans="1:11">
      <c r="A43" s="71" t="s">
        <v>224</v>
      </c>
      <c r="B43" s="105">
        <v>142.10548406981528</v>
      </c>
      <c r="C43" s="105">
        <v>160.24332657715595</v>
      </c>
      <c r="D43" s="105">
        <v>171.28498220422418</v>
      </c>
      <c r="E43" s="105"/>
      <c r="F43" s="105"/>
      <c r="G43" s="105"/>
      <c r="H43" s="90">
        <f t="shared" si="0"/>
        <v>0.20533688988437104</v>
      </c>
      <c r="I43" s="81">
        <f t="shared" si="1"/>
        <v>29.179498134408902</v>
      </c>
      <c r="J43" s="81">
        <f t="shared" si="2"/>
        <v>11.041655627068224</v>
      </c>
      <c r="K43" s="81">
        <f t="shared" si="3"/>
        <v>0</v>
      </c>
    </row>
    <row r="44" spans="1:11">
      <c r="A44" s="71" t="s">
        <v>225</v>
      </c>
      <c r="B44" s="105">
        <v>95.296475894379213</v>
      </c>
      <c r="C44" s="105">
        <v>116.22185895522472</v>
      </c>
      <c r="D44" s="105">
        <v>116.18645066043906</v>
      </c>
      <c r="E44" s="105"/>
      <c r="F44" s="105"/>
      <c r="G44" s="105"/>
      <c r="H44" s="90">
        <f t="shared" si="0"/>
        <v>0.21921035977461562</v>
      </c>
      <c r="I44" s="81">
        <f t="shared" si="1"/>
        <v>20.889974766059851</v>
      </c>
      <c r="J44" s="81">
        <f t="shared" si="2"/>
        <v>-3.5408294785653993E-2</v>
      </c>
      <c r="K44" s="81">
        <f t="shared" si="3"/>
        <v>0</v>
      </c>
    </row>
    <row r="45" spans="1:11">
      <c r="A45" s="71" t="s">
        <v>226</v>
      </c>
      <c r="B45" s="105">
        <v>103.61813005868672</v>
      </c>
      <c r="C45" s="105">
        <v>123.42221028707847</v>
      </c>
      <c r="D45" s="105">
        <v>127.0826531044586</v>
      </c>
      <c r="E45" s="105"/>
      <c r="F45" s="105"/>
      <c r="G45" s="105"/>
      <c r="H45" s="90">
        <f t="shared" si="0"/>
        <v>0.22645190597902284</v>
      </c>
      <c r="I45" s="81">
        <f t="shared" si="1"/>
        <v>23.464523045771884</v>
      </c>
      <c r="J45" s="81">
        <f t="shared" si="2"/>
        <v>3.6604428173801296</v>
      </c>
      <c r="K45" s="81">
        <f t="shared" si="3"/>
        <v>0</v>
      </c>
    </row>
    <row r="46" spans="1:11">
      <c r="A46" s="71" t="s">
        <v>227</v>
      </c>
      <c r="B46" s="105">
        <v>90.407847932814022</v>
      </c>
      <c r="C46" s="105">
        <v>111.81329774929742</v>
      </c>
      <c r="D46" s="105">
        <v>111.14095447957274</v>
      </c>
      <c r="E46" s="105"/>
      <c r="F46" s="105"/>
      <c r="G46" s="105"/>
      <c r="H46" s="90">
        <f t="shared" si="0"/>
        <v>0.22932861494686155</v>
      </c>
      <c r="I46" s="81">
        <f t="shared" si="1"/>
        <v>20.733106546758719</v>
      </c>
      <c r="J46" s="81">
        <f t="shared" si="2"/>
        <v>-0.67234326972467784</v>
      </c>
      <c r="K46" s="81">
        <f t="shared" si="3"/>
        <v>0</v>
      </c>
    </row>
    <row r="47" spans="1:11">
      <c r="A47" s="71" t="s">
        <v>228</v>
      </c>
      <c r="B47" s="105">
        <v>110.91270002018793</v>
      </c>
      <c r="C47" s="105">
        <v>130.77903381698644</v>
      </c>
      <c r="D47" s="105">
        <v>136.3508793993565</v>
      </c>
      <c r="E47" s="105"/>
      <c r="F47" s="105"/>
      <c r="G47" s="105"/>
      <c r="H47" s="90">
        <f t="shared" si="0"/>
        <v>0.22935317032709879</v>
      </c>
      <c r="I47" s="81">
        <f t="shared" si="1"/>
        <v>25.438179379168574</v>
      </c>
      <c r="J47" s="81">
        <f t="shared" si="2"/>
        <v>5.5718455823700594</v>
      </c>
      <c r="K47" s="81">
        <f t="shared" si="3"/>
        <v>0</v>
      </c>
    </row>
    <row r="48" spans="1:11">
      <c r="A48" s="71" t="s">
        <v>279</v>
      </c>
      <c r="B48" s="105">
        <v>92.759426676420318</v>
      </c>
      <c r="C48" s="105">
        <v>116.28880570539212</v>
      </c>
      <c r="D48" s="105">
        <v>113.73580750719441</v>
      </c>
      <c r="E48" s="105"/>
      <c r="F48" s="105"/>
      <c r="G48" s="105"/>
      <c r="H48" s="90">
        <f t="shared" si="0"/>
        <v>0.22613745667001131</v>
      </c>
      <c r="I48" s="81">
        <f t="shared" si="1"/>
        <v>20.97638083077409</v>
      </c>
      <c r="J48" s="81">
        <f t="shared" si="2"/>
        <v>-2.552998198197713</v>
      </c>
      <c r="K48" s="81">
        <f t="shared" si="3"/>
        <v>0</v>
      </c>
    </row>
    <row r="49" spans="1:11">
      <c r="A49" s="71" t="s">
        <v>229</v>
      </c>
      <c r="B49" s="105">
        <v>89.71218901313901</v>
      </c>
      <c r="C49" s="105">
        <v>107.36883281709974</v>
      </c>
      <c r="D49" s="105">
        <v>107.74658736165215</v>
      </c>
      <c r="E49" s="105"/>
      <c r="F49" s="105"/>
      <c r="G49" s="105"/>
      <c r="H49" s="90">
        <f t="shared" si="0"/>
        <v>0.20102506188843375</v>
      </c>
      <c r="I49" s="81">
        <f t="shared" si="1"/>
        <v>18.034398348513136</v>
      </c>
      <c r="J49" s="81">
        <f t="shared" si="2"/>
        <v>0.37775454455240265</v>
      </c>
      <c r="K49" s="81">
        <f t="shared" si="3"/>
        <v>0</v>
      </c>
    </row>
    <row r="50" spans="1:11">
      <c r="A50" s="71" t="s">
        <v>231</v>
      </c>
      <c r="B50" s="105">
        <v>98.170199427221192</v>
      </c>
      <c r="C50" s="105">
        <v>121.4048211165702</v>
      </c>
      <c r="D50" s="105">
        <v>120.61705625809621</v>
      </c>
      <c r="E50" s="105"/>
      <c r="F50" s="105"/>
      <c r="G50" s="105"/>
      <c r="H50" s="90">
        <f t="shared" si="0"/>
        <v>0.22865245218856944</v>
      </c>
      <c r="I50" s="81">
        <f t="shared" si="1"/>
        <v>22.446856830875021</v>
      </c>
      <c r="J50" s="81">
        <f t="shared" si="2"/>
        <v>-0.78776485847399158</v>
      </c>
      <c r="K50" s="81">
        <f t="shared" si="3"/>
        <v>0</v>
      </c>
    </row>
    <row r="51" spans="1:11">
      <c r="A51" s="71" t="s">
        <v>232</v>
      </c>
      <c r="B51" s="105">
        <v>100.76348311685376</v>
      </c>
      <c r="C51" s="105">
        <v>126.0775888173803</v>
      </c>
      <c r="D51" s="105">
        <v>128.24862338626994</v>
      </c>
      <c r="E51" s="105"/>
      <c r="F51" s="105"/>
      <c r="G51" s="105"/>
      <c r="H51" s="90">
        <f t="shared" si="0"/>
        <v>0.27276885851139254</v>
      </c>
      <c r="I51" s="81">
        <f t="shared" si="1"/>
        <v>27.485140269416178</v>
      </c>
      <c r="J51" s="81">
        <f t="shared" si="2"/>
        <v>2.1710345688896382</v>
      </c>
      <c r="K51" s="81">
        <f t="shared" si="3"/>
        <v>0</v>
      </c>
    </row>
    <row r="52" spans="1:11">
      <c r="A52" s="71" t="s">
        <v>233</v>
      </c>
      <c r="B52" s="105">
        <v>86.328073308767955</v>
      </c>
      <c r="C52" s="105">
        <v>107.63693999018554</v>
      </c>
      <c r="D52" s="105">
        <v>107.26167619248436</v>
      </c>
      <c r="E52" s="105"/>
      <c r="F52" s="105"/>
      <c r="G52" s="105"/>
      <c r="H52" s="90">
        <f t="shared" si="0"/>
        <v>0.24248893878175168</v>
      </c>
      <c r="I52" s="81">
        <f t="shared" si="1"/>
        <v>20.933602883716404</v>
      </c>
      <c r="J52" s="81">
        <f t="shared" si="2"/>
        <v>-0.37526379770118012</v>
      </c>
      <c r="K52" s="81">
        <f t="shared" si="3"/>
        <v>0</v>
      </c>
    </row>
    <row r="53" spans="1:11">
      <c r="A53" s="71" t="s">
        <v>234</v>
      </c>
      <c r="B53" s="105">
        <v>91.580565467661245</v>
      </c>
      <c r="C53" s="105">
        <v>112.47693939497324</v>
      </c>
      <c r="D53" s="105">
        <v>112.05324560191168</v>
      </c>
      <c r="E53" s="105"/>
      <c r="F53" s="105"/>
      <c r="G53" s="105"/>
      <c r="H53" s="90">
        <f t="shared" si="0"/>
        <v>0.22354830448693519</v>
      </c>
      <c r="I53" s="81">
        <f t="shared" si="1"/>
        <v>20.472680134250439</v>
      </c>
      <c r="J53" s="81">
        <f t="shared" si="2"/>
        <v>-0.42369379306155963</v>
      </c>
      <c r="K53" s="81">
        <f t="shared" si="3"/>
        <v>0</v>
      </c>
    </row>
    <row r="54" spans="1:11">
      <c r="A54" s="71" t="s">
        <v>235</v>
      </c>
      <c r="B54" s="105">
        <v>88.000602873782327</v>
      </c>
      <c r="C54" s="105">
        <v>107.75370827045649</v>
      </c>
      <c r="D54" s="105">
        <v>108.53367225606046</v>
      </c>
      <c r="E54" s="105"/>
      <c r="F54" s="105"/>
      <c r="G54" s="105"/>
      <c r="H54" s="90">
        <f t="shared" si="0"/>
        <v>0.23332873539205565</v>
      </c>
      <c r="I54" s="81">
        <f t="shared" si="1"/>
        <v>20.533069382278129</v>
      </c>
      <c r="J54" s="81">
        <f t="shared" si="2"/>
        <v>0.7799639856039704</v>
      </c>
      <c r="K54" s="81">
        <f t="shared" si="3"/>
        <v>0</v>
      </c>
    </row>
    <row r="55" spans="1:11">
      <c r="A55" s="71" t="s">
        <v>237</v>
      </c>
      <c r="B55" s="105">
        <v>94.967921527793422</v>
      </c>
      <c r="C55" s="105">
        <v>124.82976276493361</v>
      </c>
      <c r="D55" s="105">
        <v>115.65580227692492</v>
      </c>
      <c r="E55" s="105"/>
      <c r="F55" s="105"/>
      <c r="G55" s="105"/>
      <c r="H55" s="90">
        <f t="shared" si="0"/>
        <v>0.21784072364979531</v>
      </c>
      <c r="I55" s="81">
        <f t="shared" si="1"/>
        <v>20.687880749131494</v>
      </c>
      <c r="J55" s="81">
        <f t="shared" si="2"/>
        <v>-9.1739604880086887</v>
      </c>
      <c r="K55" s="81">
        <f t="shared" si="3"/>
        <v>0</v>
      </c>
    </row>
    <row r="56" spans="1:11">
      <c r="A56" s="71" t="s">
        <v>238</v>
      </c>
      <c r="B56" s="105">
        <v>113.01959506273779</v>
      </c>
      <c r="C56" s="105">
        <v>130.39020244907653</v>
      </c>
      <c r="D56" s="105">
        <v>138.31017854068767</v>
      </c>
      <c r="E56" s="105"/>
      <c r="F56" s="105"/>
      <c r="G56" s="105"/>
      <c r="H56" s="90">
        <f t="shared" si="0"/>
        <v>0.22377166954023273</v>
      </c>
      <c r="I56" s="81">
        <f t="shared" si="1"/>
        <v>25.29058347794988</v>
      </c>
      <c r="J56" s="81">
        <f t="shared" si="2"/>
        <v>7.9199760916111472</v>
      </c>
      <c r="K56" s="81">
        <f t="shared" si="3"/>
        <v>0</v>
      </c>
    </row>
    <row r="57" spans="1:11">
      <c r="A57" s="71" t="s">
        <v>239</v>
      </c>
      <c r="B57" s="105">
        <v>94.050309332495786</v>
      </c>
      <c r="C57" s="105">
        <v>116.44343022611258</v>
      </c>
      <c r="D57" s="105">
        <v>116.5698586600482</v>
      </c>
      <c r="E57" s="105"/>
      <c r="F57" s="105"/>
      <c r="G57" s="105"/>
      <c r="H57" s="90">
        <f t="shared" si="0"/>
        <v>0.23944152323772921</v>
      </c>
      <c r="I57" s="81">
        <f t="shared" si="1"/>
        <v>22.519549327552411</v>
      </c>
      <c r="J57" s="81">
        <f t="shared" si="2"/>
        <v>0.1264284339356152</v>
      </c>
      <c r="K57" s="81">
        <f t="shared" si="3"/>
        <v>0</v>
      </c>
    </row>
    <row r="58" spans="1:11">
      <c r="A58" s="71" t="s">
        <v>240</v>
      </c>
      <c r="B58" s="105">
        <v>100.56240310689024</v>
      </c>
      <c r="C58" s="105">
        <v>126.50925954896334</v>
      </c>
      <c r="D58" s="105">
        <v>125.83150730360148</v>
      </c>
      <c r="E58" s="105"/>
      <c r="F58" s="105"/>
      <c r="G58" s="105"/>
      <c r="H58" s="90">
        <f t="shared" si="0"/>
        <v>0.25127784754558907</v>
      </c>
      <c r="I58" s="81">
        <f t="shared" si="1"/>
        <v>25.26910419671124</v>
      </c>
      <c r="J58" s="81">
        <f t="shared" si="2"/>
        <v>-0.67775224536185874</v>
      </c>
      <c r="K58" s="81">
        <f t="shared" si="3"/>
        <v>0</v>
      </c>
    </row>
    <row r="59" spans="1:11">
      <c r="A59" s="71" t="s">
        <v>241</v>
      </c>
      <c r="B59" s="105">
        <v>85.246803690749118</v>
      </c>
      <c r="C59" s="105">
        <v>111.81867888289035</v>
      </c>
      <c r="D59" s="105">
        <v>108.12312450778893</v>
      </c>
      <c r="E59" s="105"/>
      <c r="F59" s="105"/>
      <c r="G59" s="105"/>
      <c r="H59" s="90">
        <f t="shared" si="0"/>
        <v>0.2683540006969472</v>
      </c>
      <c r="I59" s="81">
        <f t="shared" si="1"/>
        <v>22.876320817039812</v>
      </c>
      <c r="J59" s="81">
        <f t="shared" si="2"/>
        <v>-3.6955543751014233</v>
      </c>
      <c r="K59" s="81">
        <f t="shared" si="3"/>
        <v>0</v>
      </c>
    </row>
    <row r="60" spans="1:11">
      <c r="A60" s="71" t="s">
        <v>242</v>
      </c>
      <c r="B60" s="105">
        <v>101.53340866505923</v>
      </c>
      <c r="C60" s="105">
        <v>126.53749485211461</v>
      </c>
      <c r="D60" s="105">
        <v>124.26802446689599</v>
      </c>
      <c r="E60" s="105"/>
      <c r="F60" s="105"/>
      <c r="G60" s="105"/>
      <c r="H60" s="90">
        <f t="shared" si="0"/>
        <v>0.22391266185925313</v>
      </c>
      <c r="I60" s="81">
        <f t="shared" si="1"/>
        <v>22.734615801836767</v>
      </c>
      <c r="J60" s="81">
        <f t="shared" si="2"/>
        <v>-2.2694703852186109</v>
      </c>
      <c r="K60" s="81">
        <f t="shared" si="3"/>
        <v>0</v>
      </c>
    </row>
    <row r="61" spans="1:11">
      <c r="A61" s="71" t="s">
        <v>245</v>
      </c>
      <c r="B61" s="105">
        <v>118.0638819422678</v>
      </c>
      <c r="C61" s="105">
        <v>135.7712578773598</v>
      </c>
      <c r="D61" s="105">
        <v>142.71138681347347</v>
      </c>
      <c r="E61" s="105"/>
      <c r="F61" s="105"/>
      <c r="G61" s="105"/>
      <c r="H61" s="90">
        <f t="shared" si="0"/>
        <v>0.20876414078319128</v>
      </c>
      <c r="I61" s="81">
        <f t="shared" si="1"/>
        <v>24.647504871205669</v>
      </c>
      <c r="J61" s="81">
        <f t="shared" si="2"/>
        <v>6.9401289361136662</v>
      </c>
      <c r="K61" s="81">
        <f t="shared" si="3"/>
        <v>0</v>
      </c>
    </row>
    <row r="62" spans="1:11">
      <c r="A62" s="71" t="s">
        <v>246</v>
      </c>
      <c r="B62" s="105">
        <v>87.723262811350295</v>
      </c>
      <c r="C62" s="105">
        <v>111.16750196301288</v>
      </c>
      <c r="D62" s="105">
        <v>109.91011776540022</v>
      </c>
      <c r="E62" s="105"/>
      <c r="F62" s="105"/>
      <c r="G62" s="105"/>
      <c r="H62" s="90">
        <f t="shared" si="0"/>
        <v>0.25291871554940859</v>
      </c>
      <c r="I62" s="81">
        <f t="shared" si="1"/>
        <v>22.18685495404992</v>
      </c>
      <c r="J62" s="81">
        <f t="shared" si="2"/>
        <v>-1.2573841976126658</v>
      </c>
      <c r="K62" s="81">
        <f t="shared" si="3"/>
        <v>0</v>
      </c>
    </row>
    <row r="63" spans="1:11">
      <c r="A63" s="71" t="s">
        <v>247</v>
      </c>
      <c r="B63" s="105">
        <v>92.786319394671835</v>
      </c>
      <c r="C63" s="105">
        <v>116.01438828869607</v>
      </c>
      <c r="D63" s="105">
        <v>114.21435875641866</v>
      </c>
      <c r="E63" s="105"/>
      <c r="F63" s="105"/>
      <c r="G63" s="105"/>
      <c r="H63" s="90">
        <f t="shared" si="0"/>
        <v>0.23093964176552206</v>
      </c>
      <c r="I63" s="81">
        <f t="shared" si="1"/>
        <v>21.428039361746826</v>
      </c>
      <c r="J63" s="81">
        <f t="shared" si="2"/>
        <v>-1.8000295322774065</v>
      </c>
      <c r="K63" s="81">
        <f t="shared" si="3"/>
        <v>0</v>
      </c>
    </row>
    <row r="64" spans="1:11">
      <c r="A64" s="71" t="s">
        <v>248</v>
      </c>
      <c r="B64" s="105">
        <v>95.261981087630986</v>
      </c>
      <c r="C64" s="105">
        <v>117.87969040854725</v>
      </c>
      <c r="D64" s="105">
        <v>116.70948506811715</v>
      </c>
      <c r="E64" s="105"/>
      <c r="F64" s="105"/>
      <c r="G64" s="105"/>
      <c r="H64" s="90">
        <f t="shared" si="0"/>
        <v>0.22514232578006874</v>
      </c>
      <c r="I64" s="81">
        <f t="shared" si="1"/>
        <v>21.447503980486161</v>
      </c>
      <c r="J64" s="81">
        <f t="shared" si="2"/>
        <v>-1.1702053404301012</v>
      </c>
      <c r="K64" s="81">
        <f t="shared" si="3"/>
        <v>0</v>
      </c>
    </row>
    <row r="65" spans="1:11">
      <c r="A65" s="71" t="s">
        <v>243</v>
      </c>
      <c r="B65" s="105">
        <v>97.459186815402774</v>
      </c>
      <c r="C65" s="105">
        <v>121.78962930346449</v>
      </c>
      <c r="D65" s="105">
        <v>123.70519254450166</v>
      </c>
      <c r="E65" s="105"/>
      <c r="F65" s="105"/>
      <c r="G65" s="105"/>
      <c r="H65" s="90">
        <f t="shared" si="0"/>
        <v>0.26930253151825884</v>
      </c>
      <c r="I65" s="81">
        <f t="shared" si="1"/>
        <v>26.246005729098883</v>
      </c>
      <c r="J65" s="81">
        <f t="shared" si="2"/>
        <v>1.9155632410371624</v>
      </c>
      <c r="K65" s="81">
        <f t="shared" si="3"/>
        <v>0</v>
      </c>
    </row>
    <row r="66" spans="1:11">
      <c r="A66" s="71" t="s">
        <v>249</v>
      </c>
      <c r="B66" s="105">
        <v>91.221224413354349</v>
      </c>
      <c r="C66" s="105">
        <v>108.752662743689</v>
      </c>
      <c r="D66" s="105">
        <v>113.19136838977479</v>
      </c>
      <c r="E66" s="105"/>
      <c r="F66" s="105"/>
      <c r="G66" s="105"/>
      <c r="H66" s="90">
        <f t="shared" si="0"/>
        <v>0.24084465120602044</v>
      </c>
      <c r="I66" s="81">
        <f t="shared" si="1"/>
        <v>21.970143976420445</v>
      </c>
      <c r="J66" s="81">
        <f t="shared" si="2"/>
        <v>4.4387056460857934</v>
      </c>
      <c r="K66" s="81">
        <f t="shared" si="3"/>
        <v>0</v>
      </c>
    </row>
    <row r="67" spans="1:11">
      <c r="A67" s="71" t="s">
        <v>250</v>
      </c>
      <c r="B67" s="105">
        <v>99.099111189288209</v>
      </c>
      <c r="C67" s="105">
        <v>124.13686396086453</v>
      </c>
      <c r="D67" s="105">
        <v>123.55660718368027</v>
      </c>
      <c r="E67" s="105"/>
      <c r="F67" s="105"/>
      <c r="G67" s="105"/>
      <c r="H67" s="90">
        <f t="shared" si="0"/>
        <v>0.24679833856103964</v>
      </c>
      <c r="I67" s="81">
        <f t="shared" si="1"/>
        <v>24.457495994392062</v>
      </c>
      <c r="J67" s="81">
        <f t="shared" si="2"/>
        <v>-0.58025677718426039</v>
      </c>
      <c r="K67" s="81">
        <f t="shared" si="3"/>
        <v>0</v>
      </c>
    </row>
    <row r="68" spans="1:11">
      <c r="A68" s="71" t="s">
        <v>252</v>
      </c>
      <c r="B68" s="105">
        <v>97.93914934681473</v>
      </c>
      <c r="C68" s="105">
        <v>124.01269859961333</v>
      </c>
      <c r="D68" s="105">
        <v>122.74501548109106</v>
      </c>
      <c r="E68" s="105"/>
      <c r="F68" s="105"/>
      <c r="G68" s="105"/>
      <c r="H68" s="90">
        <f t="shared" ref="H68:H84" si="4">(D68-B68)/B68</f>
        <v>0.25327834987044523</v>
      </c>
      <c r="I68" s="81">
        <f t="shared" ref="I68:I84" si="5">(D68-B68)</f>
        <v>24.805866134276329</v>
      </c>
      <c r="J68" s="81">
        <f t="shared" ref="J68:J84" si="6">(D68-C68)</f>
        <v>-1.267683118522271</v>
      </c>
      <c r="K68" s="81">
        <f t="shared" ref="K68:K84" si="7">G68-F68</f>
        <v>0</v>
      </c>
    </row>
    <row r="69" spans="1:11">
      <c r="A69" s="71" t="s">
        <v>253</v>
      </c>
      <c r="B69" s="105">
        <v>132.68327869308743</v>
      </c>
      <c r="C69" s="105">
        <v>162.07030158088725</v>
      </c>
      <c r="D69" s="105">
        <v>168.06242476328063</v>
      </c>
      <c r="E69" s="105"/>
      <c r="F69" s="105"/>
      <c r="G69" s="105"/>
      <c r="H69" s="90">
        <f t="shared" si="4"/>
        <v>0.26664359230999612</v>
      </c>
      <c r="I69" s="81">
        <f t="shared" si="5"/>
        <v>35.379146070193201</v>
      </c>
      <c r="J69" s="81">
        <f t="shared" si="6"/>
        <v>5.9921231823933852</v>
      </c>
      <c r="K69" s="81">
        <f t="shared" si="7"/>
        <v>0</v>
      </c>
    </row>
    <row r="70" spans="1:11">
      <c r="A70" s="71" t="s">
        <v>179</v>
      </c>
      <c r="B70" s="105">
        <v>96.902833111873633</v>
      </c>
      <c r="C70" s="105">
        <v>113.23097446864885</v>
      </c>
      <c r="D70" s="105">
        <v>119.25288037471753</v>
      </c>
      <c r="E70" s="105"/>
      <c r="F70" s="105"/>
      <c r="G70" s="105"/>
      <c r="H70" s="90">
        <f t="shared" si="4"/>
        <v>0.23064389910087491</v>
      </c>
      <c r="I70" s="81">
        <f t="shared" si="5"/>
        <v>22.350047262843901</v>
      </c>
      <c r="J70" s="81">
        <f t="shared" si="6"/>
        <v>6.0219059060686817</v>
      </c>
      <c r="K70" s="81">
        <f t="shared" si="7"/>
        <v>0</v>
      </c>
    </row>
    <row r="71" spans="1:11">
      <c r="A71" s="71" t="s">
        <v>189</v>
      </c>
      <c r="B71" s="105">
        <v>96.603737549754271</v>
      </c>
      <c r="C71" s="105">
        <v>120.10628534879289</v>
      </c>
      <c r="D71" s="105">
        <v>118.13473818963877</v>
      </c>
      <c r="E71" s="105"/>
      <c r="F71" s="105"/>
      <c r="G71" s="105"/>
      <c r="H71" s="90">
        <f t="shared" si="4"/>
        <v>0.22287958194987317</v>
      </c>
      <c r="I71" s="81">
        <f t="shared" si="5"/>
        <v>21.531000639884496</v>
      </c>
      <c r="J71" s="81">
        <f t="shared" si="6"/>
        <v>-1.9715471591541274</v>
      </c>
      <c r="K71" s="81">
        <f t="shared" si="7"/>
        <v>0</v>
      </c>
    </row>
    <row r="72" spans="1:11">
      <c r="A72" s="71" t="s">
        <v>217</v>
      </c>
      <c r="B72" s="105">
        <v>97.984734719839182</v>
      </c>
      <c r="C72" s="105">
        <v>116.89572531946106</v>
      </c>
      <c r="D72" s="105">
        <v>120.36478644124188</v>
      </c>
      <c r="E72" s="105"/>
      <c r="F72" s="105"/>
      <c r="G72" s="105"/>
      <c r="H72" s="90">
        <f t="shared" si="4"/>
        <v>0.2284034526948753</v>
      </c>
      <c r="I72" s="81">
        <f t="shared" si="5"/>
        <v>22.380051721402694</v>
      </c>
      <c r="J72" s="81">
        <f t="shared" si="6"/>
        <v>3.4690611217808112</v>
      </c>
      <c r="K72" s="81">
        <f t="shared" si="7"/>
        <v>0</v>
      </c>
    </row>
    <row r="73" spans="1:11">
      <c r="A73" s="71" t="s">
        <v>222</v>
      </c>
      <c r="B73" s="105">
        <v>112.34347034401404</v>
      </c>
      <c r="C73" s="105">
        <v>140.03817707586404</v>
      </c>
      <c r="D73" s="105">
        <v>138.92868954150063</v>
      </c>
      <c r="E73" s="105"/>
      <c r="F73" s="105"/>
      <c r="G73" s="105"/>
      <c r="H73" s="90">
        <f t="shared" si="4"/>
        <v>0.23664231767167523</v>
      </c>
      <c r="I73" s="81">
        <f t="shared" si="5"/>
        <v>26.585219197486595</v>
      </c>
      <c r="J73" s="81">
        <f t="shared" si="6"/>
        <v>-1.1094875343634101</v>
      </c>
      <c r="K73" s="81">
        <f t="shared" si="7"/>
        <v>0</v>
      </c>
    </row>
    <row r="74" spans="1:11">
      <c r="A74" s="71" t="s">
        <v>188</v>
      </c>
      <c r="B74" s="105">
        <v>95.496104223420957</v>
      </c>
      <c r="C74" s="105">
        <v>115.95495985352156</v>
      </c>
      <c r="D74" s="105">
        <v>114.98646367690486</v>
      </c>
      <c r="E74" s="105"/>
      <c r="F74" s="105"/>
      <c r="G74" s="105"/>
      <c r="H74" s="90">
        <f t="shared" si="4"/>
        <v>0.20409585932306321</v>
      </c>
      <c r="I74" s="81">
        <f t="shared" si="5"/>
        <v>19.490359453483904</v>
      </c>
      <c r="J74" s="81">
        <f t="shared" si="6"/>
        <v>-0.9684961766166964</v>
      </c>
      <c r="K74" s="81">
        <f t="shared" si="7"/>
        <v>0</v>
      </c>
    </row>
    <row r="75" spans="1:11">
      <c r="A75" s="71" t="s">
        <v>244</v>
      </c>
      <c r="B75" s="105">
        <v>93.426706660197993</v>
      </c>
      <c r="C75" s="105">
        <v>115.18449956197985</v>
      </c>
      <c r="D75" s="105">
        <v>117.46175100779983</v>
      </c>
      <c r="E75" s="105"/>
      <c r="F75" s="105"/>
      <c r="G75" s="105"/>
      <c r="H75" s="90">
        <f t="shared" si="4"/>
        <v>0.25726096109776864</v>
      </c>
      <c r="I75" s="81">
        <f t="shared" si="5"/>
        <v>24.03504434760184</v>
      </c>
      <c r="J75" s="81">
        <f t="shared" si="6"/>
        <v>2.2772514458199851</v>
      </c>
      <c r="K75" s="81">
        <f t="shared" si="7"/>
        <v>0</v>
      </c>
    </row>
    <row r="76" spans="1:11">
      <c r="A76" s="71" t="s">
        <v>187</v>
      </c>
      <c r="B76" s="105">
        <v>95.862604174975232</v>
      </c>
      <c r="C76" s="105">
        <v>116.3651437405792</v>
      </c>
      <c r="D76" s="105">
        <v>118.62833719518922</v>
      </c>
      <c r="E76" s="105"/>
      <c r="F76" s="105"/>
      <c r="G76" s="105"/>
      <c r="H76" s="90">
        <f t="shared" si="4"/>
        <v>0.23748293942297199</v>
      </c>
      <c r="I76" s="81">
        <f t="shared" si="5"/>
        <v>22.765733020213986</v>
      </c>
      <c r="J76" s="81">
        <f t="shared" si="6"/>
        <v>2.2631934546100183</v>
      </c>
      <c r="K76" s="81">
        <f t="shared" si="7"/>
        <v>0</v>
      </c>
    </row>
    <row r="77" spans="1:11">
      <c r="A77" s="71" t="s">
        <v>183</v>
      </c>
      <c r="B77" s="105">
        <v>133.87641228745778</v>
      </c>
      <c r="C77" s="105">
        <v>144.82846172555517</v>
      </c>
      <c r="D77" s="105">
        <v>142.39852854182004</v>
      </c>
      <c r="E77" s="105"/>
      <c r="F77" s="105"/>
      <c r="G77" s="105"/>
      <c r="H77" s="90">
        <f t="shared" si="4"/>
        <v>6.3656592739157636E-2</v>
      </c>
      <c r="I77" s="81">
        <f t="shared" si="5"/>
        <v>8.5221162543622597</v>
      </c>
      <c r="J77" s="81">
        <f t="shared" si="6"/>
        <v>-2.4299331837351303</v>
      </c>
      <c r="K77" s="81">
        <f t="shared" si="7"/>
        <v>0</v>
      </c>
    </row>
    <row r="78" spans="1:11">
      <c r="A78" s="71" t="s">
        <v>211</v>
      </c>
      <c r="B78" s="105">
        <v>95.014646821757253</v>
      </c>
      <c r="C78" s="105">
        <v>117.55897611636607</v>
      </c>
      <c r="D78" s="105">
        <v>117.34873623858107</v>
      </c>
      <c r="E78" s="105"/>
      <c r="F78" s="105"/>
      <c r="G78" s="105"/>
      <c r="H78" s="90">
        <f t="shared" si="4"/>
        <v>0.23505943729624607</v>
      </c>
      <c r="I78" s="81">
        <f t="shared" si="5"/>
        <v>22.334089416823815</v>
      </c>
      <c r="J78" s="81">
        <f t="shared" si="6"/>
        <v>-0.21023987778499986</v>
      </c>
      <c r="K78" s="81">
        <f t="shared" si="7"/>
        <v>0</v>
      </c>
    </row>
    <row r="79" spans="1:11">
      <c r="A79" s="71" t="s">
        <v>251</v>
      </c>
      <c r="B79" s="105">
        <v>104.89340848966454</v>
      </c>
      <c r="C79" s="105">
        <v>125.19091755949701</v>
      </c>
      <c r="D79" s="105">
        <v>129.45187990410636</v>
      </c>
      <c r="E79" s="105"/>
      <c r="F79" s="105"/>
      <c r="G79" s="105"/>
      <c r="H79" s="90">
        <f t="shared" si="4"/>
        <v>0.23412788056040382</v>
      </c>
      <c r="I79" s="81">
        <f t="shared" si="5"/>
        <v>24.558471414441826</v>
      </c>
      <c r="J79" s="81">
        <f t="shared" si="6"/>
        <v>4.2609623446093536</v>
      </c>
      <c r="K79" s="81">
        <f t="shared" si="7"/>
        <v>0</v>
      </c>
    </row>
    <row r="80" spans="1:11">
      <c r="A80" s="71" t="s">
        <v>216</v>
      </c>
      <c r="B80" s="105">
        <v>109.80910157512032</v>
      </c>
      <c r="C80" s="105">
        <v>136.40649562020809</v>
      </c>
      <c r="D80" s="105">
        <v>137.44374001123316</v>
      </c>
      <c r="E80" s="105"/>
      <c r="F80" s="105"/>
      <c r="G80" s="105"/>
      <c r="H80" s="90">
        <f t="shared" si="4"/>
        <v>0.25166072793344912</v>
      </c>
      <c r="I80" s="81">
        <f t="shared" si="5"/>
        <v>27.634638436112837</v>
      </c>
      <c r="J80" s="81">
        <f t="shared" si="6"/>
        <v>1.0372443910250695</v>
      </c>
      <c r="K80" s="81">
        <f t="shared" si="7"/>
        <v>0</v>
      </c>
    </row>
    <row r="81" spans="1:11">
      <c r="A81" s="71" t="s">
        <v>221</v>
      </c>
      <c r="B81" s="105">
        <v>94.7498393639722</v>
      </c>
      <c r="C81" s="105">
        <v>118.10588074224323</v>
      </c>
      <c r="D81" s="105">
        <v>119.18111927966254</v>
      </c>
      <c r="E81" s="105"/>
      <c r="F81" s="105"/>
      <c r="G81" s="105"/>
      <c r="H81" s="90">
        <f t="shared" si="4"/>
        <v>0.25785035710551424</v>
      </c>
      <c r="I81" s="81">
        <f t="shared" si="5"/>
        <v>24.43127991569034</v>
      </c>
      <c r="J81" s="81">
        <f t="shared" si="6"/>
        <v>1.0752385374193096</v>
      </c>
      <c r="K81" s="81">
        <f t="shared" si="7"/>
        <v>0</v>
      </c>
    </row>
    <row r="82" spans="1:11">
      <c r="A82" s="71" t="s">
        <v>236</v>
      </c>
      <c r="B82" s="105">
        <v>95.321025465499318</v>
      </c>
      <c r="C82" s="105">
        <v>117.4532904607327</v>
      </c>
      <c r="D82" s="105">
        <v>118.11205009433272</v>
      </c>
      <c r="E82" s="105"/>
      <c r="F82" s="105"/>
      <c r="G82" s="105"/>
      <c r="H82" s="90">
        <f t="shared" si="4"/>
        <v>0.23909756024480064</v>
      </c>
      <c r="I82" s="81">
        <f t="shared" si="5"/>
        <v>22.791024628833398</v>
      </c>
      <c r="J82" s="81">
        <f t="shared" si="6"/>
        <v>0.65875963360001322</v>
      </c>
      <c r="K82" s="81">
        <f t="shared" si="7"/>
        <v>0</v>
      </c>
    </row>
    <row r="83" spans="1:11">
      <c r="A83" s="71" t="s">
        <v>200</v>
      </c>
      <c r="B83" s="105">
        <v>96.609666898607145</v>
      </c>
      <c r="C83" s="105">
        <v>118.56517046155292</v>
      </c>
      <c r="D83" s="105">
        <v>118.34415455309296</v>
      </c>
      <c r="E83" s="105"/>
      <c r="F83" s="105"/>
      <c r="G83" s="105"/>
      <c r="H83" s="90">
        <f t="shared" si="4"/>
        <v>0.22497218293171831</v>
      </c>
      <c r="I83" s="81">
        <f t="shared" si="5"/>
        <v>21.734487654485818</v>
      </c>
      <c r="J83" s="81">
        <f t="shared" si="6"/>
        <v>-0.221015908459961</v>
      </c>
      <c r="K83" s="81">
        <f t="shared" si="7"/>
        <v>0</v>
      </c>
    </row>
    <row r="84" spans="1:11" s="115" customFormat="1">
      <c r="A84" s="71" t="s">
        <v>173</v>
      </c>
      <c r="B84" s="106">
        <v>113.40745642216854</v>
      </c>
      <c r="C84" s="106">
        <v>135.18072241498714</v>
      </c>
      <c r="D84" s="106">
        <v>138.87603691131898</v>
      </c>
      <c r="E84" s="106"/>
      <c r="F84" s="106"/>
      <c r="G84" s="106"/>
      <c r="H84" s="113">
        <f t="shared" si="4"/>
        <v>0.22457589026899225</v>
      </c>
      <c r="I84" s="116">
        <f t="shared" si="5"/>
        <v>25.46858048915044</v>
      </c>
      <c r="J84" s="116">
        <f t="shared" si="6"/>
        <v>3.6953144963318323</v>
      </c>
      <c r="K84" s="81">
        <f t="shared" si="7"/>
        <v>0</v>
      </c>
    </row>
    <row r="85" spans="1:11">
      <c r="B85" s="72"/>
      <c r="C85" s="72"/>
      <c r="D85" s="72"/>
      <c r="E85" s="72"/>
      <c r="F85" s="72"/>
      <c r="G85" s="72"/>
    </row>
    <row r="86" spans="1:11">
      <c r="D86" s="166">
        <f>D84-B84</f>
        <v>25.46858048915044</v>
      </c>
      <c r="E86" s="166">
        <f>D84-C84</f>
        <v>3.6953144963318323</v>
      </c>
    </row>
    <row r="87" spans="1:11">
      <c r="D87" s="166">
        <f>G84-E84</f>
        <v>0</v>
      </c>
      <c r="E87" s="166">
        <f>G84-F84</f>
        <v>0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K1" zoomScale="80" zoomScaleNormal="80" workbookViewId="0">
      <selection activeCell="M1" sqref="M1:W1048576"/>
    </sheetView>
  </sheetViews>
  <sheetFormatPr defaultRowHeight="15"/>
  <cols>
    <col min="2" max="2" width="19.140625" customWidth="1"/>
    <col min="3" max="3" width="11.140625" style="150" customWidth="1"/>
    <col min="4" max="4" width="11.140625" style="148" customWidth="1"/>
    <col min="5" max="5" width="11.140625" style="149" customWidth="1"/>
    <col min="6" max="8" width="11.140625" style="156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6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s="74" customFormat="1" ht="66.599999999999994" customHeight="1">
      <c r="A2" s="92" t="s">
        <v>91</v>
      </c>
      <c r="B2" s="92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334</v>
      </c>
      <c r="J2" s="92" t="s">
        <v>335</v>
      </c>
      <c r="K2" s="1" t="s">
        <v>336</v>
      </c>
      <c r="L2" s="160" t="s">
        <v>337</v>
      </c>
    </row>
    <row r="3" spans="1:12">
      <c r="A3" s="75">
        <v>1</v>
      </c>
      <c r="B3" s="89" t="s">
        <v>92</v>
      </c>
      <c r="C3" s="82">
        <v>41412</v>
      </c>
      <c r="D3" s="82">
        <v>41411</v>
      </c>
      <c r="E3" s="82">
        <v>41651</v>
      </c>
      <c r="F3" s="82"/>
      <c r="G3" s="82"/>
      <c r="H3" s="82"/>
      <c r="I3" s="90">
        <f>(E3-C3)/C3</f>
        <v>5.7712740268521202E-3</v>
      </c>
      <c r="J3" s="83">
        <f>E3-C3</f>
        <v>239</v>
      </c>
      <c r="K3" s="83">
        <f>E3-D3</f>
        <v>240</v>
      </c>
      <c r="L3" s="83">
        <f>H3-G3</f>
        <v>0</v>
      </c>
    </row>
    <row r="4" spans="1:12">
      <c r="A4" s="75">
        <v>2</v>
      </c>
      <c r="B4" s="89" t="s">
        <v>93</v>
      </c>
      <c r="C4" s="82">
        <v>7366</v>
      </c>
      <c r="D4" s="82">
        <v>7808</v>
      </c>
      <c r="E4" s="82">
        <v>7808</v>
      </c>
      <c r="F4" s="82"/>
      <c r="G4" s="82"/>
      <c r="H4" s="82"/>
      <c r="I4" s="90">
        <f t="shared" ref="I4:I67" si="0">(E4-C4)/C4</f>
        <v>6.0005430355688297E-2</v>
      </c>
      <c r="J4" s="83">
        <f t="shared" ref="J4:J67" si="1">E4-C4</f>
        <v>442</v>
      </c>
      <c r="K4" s="83">
        <f t="shared" ref="K4:K67" si="2">E4-D4</f>
        <v>0</v>
      </c>
      <c r="L4" s="83">
        <f t="shared" ref="L4:L67" si="3">H4-G4</f>
        <v>0</v>
      </c>
    </row>
    <row r="5" spans="1:12">
      <c r="A5" s="75">
        <v>3</v>
      </c>
      <c r="B5" s="89" t="s">
        <v>94</v>
      </c>
      <c r="C5" s="82">
        <v>13382</v>
      </c>
      <c r="D5" s="82">
        <v>13217</v>
      </c>
      <c r="E5" s="82">
        <v>13268</v>
      </c>
      <c r="F5" s="82"/>
      <c r="G5" s="82"/>
      <c r="H5" s="82"/>
      <c r="I5" s="90">
        <f t="shared" si="0"/>
        <v>-8.5189059931250928E-3</v>
      </c>
      <c r="J5" s="83">
        <f t="shared" si="1"/>
        <v>-114</v>
      </c>
      <c r="K5" s="83">
        <f t="shared" si="2"/>
        <v>51</v>
      </c>
      <c r="L5" s="83">
        <f t="shared" si="3"/>
        <v>0</v>
      </c>
    </row>
    <row r="6" spans="1:12">
      <c r="A6" s="75">
        <v>4</v>
      </c>
      <c r="B6" s="89" t="s">
        <v>95</v>
      </c>
      <c r="C6" s="82">
        <v>2834</v>
      </c>
      <c r="D6" s="82">
        <v>2869</v>
      </c>
      <c r="E6" s="82">
        <v>2825</v>
      </c>
      <c r="F6" s="82"/>
      <c r="G6" s="82"/>
      <c r="H6" s="82"/>
      <c r="I6" s="90">
        <f t="shared" si="0"/>
        <v>-3.1757233592095979E-3</v>
      </c>
      <c r="J6" s="83">
        <f t="shared" si="1"/>
        <v>-9</v>
      </c>
      <c r="K6" s="83">
        <f t="shared" si="2"/>
        <v>-44</v>
      </c>
      <c r="L6" s="83">
        <f t="shared" si="3"/>
        <v>0</v>
      </c>
    </row>
    <row r="7" spans="1:12">
      <c r="A7" s="75">
        <v>5</v>
      </c>
      <c r="B7" s="89" t="s">
        <v>96</v>
      </c>
      <c r="C7" s="82">
        <v>6227</v>
      </c>
      <c r="D7" s="82">
        <v>6303</v>
      </c>
      <c r="E7" s="82">
        <v>6292</v>
      </c>
      <c r="F7" s="82"/>
      <c r="G7" s="82"/>
      <c r="H7" s="82"/>
      <c r="I7" s="90">
        <f t="shared" si="0"/>
        <v>1.0438413361169102E-2</v>
      </c>
      <c r="J7" s="83">
        <f t="shared" si="1"/>
        <v>65</v>
      </c>
      <c r="K7" s="83">
        <f t="shared" si="2"/>
        <v>-11</v>
      </c>
      <c r="L7" s="83">
        <f t="shared" si="3"/>
        <v>0</v>
      </c>
    </row>
    <row r="8" spans="1:12">
      <c r="A8" s="75">
        <v>6</v>
      </c>
      <c r="B8" s="89" t="s">
        <v>97</v>
      </c>
      <c r="C8" s="82">
        <v>145137</v>
      </c>
      <c r="D8" s="82">
        <v>143357</v>
      </c>
      <c r="E8" s="82">
        <v>144093</v>
      </c>
      <c r="F8" s="82"/>
      <c r="G8" s="82"/>
      <c r="H8" s="82"/>
      <c r="I8" s="90">
        <f t="shared" si="0"/>
        <v>-7.1932036627462325E-3</v>
      </c>
      <c r="J8" s="83">
        <f t="shared" si="1"/>
        <v>-1044</v>
      </c>
      <c r="K8" s="83">
        <f t="shared" si="2"/>
        <v>736</v>
      </c>
      <c r="L8" s="83">
        <f t="shared" si="3"/>
        <v>0</v>
      </c>
    </row>
    <row r="9" spans="1:12">
      <c r="A9" s="75">
        <v>7</v>
      </c>
      <c r="B9" s="89" t="s">
        <v>98</v>
      </c>
      <c r="C9" s="82">
        <v>72459</v>
      </c>
      <c r="D9" s="82">
        <v>75186</v>
      </c>
      <c r="E9" s="82">
        <v>74369</v>
      </c>
      <c r="F9" s="82"/>
      <c r="G9" s="82"/>
      <c r="H9" s="82"/>
      <c r="I9" s="90">
        <f t="shared" si="0"/>
        <v>2.6359734470528161E-2</v>
      </c>
      <c r="J9" s="83">
        <f t="shared" si="1"/>
        <v>1910</v>
      </c>
      <c r="K9" s="83">
        <f t="shared" si="2"/>
        <v>-817</v>
      </c>
      <c r="L9" s="83">
        <f t="shared" si="3"/>
        <v>0</v>
      </c>
    </row>
    <row r="10" spans="1:12">
      <c r="A10" s="75">
        <v>8</v>
      </c>
      <c r="B10" s="89" t="s">
        <v>99</v>
      </c>
      <c r="C10" s="82">
        <v>4004</v>
      </c>
      <c r="D10" s="82">
        <v>4019</v>
      </c>
      <c r="E10" s="82">
        <v>3998</v>
      </c>
      <c r="F10" s="82"/>
      <c r="G10" s="82"/>
      <c r="H10" s="82"/>
      <c r="I10" s="90">
        <f t="shared" si="0"/>
        <v>-1.4985014985014985E-3</v>
      </c>
      <c r="J10" s="83">
        <f t="shared" si="1"/>
        <v>-6</v>
      </c>
      <c r="K10" s="83">
        <f t="shared" si="2"/>
        <v>-21</v>
      </c>
      <c r="L10" s="83">
        <f t="shared" si="3"/>
        <v>0</v>
      </c>
    </row>
    <row r="11" spans="1:12">
      <c r="A11" s="75">
        <v>9</v>
      </c>
      <c r="B11" s="89" t="s">
        <v>100</v>
      </c>
      <c r="C11" s="82">
        <v>27782</v>
      </c>
      <c r="D11" s="82">
        <v>27344</v>
      </c>
      <c r="E11" s="82">
        <v>27347</v>
      </c>
      <c r="F11" s="82"/>
      <c r="G11" s="82"/>
      <c r="H11" s="82"/>
      <c r="I11" s="90">
        <f t="shared" si="0"/>
        <v>-1.5657620041753653E-2</v>
      </c>
      <c r="J11" s="83">
        <f t="shared" si="1"/>
        <v>-435</v>
      </c>
      <c r="K11" s="83">
        <f t="shared" si="2"/>
        <v>3</v>
      </c>
      <c r="L11" s="83">
        <f t="shared" si="3"/>
        <v>0</v>
      </c>
    </row>
    <row r="12" spans="1:12">
      <c r="A12" s="75">
        <v>10</v>
      </c>
      <c r="B12" s="89" t="s">
        <v>101</v>
      </c>
      <c r="C12" s="82">
        <v>29944</v>
      </c>
      <c r="D12" s="82">
        <v>29515</v>
      </c>
      <c r="E12" s="82">
        <v>29651</v>
      </c>
      <c r="F12" s="82"/>
      <c r="G12" s="82"/>
      <c r="H12" s="82"/>
      <c r="I12" s="90">
        <f t="shared" si="0"/>
        <v>-9.7849318728292813E-3</v>
      </c>
      <c r="J12" s="83">
        <f t="shared" si="1"/>
        <v>-293</v>
      </c>
      <c r="K12" s="83">
        <f t="shared" si="2"/>
        <v>136</v>
      </c>
      <c r="L12" s="83">
        <f t="shared" si="3"/>
        <v>0</v>
      </c>
    </row>
    <row r="13" spans="1:12">
      <c r="A13" s="75">
        <v>11</v>
      </c>
      <c r="B13" s="89" t="s">
        <v>102</v>
      </c>
      <c r="C13" s="82">
        <v>4717</v>
      </c>
      <c r="D13" s="82">
        <v>4704</v>
      </c>
      <c r="E13" s="82">
        <v>4716</v>
      </c>
      <c r="F13" s="82"/>
      <c r="G13" s="82"/>
      <c r="H13" s="82"/>
      <c r="I13" s="90">
        <f t="shared" si="0"/>
        <v>-2.1199915200339198E-4</v>
      </c>
      <c r="J13" s="83">
        <f t="shared" si="1"/>
        <v>-1</v>
      </c>
      <c r="K13" s="83">
        <f t="shared" si="2"/>
        <v>12</v>
      </c>
      <c r="L13" s="83">
        <f t="shared" si="3"/>
        <v>0</v>
      </c>
    </row>
    <row r="14" spans="1:12">
      <c r="A14" s="75">
        <v>12</v>
      </c>
      <c r="B14" s="89" t="s">
        <v>103</v>
      </c>
      <c r="C14" s="82">
        <v>2608</v>
      </c>
      <c r="D14" s="82">
        <v>2720</v>
      </c>
      <c r="E14" s="82">
        <v>2624</v>
      </c>
      <c r="F14" s="82"/>
      <c r="G14" s="82"/>
      <c r="H14" s="82"/>
      <c r="I14" s="90">
        <f t="shared" si="0"/>
        <v>6.1349693251533744E-3</v>
      </c>
      <c r="J14" s="83">
        <f t="shared" si="1"/>
        <v>16</v>
      </c>
      <c r="K14" s="83">
        <f t="shared" si="2"/>
        <v>-96</v>
      </c>
      <c r="L14" s="83">
        <f t="shared" si="3"/>
        <v>0</v>
      </c>
    </row>
    <row r="15" spans="1:12">
      <c r="A15" s="75">
        <v>13</v>
      </c>
      <c r="B15" s="89" t="s">
        <v>104</v>
      </c>
      <c r="C15" s="82">
        <v>2794</v>
      </c>
      <c r="D15" s="82">
        <v>2758</v>
      </c>
      <c r="E15" s="82">
        <v>2699</v>
      </c>
      <c r="F15" s="82"/>
      <c r="G15" s="82"/>
      <c r="H15" s="82"/>
      <c r="I15" s="90">
        <f t="shared" si="0"/>
        <v>-3.4001431639226913E-2</v>
      </c>
      <c r="J15" s="83">
        <f t="shared" si="1"/>
        <v>-95</v>
      </c>
      <c r="K15" s="83">
        <f t="shared" si="2"/>
        <v>-59</v>
      </c>
      <c r="L15" s="83">
        <f t="shared" si="3"/>
        <v>0</v>
      </c>
    </row>
    <row r="16" spans="1:12">
      <c r="A16" s="75">
        <v>14</v>
      </c>
      <c r="B16" s="89" t="s">
        <v>105</v>
      </c>
      <c r="C16" s="82">
        <v>7344</v>
      </c>
      <c r="D16" s="82">
        <v>7223</v>
      </c>
      <c r="E16" s="82">
        <v>7173</v>
      </c>
      <c r="F16" s="82"/>
      <c r="G16" s="82"/>
      <c r="H16" s="82"/>
      <c r="I16" s="90">
        <f t="shared" si="0"/>
        <v>-2.3284313725490197E-2</v>
      </c>
      <c r="J16" s="83">
        <f t="shared" si="1"/>
        <v>-171</v>
      </c>
      <c r="K16" s="83">
        <f t="shared" si="2"/>
        <v>-50</v>
      </c>
      <c r="L16" s="83">
        <f t="shared" si="3"/>
        <v>0</v>
      </c>
    </row>
    <row r="17" spans="1:12">
      <c r="A17" s="75">
        <v>15</v>
      </c>
      <c r="B17" s="89" t="s">
        <v>106</v>
      </c>
      <c r="C17" s="82">
        <v>6230</v>
      </c>
      <c r="D17" s="82">
        <v>6000</v>
      </c>
      <c r="E17" s="82">
        <v>5975</v>
      </c>
      <c r="F17" s="82"/>
      <c r="G17" s="82"/>
      <c r="H17" s="82"/>
      <c r="I17" s="90">
        <f t="shared" si="0"/>
        <v>-4.0930979133226325E-2</v>
      </c>
      <c r="J17" s="83">
        <f t="shared" si="1"/>
        <v>-255</v>
      </c>
      <c r="K17" s="83">
        <f t="shared" si="2"/>
        <v>-25</v>
      </c>
      <c r="L17" s="83">
        <f t="shared" si="3"/>
        <v>0</v>
      </c>
    </row>
    <row r="18" spans="1:12">
      <c r="A18" s="75">
        <v>16</v>
      </c>
      <c r="B18" s="89" t="s">
        <v>107</v>
      </c>
      <c r="C18" s="82">
        <v>77891</v>
      </c>
      <c r="D18" s="82">
        <v>78010</v>
      </c>
      <c r="E18" s="82">
        <v>78286</v>
      </c>
      <c r="F18" s="82"/>
      <c r="G18" s="82"/>
      <c r="H18" s="82"/>
      <c r="I18" s="90">
        <f t="shared" si="0"/>
        <v>5.0711892259696243E-3</v>
      </c>
      <c r="J18" s="83">
        <f t="shared" si="1"/>
        <v>395</v>
      </c>
      <c r="K18" s="83">
        <f t="shared" si="2"/>
        <v>276</v>
      </c>
      <c r="L18" s="83">
        <f t="shared" si="3"/>
        <v>0</v>
      </c>
    </row>
    <row r="19" spans="1:12">
      <c r="A19" s="75">
        <v>17</v>
      </c>
      <c r="B19" s="89" t="s">
        <v>108</v>
      </c>
      <c r="C19" s="82">
        <v>14524</v>
      </c>
      <c r="D19" s="82">
        <v>14336</v>
      </c>
      <c r="E19" s="82">
        <v>14320</v>
      </c>
      <c r="F19" s="82"/>
      <c r="G19" s="82"/>
      <c r="H19" s="82"/>
      <c r="I19" s="90">
        <f t="shared" si="0"/>
        <v>-1.404571743321399E-2</v>
      </c>
      <c r="J19" s="83">
        <f t="shared" si="1"/>
        <v>-204</v>
      </c>
      <c r="K19" s="83">
        <f t="shared" si="2"/>
        <v>-16</v>
      </c>
      <c r="L19" s="83">
        <f t="shared" si="3"/>
        <v>0</v>
      </c>
    </row>
    <row r="20" spans="1:12">
      <c r="A20" s="75">
        <v>18</v>
      </c>
      <c r="B20" s="89" t="s">
        <v>109</v>
      </c>
      <c r="C20" s="82">
        <v>3076</v>
      </c>
      <c r="D20" s="82">
        <v>3114</v>
      </c>
      <c r="E20" s="82">
        <v>3060</v>
      </c>
      <c r="F20" s="82"/>
      <c r="G20" s="82"/>
      <c r="H20" s="82"/>
      <c r="I20" s="90">
        <f t="shared" si="0"/>
        <v>-5.2015604681404422E-3</v>
      </c>
      <c r="J20" s="83">
        <f t="shared" si="1"/>
        <v>-16</v>
      </c>
      <c r="K20" s="83">
        <f t="shared" si="2"/>
        <v>-54</v>
      </c>
      <c r="L20" s="83">
        <f t="shared" si="3"/>
        <v>0</v>
      </c>
    </row>
    <row r="21" spans="1:12">
      <c r="A21" s="75">
        <v>19</v>
      </c>
      <c r="B21" s="89" t="s">
        <v>110</v>
      </c>
      <c r="C21" s="82">
        <v>8709</v>
      </c>
      <c r="D21" s="82">
        <v>8749</v>
      </c>
      <c r="E21" s="82">
        <v>8724</v>
      </c>
      <c r="F21" s="82"/>
      <c r="G21" s="82"/>
      <c r="H21" s="82"/>
      <c r="I21" s="90">
        <f t="shared" si="0"/>
        <v>1.7223561832586979E-3</v>
      </c>
      <c r="J21" s="83">
        <f t="shared" si="1"/>
        <v>15</v>
      </c>
      <c r="K21" s="83">
        <f t="shared" si="2"/>
        <v>-25</v>
      </c>
      <c r="L21" s="83">
        <f t="shared" si="3"/>
        <v>0</v>
      </c>
    </row>
    <row r="22" spans="1:12">
      <c r="A22" s="75">
        <v>20</v>
      </c>
      <c r="B22" s="89" t="s">
        <v>111</v>
      </c>
      <c r="C22" s="82">
        <v>25886</v>
      </c>
      <c r="D22" s="82">
        <v>25616</v>
      </c>
      <c r="E22" s="82">
        <v>25751</v>
      </c>
      <c r="F22" s="82"/>
      <c r="G22" s="82"/>
      <c r="H22" s="82"/>
      <c r="I22" s="90">
        <f t="shared" si="0"/>
        <v>-5.2151742254500505E-3</v>
      </c>
      <c r="J22" s="83">
        <f t="shared" si="1"/>
        <v>-135</v>
      </c>
      <c r="K22" s="83">
        <f t="shared" si="2"/>
        <v>135</v>
      </c>
      <c r="L22" s="83">
        <f t="shared" si="3"/>
        <v>0</v>
      </c>
    </row>
    <row r="23" spans="1:12">
      <c r="A23" s="75">
        <v>21</v>
      </c>
      <c r="B23" s="89" t="s">
        <v>112</v>
      </c>
      <c r="C23" s="82">
        <v>16428</v>
      </c>
      <c r="D23" s="82">
        <v>16924</v>
      </c>
      <c r="E23" s="82">
        <v>16953</v>
      </c>
      <c r="F23" s="82"/>
      <c r="G23" s="82"/>
      <c r="H23" s="82"/>
      <c r="I23" s="90">
        <f t="shared" si="0"/>
        <v>3.1957633308984663E-2</v>
      </c>
      <c r="J23" s="83">
        <f t="shared" si="1"/>
        <v>525</v>
      </c>
      <c r="K23" s="83">
        <f t="shared" si="2"/>
        <v>29</v>
      </c>
      <c r="L23" s="83">
        <f t="shared" si="3"/>
        <v>0</v>
      </c>
    </row>
    <row r="24" spans="1:12">
      <c r="A24" s="75">
        <v>22</v>
      </c>
      <c r="B24" s="89" t="s">
        <v>113</v>
      </c>
      <c r="C24" s="82">
        <v>9779</v>
      </c>
      <c r="D24" s="82">
        <v>9710</v>
      </c>
      <c r="E24" s="82">
        <v>9760</v>
      </c>
      <c r="F24" s="82"/>
      <c r="G24" s="82"/>
      <c r="H24" s="82"/>
      <c r="I24" s="90">
        <f t="shared" si="0"/>
        <v>-1.9429389508129665E-3</v>
      </c>
      <c r="J24" s="83">
        <f t="shared" si="1"/>
        <v>-19</v>
      </c>
      <c r="K24" s="83">
        <f t="shared" si="2"/>
        <v>50</v>
      </c>
      <c r="L24" s="83">
        <f t="shared" si="3"/>
        <v>0</v>
      </c>
    </row>
    <row r="25" spans="1:12">
      <c r="A25" s="75">
        <v>23</v>
      </c>
      <c r="B25" s="89" t="s">
        <v>114</v>
      </c>
      <c r="C25" s="82">
        <v>8277</v>
      </c>
      <c r="D25" s="82">
        <v>8333</v>
      </c>
      <c r="E25" s="82">
        <v>8285</v>
      </c>
      <c r="F25" s="82"/>
      <c r="G25" s="82"/>
      <c r="H25" s="82"/>
      <c r="I25" s="90">
        <f t="shared" si="0"/>
        <v>9.665337682735291E-4</v>
      </c>
      <c r="J25" s="83">
        <f t="shared" si="1"/>
        <v>8</v>
      </c>
      <c r="K25" s="83">
        <f t="shared" si="2"/>
        <v>-48</v>
      </c>
      <c r="L25" s="83">
        <f t="shared" si="3"/>
        <v>0</v>
      </c>
    </row>
    <row r="26" spans="1:12">
      <c r="A26" s="75">
        <v>24</v>
      </c>
      <c r="B26" s="89" t="s">
        <v>115</v>
      </c>
      <c r="C26" s="82">
        <v>3899</v>
      </c>
      <c r="D26" s="82">
        <v>3922</v>
      </c>
      <c r="E26" s="82">
        <v>3864</v>
      </c>
      <c r="F26" s="82"/>
      <c r="G26" s="82"/>
      <c r="H26" s="82"/>
      <c r="I26" s="90">
        <f t="shared" si="0"/>
        <v>-8.9766606822262122E-3</v>
      </c>
      <c r="J26" s="83">
        <f t="shared" si="1"/>
        <v>-35</v>
      </c>
      <c r="K26" s="83">
        <f t="shared" si="2"/>
        <v>-58</v>
      </c>
      <c r="L26" s="83">
        <f t="shared" si="3"/>
        <v>0</v>
      </c>
    </row>
    <row r="27" spans="1:12">
      <c r="A27" s="75">
        <v>25</v>
      </c>
      <c r="B27" s="89" t="s">
        <v>116</v>
      </c>
      <c r="C27" s="82">
        <v>10423</v>
      </c>
      <c r="D27" s="82">
        <v>10321</v>
      </c>
      <c r="E27" s="82">
        <v>10243</v>
      </c>
      <c r="F27" s="82"/>
      <c r="G27" s="82"/>
      <c r="H27" s="82"/>
      <c r="I27" s="90">
        <f t="shared" si="0"/>
        <v>-1.72695001439125E-2</v>
      </c>
      <c r="J27" s="83">
        <f t="shared" si="1"/>
        <v>-180</v>
      </c>
      <c r="K27" s="83">
        <f t="shared" si="2"/>
        <v>-78</v>
      </c>
      <c r="L27" s="83">
        <f t="shared" si="3"/>
        <v>0</v>
      </c>
    </row>
    <row r="28" spans="1:12">
      <c r="A28" s="75">
        <v>26</v>
      </c>
      <c r="B28" s="89" t="s">
        <v>117</v>
      </c>
      <c r="C28" s="82">
        <v>20773</v>
      </c>
      <c r="D28" s="82">
        <v>20751</v>
      </c>
      <c r="E28" s="82">
        <v>20810</v>
      </c>
      <c r="F28" s="82"/>
      <c r="G28" s="82"/>
      <c r="H28" s="82"/>
      <c r="I28" s="90">
        <f t="shared" si="0"/>
        <v>1.7811582342463774E-3</v>
      </c>
      <c r="J28" s="83">
        <f t="shared" si="1"/>
        <v>37</v>
      </c>
      <c r="K28" s="83">
        <f t="shared" si="2"/>
        <v>59</v>
      </c>
      <c r="L28" s="83">
        <f t="shared" si="3"/>
        <v>0</v>
      </c>
    </row>
    <row r="29" spans="1:12">
      <c r="A29" s="75">
        <v>27</v>
      </c>
      <c r="B29" s="89" t="s">
        <v>118</v>
      </c>
      <c r="C29" s="82">
        <v>33810</v>
      </c>
      <c r="D29" s="82">
        <v>33396</v>
      </c>
      <c r="E29" s="82">
        <v>33559</v>
      </c>
      <c r="F29" s="82"/>
      <c r="G29" s="82"/>
      <c r="H29" s="82"/>
      <c r="I29" s="90">
        <f t="shared" si="0"/>
        <v>-7.4238391008577343E-3</v>
      </c>
      <c r="J29" s="83">
        <f t="shared" si="1"/>
        <v>-251</v>
      </c>
      <c r="K29" s="83">
        <f t="shared" si="2"/>
        <v>163</v>
      </c>
      <c r="L29" s="83">
        <f t="shared" si="3"/>
        <v>0</v>
      </c>
    </row>
    <row r="30" spans="1:12">
      <c r="A30" s="75">
        <v>28</v>
      </c>
      <c r="B30" s="89" t="s">
        <v>119</v>
      </c>
      <c r="C30" s="82">
        <v>9147</v>
      </c>
      <c r="D30" s="82">
        <v>9317</v>
      </c>
      <c r="E30" s="82">
        <v>9273</v>
      </c>
      <c r="F30" s="82"/>
      <c r="G30" s="82"/>
      <c r="H30" s="82"/>
      <c r="I30" s="90">
        <f t="shared" si="0"/>
        <v>1.3775008199409643E-2</v>
      </c>
      <c r="J30" s="83">
        <f t="shared" si="1"/>
        <v>126</v>
      </c>
      <c r="K30" s="83">
        <f t="shared" si="2"/>
        <v>-44</v>
      </c>
      <c r="L30" s="83">
        <f t="shared" si="3"/>
        <v>0</v>
      </c>
    </row>
    <row r="31" spans="1:12">
      <c r="A31" s="75">
        <v>29</v>
      </c>
      <c r="B31" s="89" t="s">
        <v>120</v>
      </c>
      <c r="C31" s="82">
        <v>2254</v>
      </c>
      <c r="D31" s="82">
        <v>2344</v>
      </c>
      <c r="E31" s="82">
        <v>2254</v>
      </c>
      <c r="F31" s="82"/>
      <c r="G31" s="82"/>
      <c r="H31" s="82"/>
      <c r="I31" s="90">
        <f t="shared" si="0"/>
        <v>0</v>
      </c>
      <c r="J31" s="83">
        <f t="shared" si="1"/>
        <v>0</v>
      </c>
      <c r="K31" s="83">
        <f t="shared" si="2"/>
        <v>-90</v>
      </c>
      <c r="L31" s="83">
        <f t="shared" si="3"/>
        <v>0</v>
      </c>
    </row>
    <row r="32" spans="1:12">
      <c r="A32" s="75">
        <v>30</v>
      </c>
      <c r="B32" s="89" t="s">
        <v>121</v>
      </c>
      <c r="C32" s="82">
        <v>1403</v>
      </c>
      <c r="D32" s="82">
        <v>1431</v>
      </c>
      <c r="E32" s="82">
        <v>1387</v>
      </c>
      <c r="F32" s="82"/>
      <c r="G32" s="82"/>
      <c r="H32" s="82"/>
      <c r="I32" s="90">
        <f t="shared" si="0"/>
        <v>-1.1404133998574484E-2</v>
      </c>
      <c r="J32" s="83">
        <f t="shared" si="1"/>
        <v>-16</v>
      </c>
      <c r="K32" s="83">
        <f t="shared" si="2"/>
        <v>-44</v>
      </c>
      <c r="L32" s="83">
        <f t="shared" si="3"/>
        <v>0</v>
      </c>
    </row>
    <row r="33" spans="1:12">
      <c r="A33" s="75">
        <v>31</v>
      </c>
      <c r="B33" s="89" t="s">
        <v>122</v>
      </c>
      <c r="C33" s="82">
        <v>23706</v>
      </c>
      <c r="D33" s="82">
        <v>23847</v>
      </c>
      <c r="E33" s="82">
        <v>24040</v>
      </c>
      <c r="F33" s="82"/>
      <c r="G33" s="82"/>
      <c r="H33" s="82"/>
      <c r="I33" s="90">
        <f t="shared" si="0"/>
        <v>1.4089260102927529E-2</v>
      </c>
      <c r="J33" s="83">
        <f t="shared" si="1"/>
        <v>334</v>
      </c>
      <c r="K33" s="83">
        <f t="shared" si="2"/>
        <v>193</v>
      </c>
      <c r="L33" s="83">
        <f t="shared" si="3"/>
        <v>0</v>
      </c>
    </row>
    <row r="34" spans="1:12">
      <c r="A34" s="75">
        <v>32</v>
      </c>
      <c r="B34" s="89" t="s">
        <v>123</v>
      </c>
      <c r="C34" s="82">
        <v>9275</v>
      </c>
      <c r="D34" s="82">
        <v>9207</v>
      </c>
      <c r="E34" s="82">
        <v>9256</v>
      </c>
      <c r="F34" s="82"/>
      <c r="G34" s="82"/>
      <c r="H34" s="82"/>
      <c r="I34" s="90">
        <f t="shared" si="0"/>
        <v>-2.0485175202156333E-3</v>
      </c>
      <c r="J34" s="83">
        <f t="shared" si="1"/>
        <v>-19</v>
      </c>
      <c r="K34" s="83">
        <f t="shared" si="2"/>
        <v>49</v>
      </c>
      <c r="L34" s="83">
        <f t="shared" si="3"/>
        <v>0</v>
      </c>
    </row>
    <row r="35" spans="1:12">
      <c r="A35" s="75">
        <v>33</v>
      </c>
      <c r="B35" s="89" t="s">
        <v>124</v>
      </c>
      <c r="C35" s="82">
        <v>38118</v>
      </c>
      <c r="D35" s="82">
        <v>37708</v>
      </c>
      <c r="E35" s="82">
        <v>37723</v>
      </c>
      <c r="F35" s="82"/>
      <c r="G35" s="82"/>
      <c r="H35" s="82"/>
      <c r="I35" s="90">
        <f t="shared" si="0"/>
        <v>-1.0362558371373105E-2</v>
      </c>
      <c r="J35" s="83">
        <f t="shared" si="1"/>
        <v>-395</v>
      </c>
      <c r="K35" s="83">
        <f t="shared" si="2"/>
        <v>15</v>
      </c>
      <c r="L35" s="83">
        <f t="shared" si="3"/>
        <v>0</v>
      </c>
    </row>
    <row r="36" spans="1:12">
      <c r="A36" s="75">
        <v>34</v>
      </c>
      <c r="B36" s="89" t="s">
        <v>125</v>
      </c>
      <c r="C36" s="82">
        <v>527919</v>
      </c>
      <c r="D36" s="82">
        <v>533220</v>
      </c>
      <c r="E36" s="82">
        <v>536648</v>
      </c>
      <c r="F36" s="82"/>
      <c r="G36" s="82"/>
      <c r="H36" s="82"/>
      <c r="I36" s="90">
        <f t="shared" si="0"/>
        <v>1.6534733548139013E-2</v>
      </c>
      <c r="J36" s="83">
        <f t="shared" si="1"/>
        <v>8729</v>
      </c>
      <c r="K36" s="83">
        <f t="shared" si="2"/>
        <v>3428</v>
      </c>
      <c r="L36" s="83">
        <f t="shared" si="3"/>
        <v>0</v>
      </c>
    </row>
    <row r="37" spans="1:12">
      <c r="A37" s="75">
        <v>35</v>
      </c>
      <c r="B37" s="89" t="s">
        <v>126</v>
      </c>
      <c r="C37" s="82">
        <v>131310</v>
      </c>
      <c r="D37" s="82">
        <v>130326</v>
      </c>
      <c r="E37" s="82">
        <v>130965</v>
      </c>
      <c r="F37" s="82"/>
      <c r="G37" s="82"/>
      <c r="H37" s="82"/>
      <c r="I37" s="90">
        <f t="shared" si="0"/>
        <v>-2.6273703449851498E-3</v>
      </c>
      <c r="J37" s="83">
        <f t="shared" si="1"/>
        <v>-345</v>
      </c>
      <c r="K37" s="83">
        <f t="shared" si="2"/>
        <v>639</v>
      </c>
      <c r="L37" s="83">
        <f t="shared" si="3"/>
        <v>0</v>
      </c>
    </row>
    <row r="38" spans="1:12">
      <c r="A38" s="75">
        <v>36</v>
      </c>
      <c r="B38" s="89" t="s">
        <v>127</v>
      </c>
      <c r="C38" s="82">
        <v>2993</v>
      </c>
      <c r="D38" s="82">
        <v>2976</v>
      </c>
      <c r="E38" s="82">
        <v>2929</v>
      </c>
      <c r="F38" s="82"/>
      <c r="G38" s="82"/>
      <c r="H38" s="82"/>
      <c r="I38" s="90">
        <f t="shared" si="0"/>
        <v>-2.1383227530905446E-2</v>
      </c>
      <c r="J38" s="83">
        <f t="shared" si="1"/>
        <v>-64</v>
      </c>
      <c r="K38" s="83">
        <f t="shared" si="2"/>
        <v>-47</v>
      </c>
      <c r="L38" s="83">
        <f t="shared" si="3"/>
        <v>0</v>
      </c>
    </row>
    <row r="39" spans="1:12">
      <c r="A39" s="75">
        <v>37</v>
      </c>
      <c r="B39" s="89" t="s">
        <v>128</v>
      </c>
      <c r="C39" s="82">
        <v>7792</v>
      </c>
      <c r="D39" s="82">
        <v>7809</v>
      </c>
      <c r="E39" s="82">
        <v>7759</v>
      </c>
      <c r="F39" s="82"/>
      <c r="G39" s="82"/>
      <c r="H39" s="82"/>
      <c r="I39" s="90">
        <f t="shared" si="0"/>
        <v>-4.2351129363449695E-3</v>
      </c>
      <c r="J39" s="83">
        <f t="shared" si="1"/>
        <v>-33</v>
      </c>
      <c r="K39" s="83">
        <f t="shared" si="2"/>
        <v>-50</v>
      </c>
      <c r="L39" s="83">
        <f t="shared" si="3"/>
        <v>0</v>
      </c>
    </row>
    <row r="40" spans="1:12">
      <c r="A40" s="75">
        <v>38</v>
      </c>
      <c r="B40" s="89" t="s">
        <v>129</v>
      </c>
      <c r="C40" s="82">
        <v>31754</v>
      </c>
      <c r="D40" s="82">
        <v>32137</v>
      </c>
      <c r="E40" s="82">
        <v>32350</v>
      </c>
      <c r="F40" s="82"/>
      <c r="G40" s="82"/>
      <c r="H40" s="82"/>
      <c r="I40" s="90">
        <f t="shared" si="0"/>
        <v>1.8769288908483971E-2</v>
      </c>
      <c r="J40" s="83">
        <f t="shared" si="1"/>
        <v>596</v>
      </c>
      <c r="K40" s="83">
        <f t="shared" si="2"/>
        <v>213</v>
      </c>
      <c r="L40" s="83">
        <f t="shared" si="3"/>
        <v>0</v>
      </c>
    </row>
    <row r="41" spans="1:12">
      <c r="A41" s="75">
        <v>39</v>
      </c>
      <c r="B41" s="89" t="s">
        <v>130</v>
      </c>
      <c r="C41" s="82">
        <v>8430</v>
      </c>
      <c r="D41" s="82">
        <v>8410</v>
      </c>
      <c r="E41" s="82">
        <v>8376</v>
      </c>
      <c r="F41" s="82"/>
      <c r="G41" s="82"/>
      <c r="H41" s="82"/>
      <c r="I41" s="90">
        <f t="shared" si="0"/>
        <v>-6.405693950177936E-3</v>
      </c>
      <c r="J41" s="83">
        <f t="shared" si="1"/>
        <v>-54</v>
      </c>
      <c r="K41" s="83">
        <f t="shared" si="2"/>
        <v>-34</v>
      </c>
      <c r="L41" s="83">
        <f t="shared" si="3"/>
        <v>0</v>
      </c>
    </row>
    <row r="42" spans="1:12">
      <c r="A42" s="75">
        <v>40</v>
      </c>
      <c r="B42" s="89" t="s">
        <v>131</v>
      </c>
      <c r="C42" s="82">
        <v>3901</v>
      </c>
      <c r="D42" s="82">
        <v>3800</v>
      </c>
      <c r="E42" s="82">
        <v>3819</v>
      </c>
      <c r="F42" s="82"/>
      <c r="G42" s="82"/>
      <c r="H42" s="82"/>
      <c r="I42" s="90">
        <f t="shared" si="0"/>
        <v>-2.1020251217636503E-2</v>
      </c>
      <c r="J42" s="83">
        <f t="shared" si="1"/>
        <v>-82</v>
      </c>
      <c r="K42" s="83">
        <f t="shared" si="2"/>
        <v>19</v>
      </c>
      <c r="L42" s="83">
        <f t="shared" si="3"/>
        <v>0</v>
      </c>
    </row>
    <row r="43" spans="1:12">
      <c r="A43" s="75">
        <v>41</v>
      </c>
      <c r="B43" s="89" t="s">
        <v>132</v>
      </c>
      <c r="C43" s="82">
        <v>46644</v>
      </c>
      <c r="D43" s="82">
        <v>46107</v>
      </c>
      <c r="E43" s="82">
        <v>46320</v>
      </c>
      <c r="F43" s="82"/>
      <c r="G43" s="82"/>
      <c r="H43" s="82"/>
      <c r="I43" s="90">
        <f t="shared" si="0"/>
        <v>-6.9462310264985852E-3</v>
      </c>
      <c r="J43" s="83">
        <f t="shared" si="1"/>
        <v>-324</v>
      </c>
      <c r="K43" s="83">
        <f t="shared" si="2"/>
        <v>213</v>
      </c>
      <c r="L43" s="83">
        <f t="shared" si="3"/>
        <v>0</v>
      </c>
    </row>
    <row r="44" spans="1:12">
      <c r="A44" s="75">
        <v>42</v>
      </c>
      <c r="B44" s="89" t="s">
        <v>133</v>
      </c>
      <c r="C44" s="82">
        <v>45847</v>
      </c>
      <c r="D44" s="82">
        <v>46296</v>
      </c>
      <c r="E44" s="82">
        <v>46338</v>
      </c>
      <c r="F44" s="82"/>
      <c r="G44" s="82"/>
      <c r="H44" s="82"/>
      <c r="I44" s="90">
        <f t="shared" si="0"/>
        <v>1.070953388444173E-2</v>
      </c>
      <c r="J44" s="83">
        <f t="shared" si="1"/>
        <v>491</v>
      </c>
      <c r="K44" s="83">
        <f t="shared" si="2"/>
        <v>42</v>
      </c>
      <c r="L44" s="83">
        <f t="shared" si="3"/>
        <v>0</v>
      </c>
    </row>
    <row r="45" spans="1:12">
      <c r="A45" s="75">
        <v>43</v>
      </c>
      <c r="B45" s="89" t="s">
        <v>134</v>
      </c>
      <c r="C45" s="82">
        <v>10711</v>
      </c>
      <c r="D45" s="82">
        <v>10593</v>
      </c>
      <c r="E45" s="82">
        <v>10632</v>
      </c>
      <c r="F45" s="82"/>
      <c r="G45" s="82"/>
      <c r="H45" s="82"/>
      <c r="I45" s="90">
        <f t="shared" si="0"/>
        <v>-7.3755951825226406E-3</v>
      </c>
      <c r="J45" s="83">
        <f t="shared" si="1"/>
        <v>-79</v>
      </c>
      <c r="K45" s="83">
        <f t="shared" si="2"/>
        <v>39</v>
      </c>
      <c r="L45" s="83">
        <f t="shared" si="3"/>
        <v>0</v>
      </c>
    </row>
    <row r="46" spans="1:12">
      <c r="A46" s="75">
        <v>44</v>
      </c>
      <c r="B46" s="89" t="s">
        <v>135</v>
      </c>
      <c r="C46" s="82">
        <v>12595</v>
      </c>
      <c r="D46" s="82">
        <v>12622</v>
      </c>
      <c r="E46" s="82">
        <v>12653</v>
      </c>
      <c r="F46" s="82"/>
      <c r="G46" s="82"/>
      <c r="H46" s="82"/>
      <c r="I46" s="90">
        <f t="shared" si="0"/>
        <v>4.605001984914649E-3</v>
      </c>
      <c r="J46" s="83">
        <f t="shared" si="1"/>
        <v>58</v>
      </c>
      <c r="K46" s="83">
        <f t="shared" si="2"/>
        <v>31</v>
      </c>
      <c r="L46" s="83">
        <f t="shared" si="3"/>
        <v>0</v>
      </c>
    </row>
    <row r="47" spans="1:12">
      <c r="A47" s="75">
        <v>45</v>
      </c>
      <c r="B47" s="89" t="s">
        <v>136</v>
      </c>
      <c r="C47" s="82">
        <v>28229</v>
      </c>
      <c r="D47" s="82">
        <v>27529</v>
      </c>
      <c r="E47" s="82">
        <v>27640</v>
      </c>
      <c r="F47" s="82"/>
      <c r="G47" s="82"/>
      <c r="H47" s="82"/>
      <c r="I47" s="90">
        <f t="shared" si="0"/>
        <v>-2.0865067838038896E-2</v>
      </c>
      <c r="J47" s="83">
        <f t="shared" si="1"/>
        <v>-589</v>
      </c>
      <c r="K47" s="83">
        <f t="shared" si="2"/>
        <v>111</v>
      </c>
      <c r="L47" s="83">
        <f t="shared" si="3"/>
        <v>0</v>
      </c>
    </row>
    <row r="48" spans="1:12">
      <c r="A48" s="75">
        <v>46</v>
      </c>
      <c r="B48" s="89" t="s">
        <v>137</v>
      </c>
      <c r="C48" s="82">
        <v>16136</v>
      </c>
      <c r="D48" s="82">
        <v>16118</v>
      </c>
      <c r="E48" s="82">
        <v>16202</v>
      </c>
      <c r="F48" s="82"/>
      <c r="G48" s="82"/>
      <c r="H48" s="82"/>
      <c r="I48" s="90">
        <f t="shared" si="0"/>
        <v>4.0902330193356472E-3</v>
      </c>
      <c r="J48" s="83">
        <f t="shared" si="1"/>
        <v>66</v>
      </c>
      <c r="K48" s="83">
        <f t="shared" si="2"/>
        <v>84</v>
      </c>
      <c r="L48" s="83">
        <f t="shared" si="3"/>
        <v>0</v>
      </c>
    </row>
    <row r="49" spans="1:12">
      <c r="A49" s="75">
        <v>47</v>
      </c>
      <c r="B49" s="89" t="s">
        <v>138</v>
      </c>
      <c r="C49" s="82">
        <v>6257</v>
      </c>
      <c r="D49" s="82">
        <v>6762</v>
      </c>
      <c r="E49" s="82">
        <v>6829</v>
      </c>
      <c r="F49" s="82"/>
      <c r="G49" s="82"/>
      <c r="H49" s="82"/>
      <c r="I49" s="90">
        <f t="shared" si="0"/>
        <v>9.1417612274252838E-2</v>
      </c>
      <c r="J49" s="83">
        <f t="shared" si="1"/>
        <v>572</v>
      </c>
      <c r="K49" s="83">
        <f t="shared" si="2"/>
        <v>67</v>
      </c>
      <c r="L49" s="83">
        <f t="shared" si="3"/>
        <v>0</v>
      </c>
    </row>
    <row r="50" spans="1:12">
      <c r="A50" s="75">
        <v>48</v>
      </c>
      <c r="B50" s="89" t="s">
        <v>139</v>
      </c>
      <c r="C50" s="82">
        <v>35592</v>
      </c>
      <c r="D50" s="82">
        <v>36577</v>
      </c>
      <c r="E50" s="82">
        <v>36268</v>
      </c>
      <c r="F50" s="82"/>
      <c r="G50" s="82"/>
      <c r="H50" s="82"/>
      <c r="I50" s="90">
        <f t="shared" si="0"/>
        <v>1.8993032142054393E-2</v>
      </c>
      <c r="J50" s="83">
        <f t="shared" si="1"/>
        <v>676</v>
      </c>
      <c r="K50" s="83">
        <f t="shared" si="2"/>
        <v>-309</v>
      </c>
      <c r="L50" s="83">
        <f t="shared" si="3"/>
        <v>0</v>
      </c>
    </row>
    <row r="51" spans="1:12">
      <c r="A51" s="75">
        <v>49</v>
      </c>
      <c r="B51" s="89" t="s">
        <v>140</v>
      </c>
      <c r="C51" s="82">
        <v>2445</v>
      </c>
      <c r="D51" s="82">
        <v>2429</v>
      </c>
      <c r="E51" s="82">
        <v>2351</v>
      </c>
      <c r="F51" s="82"/>
      <c r="G51" s="82"/>
      <c r="H51" s="82"/>
      <c r="I51" s="90">
        <f t="shared" si="0"/>
        <v>-3.8445807770961148E-2</v>
      </c>
      <c r="J51" s="83">
        <f t="shared" si="1"/>
        <v>-94</v>
      </c>
      <c r="K51" s="83">
        <f t="shared" si="2"/>
        <v>-78</v>
      </c>
      <c r="L51" s="83">
        <f t="shared" si="3"/>
        <v>0</v>
      </c>
    </row>
    <row r="52" spans="1:12">
      <c r="A52" s="75">
        <v>50</v>
      </c>
      <c r="B52" s="89" t="s">
        <v>141</v>
      </c>
      <c r="C52" s="82">
        <v>6532</v>
      </c>
      <c r="D52" s="82">
        <v>6926</v>
      </c>
      <c r="E52" s="82">
        <v>6978</v>
      </c>
      <c r="F52" s="82"/>
      <c r="G52" s="82"/>
      <c r="H52" s="82"/>
      <c r="I52" s="90">
        <f t="shared" si="0"/>
        <v>6.8279240661359458E-2</v>
      </c>
      <c r="J52" s="83">
        <f t="shared" si="1"/>
        <v>446</v>
      </c>
      <c r="K52" s="83">
        <f t="shared" si="2"/>
        <v>52</v>
      </c>
      <c r="L52" s="83">
        <f t="shared" si="3"/>
        <v>0</v>
      </c>
    </row>
    <row r="53" spans="1:12">
      <c r="A53" s="75">
        <v>51</v>
      </c>
      <c r="B53" s="89" t="s">
        <v>142</v>
      </c>
      <c r="C53" s="82">
        <v>6113</v>
      </c>
      <c r="D53" s="82">
        <v>6219</v>
      </c>
      <c r="E53" s="82">
        <v>6228</v>
      </c>
      <c r="F53" s="82"/>
      <c r="G53" s="82"/>
      <c r="H53" s="82"/>
      <c r="I53" s="90">
        <f t="shared" si="0"/>
        <v>1.8812367086536889E-2</v>
      </c>
      <c r="J53" s="83">
        <f t="shared" si="1"/>
        <v>115</v>
      </c>
      <c r="K53" s="83">
        <f t="shared" si="2"/>
        <v>9</v>
      </c>
      <c r="L53" s="83">
        <f t="shared" si="3"/>
        <v>0</v>
      </c>
    </row>
    <row r="54" spans="1:12">
      <c r="A54" s="75">
        <v>52</v>
      </c>
      <c r="B54" s="89" t="s">
        <v>143</v>
      </c>
      <c r="C54" s="82">
        <v>13506</v>
      </c>
      <c r="D54" s="82">
        <v>13415</v>
      </c>
      <c r="E54" s="82">
        <v>13463</v>
      </c>
      <c r="F54" s="82"/>
      <c r="G54" s="82"/>
      <c r="H54" s="82"/>
      <c r="I54" s="90">
        <f t="shared" si="0"/>
        <v>-3.1837701762179771E-3</v>
      </c>
      <c r="J54" s="83">
        <f t="shared" si="1"/>
        <v>-43</v>
      </c>
      <c r="K54" s="83">
        <f t="shared" si="2"/>
        <v>48</v>
      </c>
      <c r="L54" s="83">
        <f t="shared" si="3"/>
        <v>0</v>
      </c>
    </row>
    <row r="55" spans="1:12">
      <c r="A55" s="75">
        <v>53</v>
      </c>
      <c r="B55" s="89" t="s">
        <v>144</v>
      </c>
      <c r="C55" s="82">
        <v>7430</v>
      </c>
      <c r="D55" s="82">
        <v>7643</v>
      </c>
      <c r="E55" s="82">
        <v>7668</v>
      </c>
      <c r="F55" s="82"/>
      <c r="G55" s="82"/>
      <c r="H55" s="82"/>
      <c r="I55" s="90">
        <f t="shared" si="0"/>
        <v>3.2032301480484519E-2</v>
      </c>
      <c r="J55" s="83">
        <f t="shared" si="1"/>
        <v>238</v>
      </c>
      <c r="K55" s="83">
        <f t="shared" si="2"/>
        <v>25</v>
      </c>
      <c r="L55" s="83">
        <f t="shared" si="3"/>
        <v>0</v>
      </c>
    </row>
    <row r="56" spans="1:12">
      <c r="A56" s="75">
        <v>54</v>
      </c>
      <c r="B56" s="89" t="s">
        <v>145</v>
      </c>
      <c r="C56" s="82">
        <v>22709</v>
      </c>
      <c r="D56" s="82">
        <v>22735</v>
      </c>
      <c r="E56" s="82">
        <v>22984</v>
      </c>
      <c r="F56" s="82"/>
      <c r="G56" s="82"/>
      <c r="H56" s="82"/>
      <c r="I56" s="90">
        <f t="shared" si="0"/>
        <v>1.2109736227927253E-2</v>
      </c>
      <c r="J56" s="83">
        <f t="shared" si="1"/>
        <v>275</v>
      </c>
      <c r="K56" s="83">
        <f t="shared" si="2"/>
        <v>249</v>
      </c>
      <c r="L56" s="83">
        <f t="shared" si="3"/>
        <v>0</v>
      </c>
    </row>
    <row r="57" spans="1:12">
      <c r="A57" s="75">
        <v>55</v>
      </c>
      <c r="B57" s="89" t="s">
        <v>146</v>
      </c>
      <c r="C57" s="82">
        <v>26320</v>
      </c>
      <c r="D57" s="82">
        <v>25942</v>
      </c>
      <c r="E57" s="82">
        <v>26073</v>
      </c>
      <c r="F57" s="82"/>
      <c r="G57" s="82"/>
      <c r="H57" s="82"/>
      <c r="I57" s="90">
        <f t="shared" si="0"/>
        <v>-9.384498480243161E-3</v>
      </c>
      <c r="J57" s="83">
        <f t="shared" si="1"/>
        <v>-247</v>
      </c>
      <c r="K57" s="83">
        <f t="shared" si="2"/>
        <v>131</v>
      </c>
      <c r="L57" s="83">
        <f t="shared" si="3"/>
        <v>0</v>
      </c>
    </row>
    <row r="58" spans="1:12">
      <c r="A58" s="75">
        <v>56</v>
      </c>
      <c r="B58" s="89" t="s">
        <v>147</v>
      </c>
      <c r="C58" s="82">
        <v>2476</v>
      </c>
      <c r="D58" s="82">
        <v>2486</v>
      </c>
      <c r="E58" s="82">
        <v>2476</v>
      </c>
      <c r="F58" s="82"/>
      <c r="G58" s="82"/>
      <c r="H58" s="82"/>
      <c r="I58" s="90">
        <f t="shared" si="0"/>
        <v>0</v>
      </c>
      <c r="J58" s="83">
        <f t="shared" si="1"/>
        <v>0</v>
      </c>
      <c r="K58" s="83">
        <f t="shared" si="2"/>
        <v>-10</v>
      </c>
      <c r="L58" s="83">
        <f t="shared" si="3"/>
        <v>0</v>
      </c>
    </row>
    <row r="59" spans="1:12">
      <c r="A59" s="75">
        <v>57</v>
      </c>
      <c r="B59" s="89" t="s">
        <v>148</v>
      </c>
      <c r="C59" s="82">
        <v>4252</v>
      </c>
      <c r="D59" s="82">
        <v>4112</v>
      </c>
      <c r="E59" s="82">
        <v>4107</v>
      </c>
      <c r="F59" s="82"/>
      <c r="G59" s="82"/>
      <c r="H59" s="82"/>
      <c r="I59" s="90">
        <f t="shared" si="0"/>
        <v>-3.4101599247412982E-2</v>
      </c>
      <c r="J59" s="83">
        <f t="shared" si="1"/>
        <v>-145</v>
      </c>
      <c r="K59" s="83">
        <f t="shared" si="2"/>
        <v>-5</v>
      </c>
      <c r="L59" s="83">
        <f t="shared" si="3"/>
        <v>0</v>
      </c>
    </row>
    <row r="60" spans="1:12">
      <c r="A60" s="75">
        <v>58</v>
      </c>
      <c r="B60" s="89" t="s">
        <v>149</v>
      </c>
      <c r="C60" s="82">
        <v>10082</v>
      </c>
      <c r="D60" s="82">
        <v>10089</v>
      </c>
      <c r="E60" s="82">
        <v>9991</v>
      </c>
      <c r="F60" s="82"/>
      <c r="G60" s="82"/>
      <c r="H60" s="82"/>
      <c r="I60" s="90">
        <f t="shared" si="0"/>
        <v>-9.0259869073596507E-3</v>
      </c>
      <c r="J60" s="83">
        <f t="shared" si="1"/>
        <v>-91</v>
      </c>
      <c r="K60" s="83">
        <f t="shared" si="2"/>
        <v>-98</v>
      </c>
      <c r="L60" s="83">
        <f t="shared" si="3"/>
        <v>0</v>
      </c>
    </row>
    <row r="61" spans="1:12">
      <c r="A61" s="75">
        <v>59</v>
      </c>
      <c r="B61" s="89" t="s">
        <v>150</v>
      </c>
      <c r="C61" s="82">
        <v>24349</v>
      </c>
      <c r="D61" s="82">
        <v>23775</v>
      </c>
      <c r="E61" s="82">
        <v>23861</v>
      </c>
      <c r="F61" s="82"/>
      <c r="G61" s="82"/>
      <c r="H61" s="82"/>
      <c r="I61" s="90">
        <f t="shared" si="0"/>
        <v>-2.0041890837406054E-2</v>
      </c>
      <c r="J61" s="83">
        <f t="shared" si="1"/>
        <v>-488</v>
      </c>
      <c r="K61" s="83">
        <f t="shared" si="2"/>
        <v>86</v>
      </c>
      <c r="L61" s="83">
        <f t="shared" si="3"/>
        <v>0</v>
      </c>
    </row>
    <row r="62" spans="1:12">
      <c r="A62" s="75">
        <v>60</v>
      </c>
      <c r="B62" s="89" t="s">
        <v>151</v>
      </c>
      <c r="C62" s="82">
        <v>8912</v>
      </c>
      <c r="D62" s="82">
        <v>8892</v>
      </c>
      <c r="E62" s="82">
        <v>8853</v>
      </c>
      <c r="F62" s="82"/>
      <c r="G62" s="82"/>
      <c r="H62" s="82"/>
      <c r="I62" s="90">
        <f t="shared" si="0"/>
        <v>-6.6202872531418312E-3</v>
      </c>
      <c r="J62" s="83">
        <f t="shared" si="1"/>
        <v>-59</v>
      </c>
      <c r="K62" s="83">
        <f t="shared" si="2"/>
        <v>-39</v>
      </c>
      <c r="L62" s="83">
        <f t="shared" si="3"/>
        <v>0</v>
      </c>
    </row>
    <row r="63" spans="1:12">
      <c r="A63" s="75">
        <v>61</v>
      </c>
      <c r="B63" s="89" t="s">
        <v>152</v>
      </c>
      <c r="C63" s="82">
        <v>19577</v>
      </c>
      <c r="D63" s="82">
        <v>19723</v>
      </c>
      <c r="E63" s="82">
        <v>19724</v>
      </c>
      <c r="F63" s="82"/>
      <c r="G63" s="82"/>
      <c r="H63" s="82"/>
      <c r="I63" s="90">
        <f t="shared" si="0"/>
        <v>7.5088113602697045E-3</v>
      </c>
      <c r="J63" s="83">
        <f t="shared" si="1"/>
        <v>147</v>
      </c>
      <c r="K63" s="83">
        <f t="shared" si="2"/>
        <v>1</v>
      </c>
      <c r="L63" s="83">
        <f t="shared" si="3"/>
        <v>0</v>
      </c>
    </row>
    <row r="64" spans="1:12">
      <c r="A64" s="75">
        <v>62</v>
      </c>
      <c r="B64" s="89" t="s">
        <v>153</v>
      </c>
      <c r="C64" s="82">
        <v>1266</v>
      </c>
      <c r="D64" s="82">
        <v>1414</v>
      </c>
      <c r="E64" s="82">
        <v>1346</v>
      </c>
      <c r="F64" s="82"/>
      <c r="G64" s="82"/>
      <c r="H64" s="82"/>
      <c r="I64" s="90">
        <f t="shared" si="0"/>
        <v>6.3191153238546599E-2</v>
      </c>
      <c r="J64" s="83">
        <f t="shared" si="1"/>
        <v>80</v>
      </c>
      <c r="K64" s="83">
        <f t="shared" si="2"/>
        <v>-68</v>
      </c>
      <c r="L64" s="83">
        <f t="shared" si="3"/>
        <v>0</v>
      </c>
    </row>
    <row r="65" spans="1:12">
      <c r="A65" s="75">
        <v>63</v>
      </c>
      <c r="B65" s="89" t="s">
        <v>154</v>
      </c>
      <c r="C65" s="82">
        <v>13684</v>
      </c>
      <c r="D65" s="82">
        <v>13621</v>
      </c>
      <c r="E65" s="82">
        <v>13723</v>
      </c>
      <c r="F65" s="82"/>
      <c r="G65" s="82"/>
      <c r="H65" s="82"/>
      <c r="I65" s="90">
        <f t="shared" si="0"/>
        <v>2.8500438468284125E-3</v>
      </c>
      <c r="J65" s="83">
        <f t="shared" si="1"/>
        <v>39</v>
      </c>
      <c r="K65" s="83">
        <f t="shared" si="2"/>
        <v>102</v>
      </c>
      <c r="L65" s="83">
        <f t="shared" si="3"/>
        <v>0</v>
      </c>
    </row>
    <row r="66" spans="1:12">
      <c r="A66" s="75">
        <v>64</v>
      </c>
      <c r="B66" s="89" t="s">
        <v>155</v>
      </c>
      <c r="C66" s="82">
        <v>9191</v>
      </c>
      <c r="D66" s="82">
        <v>9385</v>
      </c>
      <c r="E66" s="82">
        <v>9404</v>
      </c>
      <c r="F66" s="82"/>
      <c r="G66" s="82"/>
      <c r="H66" s="82"/>
      <c r="I66" s="90">
        <f t="shared" si="0"/>
        <v>2.3174844957023176E-2</v>
      </c>
      <c r="J66" s="83">
        <f t="shared" si="1"/>
        <v>213</v>
      </c>
      <c r="K66" s="83">
        <f t="shared" si="2"/>
        <v>19</v>
      </c>
      <c r="L66" s="83">
        <f t="shared" si="3"/>
        <v>0</v>
      </c>
    </row>
    <row r="67" spans="1:12">
      <c r="A67" s="75">
        <v>65</v>
      </c>
      <c r="B67" s="89" t="s">
        <v>156</v>
      </c>
      <c r="C67" s="82">
        <v>9214</v>
      </c>
      <c r="D67" s="82">
        <v>9424</v>
      </c>
      <c r="E67" s="82">
        <v>9393</v>
      </c>
      <c r="F67" s="82"/>
      <c r="G67" s="82"/>
      <c r="H67" s="82"/>
      <c r="I67" s="90">
        <f t="shared" si="0"/>
        <v>1.9426958975472107E-2</v>
      </c>
      <c r="J67" s="83">
        <f t="shared" si="1"/>
        <v>179</v>
      </c>
      <c r="K67" s="83">
        <f t="shared" si="2"/>
        <v>-31</v>
      </c>
      <c r="L67" s="83">
        <f t="shared" si="3"/>
        <v>0</v>
      </c>
    </row>
    <row r="68" spans="1:12">
      <c r="A68" s="75">
        <v>66</v>
      </c>
      <c r="B68" s="89" t="s">
        <v>157</v>
      </c>
      <c r="C68" s="82">
        <v>5922</v>
      </c>
      <c r="D68" s="82">
        <v>6054</v>
      </c>
      <c r="E68" s="82">
        <v>6005</v>
      </c>
      <c r="F68" s="82"/>
      <c r="G68" s="82"/>
      <c r="H68" s="82"/>
      <c r="I68" s="90">
        <f t="shared" ref="I68:I84" si="4">(E68-C68)/C68</f>
        <v>1.4015535292131037E-2</v>
      </c>
      <c r="J68" s="83">
        <f t="shared" ref="J68:J84" si="5">E68-C68</f>
        <v>83</v>
      </c>
      <c r="K68" s="83">
        <f t="shared" ref="K68:K84" si="6">E68-D68</f>
        <v>-49</v>
      </c>
      <c r="L68" s="83">
        <f t="shared" ref="L68:L84" si="7">H68-G68</f>
        <v>0</v>
      </c>
    </row>
    <row r="69" spans="1:12">
      <c r="A69" s="75">
        <v>67</v>
      </c>
      <c r="B69" s="89" t="s">
        <v>158</v>
      </c>
      <c r="C69" s="82">
        <v>11186</v>
      </c>
      <c r="D69" s="82">
        <v>11280</v>
      </c>
      <c r="E69" s="82">
        <v>11242</v>
      </c>
      <c r="F69" s="82"/>
      <c r="G69" s="82"/>
      <c r="H69" s="82"/>
      <c r="I69" s="90">
        <f t="shared" si="4"/>
        <v>5.0062578222778474E-3</v>
      </c>
      <c r="J69" s="83">
        <f t="shared" si="5"/>
        <v>56</v>
      </c>
      <c r="K69" s="83">
        <f t="shared" si="6"/>
        <v>-38</v>
      </c>
      <c r="L69" s="83">
        <f t="shared" si="7"/>
        <v>0</v>
      </c>
    </row>
    <row r="70" spans="1:12">
      <c r="A70" s="75">
        <v>68</v>
      </c>
      <c r="B70" s="89" t="s">
        <v>159</v>
      </c>
      <c r="C70" s="82">
        <v>7336</v>
      </c>
      <c r="D70" s="82">
        <v>7484</v>
      </c>
      <c r="E70" s="82">
        <v>7481</v>
      </c>
      <c r="F70" s="82"/>
      <c r="G70" s="82"/>
      <c r="H70" s="82"/>
      <c r="I70" s="90">
        <f t="shared" si="4"/>
        <v>1.9765539803707741E-2</v>
      </c>
      <c r="J70" s="83">
        <f t="shared" si="5"/>
        <v>145</v>
      </c>
      <c r="K70" s="83">
        <f t="shared" si="6"/>
        <v>-3</v>
      </c>
      <c r="L70" s="83">
        <f t="shared" si="7"/>
        <v>0</v>
      </c>
    </row>
    <row r="71" spans="1:12">
      <c r="A71" s="75">
        <v>69</v>
      </c>
      <c r="B71" s="89" t="s">
        <v>160</v>
      </c>
      <c r="C71" s="82">
        <v>1227</v>
      </c>
      <c r="D71" s="82">
        <v>1268</v>
      </c>
      <c r="E71" s="82">
        <v>1230</v>
      </c>
      <c r="F71" s="82"/>
      <c r="G71" s="82"/>
      <c r="H71" s="82"/>
      <c r="I71" s="90">
        <f t="shared" si="4"/>
        <v>2.4449877750611247E-3</v>
      </c>
      <c r="J71" s="83">
        <f t="shared" si="5"/>
        <v>3</v>
      </c>
      <c r="K71" s="83">
        <f t="shared" si="6"/>
        <v>-38</v>
      </c>
      <c r="L71" s="83">
        <f t="shared" si="7"/>
        <v>0</v>
      </c>
    </row>
    <row r="72" spans="1:12">
      <c r="A72" s="75">
        <v>70</v>
      </c>
      <c r="B72" s="89" t="s">
        <v>161</v>
      </c>
      <c r="C72" s="82">
        <v>4645</v>
      </c>
      <c r="D72" s="82">
        <v>4679</v>
      </c>
      <c r="E72" s="82">
        <v>4676</v>
      </c>
      <c r="F72" s="82"/>
      <c r="G72" s="82"/>
      <c r="H72" s="82"/>
      <c r="I72" s="90">
        <f t="shared" si="4"/>
        <v>6.673842841765339E-3</v>
      </c>
      <c r="J72" s="83">
        <f t="shared" si="5"/>
        <v>31</v>
      </c>
      <c r="K72" s="83">
        <f t="shared" si="6"/>
        <v>-3</v>
      </c>
      <c r="L72" s="83">
        <f t="shared" si="7"/>
        <v>0</v>
      </c>
    </row>
    <row r="73" spans="1:12">
      <c r="A73" s="75">
        <v>71</v>
      </c>
      <c r="B73" s="89" t="s">
        <v>162</v>
      </c>
      <c r="C73" s="82">
        <v>4748</v>
      </c>
      <c r="D73" s="82">
        <v>4739</v>
      </c>
      <c r="E73" s="82">
        <v>4731</v>
      </c>
      <c r="F73" s="82"/>
      <c r="G73" s="82"/>
      <c r="H73" s="82"/>
      <c r="I73" s="90">
        <f t="shared" si="4"/>
        <v>-3.5804549283909013E-3</v>
      </c>
      <c r="J73" s="83">
        <f t="shared" si="5"/>
        <v>-17</v>
      </c>
      <c r="K73" s="83">
        <f t="shared" si="6"/>
        <v>-8</v>
      </c>
      <c r="L73" s="83">
        <f t="shared" si="7"/>
        <v>0</v>
      </c>
    </row>
    <row r="74" spans="1:12">
      <c r="A74" s="75">
        <v>72</v>
      </c>
      <c r="B74" s="89" t="s">
        <v>163</v>
      </c>
      <c r="C74" s="82">
        <v>4678</v>
      </c>
      <c r="D74" s="82">
        <v>5133</v>
      </c>
      <c r="E74" s="82">
        <v>5144</v>
      </c>
      <c r="F74" s="82"/>
      <c r="G74" s="82"/>
      <c r="H74" s="82"/>
      <c r="I74" s="90">
        <f t="shared" si="4"/>
        <v>9.961522017956391E-2</v>
      </c>
      <c r="J74" s="83">
        <f t="shared" si="5"/>
        <v>466</v>
      </c>
      <c r="K74" s="83">
        <f t="shared" si="6"/>
        <v>11</v>
      </c>
      <c r="L74" s="83">
        <f t="shared" si="7"/>
        <v>0</v>
      </c>
    </row>
    <row r="75" spans="1:12">
      <c r="A75" s="75">
        <v>73</v>
      </c>
      <c r="B75" s="89" t="s">
        <v>164</v>
      </c>
      <c r="C75" s="82">
        <v>2795</v>
      </c>
      <c r="D75" s="82">
        <v>2968</v>
      </c>
      <c r="E75" s="82">
        <v>2959</v>
      </c>
      <c r="F75" s="82"/>
      <c r="G75" s="82"/>
      <c r="H75" s="82"/>
      <c r="I75" s="90">
        <f t="shared" si="4"/>
        <v>5.8676207513416817E-2</v>
      </c>
      <c r="J75" s="83">
        <f t="shared" si="5"/>
        <v>164</v>
      </c>
      <c r="K75" s="83">
        <f t="shared" si="6"/>
        <v>-9</v>
      </c>
      <c r="L75" s="83">
        <f t="shared" si="7"/>
        <v>0</v>
      </c>
    </row>
    <row r="76" spans="1:12">
      <c r="A76" s="75">
        <v>74</v>
      </c>
      <c r="B76" s="89" t="s">
        <v>165</v>
      </c>
      <c r="C76" s="82">
        <v>4202</v>
      </c>
      <c r="D76" s="82">
        <v>4254</v>
      </c>
      <c r="E76" s="82">
        <v>4227</v>
      </c>
      <c r="F76" s="82"/>
      <c r="G76" s="82"/>
      <c r="H76" s="82"/>
      <c r="I76" s="90">
        <f t="shared" si="4"/>
        <v>5.9495478343645882E-3</v>
      </c>
      <c r="J76" s="83">
        <f t="shared" si="5"/>
        <v>25</v>
      </c>
      <c r="K76" s="83">
        <f t="shared" si="6"/>
        <v>-27</v>
      </c>
      <c r="L76" s="83">
        <f t="shared" si="7"/>
        <v>0</v>
      </c>
    </row>
    <row r="77" spans="1:12">
      <c r="A77" s="75">
        <v>75</v>
      </c>
      <c r="B77" s="89" t="s">
        <v>166</v>
      </c>
      <c r="C77" s="82">
        <v>1290</v>
      </c>
      <c r="D77" s="82">
        <v>1262</v>
      </c>
      <c r="E77" s="82">
        <v>1258</v>
      </c>
      <c r="F77" s="82"/>
      <c r="G77" s="82"/>
      <c r="H77" s="82"/>
      <c r="I77" s="90">
        <f t="shared" si="4"/>
        <v>-2.4806201550387597E-2</v>
      </c>
      <c r="J77" s="83">
        <f t="shared" si="5"/>
        <v>-32</v>
      </c>
      <c r="K77" s="83">
        <f t="shared" si="6"/>
        <v>-4</v>
      </c>
      <c r="L77" s="83">
        <f t="shared" si="7"/>
        <v>0</v>
      </c>
    </row>
    <row r="78" spans="1:12">
      <c r="A78" s="75">
        <v>76</v>
      </c>
      <c r="B78" s="89" t="s">
        <v>167</v>
      </c>
      <c r="C78" s="82">
        <v>2035</v>
      </c>
      <c r="D78" s="82">
        <v>2170</v>
      </c>
      <c r="E78" s="82">
        <v>2163</v>
      </c>
      <c r="F78" s="82"/>
      <c r="G78" s="82"/>
      <c r="H78" s="82"/>
      <c r="I78" s="90">
        <f t="shared" si="4"/>
        <v>6.2899262899262898E-2</v>
      </c>
      <c r="J78" s="83">
        <f t="shared" si="5"/>
        <v>128</v>
      </c>
      <c r="K78" s="83">
        <f t="shared" si="6"/>
        <v>-7</v>
      </c>
      <c r="L78" s="83">
        <f t="shared" si="7"/>
        <v>0</v>
      </c>
    </row>
    <row r="79" spans="1:12">
      <c r="A79" s="75">
        <v>77</v>
      </c>
      <c r="B79" s="89" t="s">
        <v>168</v>
      </c>
      <c r="C79" s="82">
        <v>7094</v>
      </c>
      <c r="D79" s="82">
        <v>7048</v>
      </c>
      <c r="E79" s="82">
        <v>7070</v>
      </c>
      <c r="F79" s="82"/>
      <c r="G79" s="82"/>
      <c r="H79" s="82"/>
      <c r="I79" s="90">
        <f t="shared" si="4"/>
        <v>-3.3831406822667043E-3</v>
      </c>
      <c r="J79" s="83">
        <f t="shared" si="5"/>
        <v>-24</v>
      </c>
      <c r="K79" s="83">
        <f t="shared" si="6"/>
        <v>22</v>
      </c>
      <c r="L79" s="83">
        <f t="shared" si="7"/>
        <v>0</v>
      </c>
    </row>
    <row r="80" spans="1:12">
      <c r="A80" s="75">
        <v>78</v>
      </c>
      <c r="B80" s="89" t="s">
        <v>169</v>
      </c>
      <c r="C80" s="82">
        <v>5122</v>
      </c>
      <c r="D80" s="82">
        <v>5125</v>
      </c>
      <c r="E80" s="82">
        <v>5121</v>
      </c>
      <c r="F80" s="82"/>
      <c r="G80" s="82"/>
      <c r="H80" s="82"/>
      <c r="I80" s="90">
        <f t="shared" si="4"/>
        <v>-1.9523623584537291E-4</v>
      </c>
      <c r="J80" s="83">
        <f t="shared" si="5"/>
        <v>-1</v>
      </c>
      <c r="K80" s="83">
        <f t="shared" si="6"/>
        <v>-4</v>
      </c>
      <c r="L80" s="83">
        <f t="shared" si="7"/>
        <v>0</v>
      </c>
    </row>
    <row r="81" spans="1:12">
      <c r="A81" s="75">
        <v>79</v>
      </c>
      <c r="B81" s="89" t="s">
        <v>170</v>
      </c>
      <c r="C81" s="82">
        <v>1657</v>
      </c>
      <c r="D81" s="82">
        <v>1679</v>
      </c>
      <c r="E81" s="82">
        <v>1698</v>
      </c>
      <c r="F81" s="82"/>
      <c r="G81" s="82"/>
      <c r="H81" s="82"/>
      <c r="I81" s="90">
        <f t="shared" si="4"/>
        <v>2.4743512371756187E-2</v>
      </c>
      <c r="J81" s="83">
        <f t="shared" si="5"/>
        <v>41</v>
      </c>
      <c r="K81" s="83">
        <f t="shared" si="6"/>
        <v>19</v>
      </c>
      <c r="L81" s="83">
        <f t="shared" si="7"/>
        <v>0</v>
      </c>
    </row>
    <row r="82" spans="1:12">
      <c r="A82" s="75">
        <v>80</v>
      </c>
      <c r="B82" s="89" t="s">
        <v>171</v>
      </c>
      <c r="C82" s="82">
        <v>7007</v>
      </c>
      <c r="D82" s="82">
        <v>6916</v>
      </c>
      <c r="E82" s="82">
        <v>6943</v>
      </c>
      <c r="F82" s="82"/>
      <c r="G82" s="82"/>
      <c r="H82" s="82"/>
      <c r="I82" s="90">
        <f t="shared" si="4"/>
        <v>-9.1337234194377049E-3</v>
      </c>
      <c r="J82" s="83">
        <f t="shared" si="5"/>
        <v>-64</v>
      </c>
      <c r="K82" s="83">
        <f t="shared" si="6"/>
        <v>27</v>
      </c>
      <c r="L82" s="83">
        <f t="shared" si="7"/>
        <v>0</v>
      </c>
    </row>
    <row r="83" spans="1:12">
      <c r="A83" s="75">
        <v>81</v>
      </c>
      <c r="B83" s="89" t="s">
        <v>172</v>
      </c>
      <c r="C83" s="82">
        <v>8177</v>
      </c>
      <c r="D83" s="82">
        <v>8115</v>
      </c>
      <c r="E83" s="82">
        <v>8096</v>
      </c>
      <c r="F83" s="82"/>
      <c r="G83" s="82"/>
      <c r="H83" s="82"/>
      <c r="I83" s="90">
        <f t="shared" si="4"/>
        <v>-9.9058334352452003E-3</v>
      </c>
      <c r="J83" s="83">
        <f t="shared" si="5"/>
        <v>-81</v>
      </c>
      <c r="K83" s="83">
        <f t="shared" si="6"/>
        <v>-19</v>
      </c>
      <c r="L83" s="83">
        <f t="shared" si="7"/>
        <v>0</v>
      </c>
    </row>
    <row r="84" spans="1:12" s="115" customFormat="1">
      <c r="A84" s="192" t="s">
        <v>173</v>
      </c>
      <c r="B84" s="192"/>
      <c r="C84" s="117">
        <v>1874907</v>
      </c>
      <c r="D84" s="117">
        <v>1881156</v>
      </c>
      <c r="E84" s="117">
        <v>1886432</v>
      </c>
      <c r="F84" s="117"/>
      <c r="G84" s="117"/>
      <c r="H84" s="117"/>
      <c r="I84" s="112">
        <f t="shared" si="4"/>
        <v>6.1469715564558668E-3</v>
      </c>
      <c r="J84" s="118">
        <f t="shared" si="5"/>
        <v>11525</v>
      </c>
      <c r="K84" s="118">
        <f t="shared" si="6"/>
        <v>5276</v>
      </c>
      <c r="L84" s="83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I1" zoomScale="80" zoomScaleNormal="80" workbookViewId="0">
      <selection activeCell="U7" sqref="U7"/>
    </sheetView>
  </sheetViews>
  <sheetFormatPr defaultRowHeight="15"/>
  <cols>
    <col min="2" max="2" width="34.5703125" customWidth="1"/>
    <col min="3" max="3" width="11.42578125" style="151" customWidth="1"/>
    <col min="4" max="4" width="11.42578125" style="150" customWidth="1"/>
    <col min="5" max="5" width="11.42578125" style="152" customWidth="1"/>
    <col min="6" max="8" width="11.42578125" style="156" customWidth="1"/>
    <col min="9" max="9" width="24.42578125" customWidth="1"/>
    <col min="10" max="10" width="23.5703125" customWidth="1"/>
    <col min="11" max="11" width="30.85546875" customWidth="1"/>
    <col min="12" max="12" width="30.85546875" style="156" customWidth="1"/>
  </cols>
  <sheetData>
    <row r="1" spans="1:12" s="156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ht="45">
      <c r="A2" s="95" t="s">
        <v>1</v>
      </c>
      <c r="B2" s="94" t="s">
        <v>90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338</v>
      </c>
      <c r="J2" s="92" t="s">
        <v>339</v>
      </c>
      <c r="K2" s="1" t="s">
        <v>340</v>
      </c>
      <c r="L2" s="163" t="s">
        <v>341</v>
      </c>
    </row>
    <row r="3" spans="1:12">
      <c r="A3" s="84">
        <v>1</v>
      </c>
      <c r="B3" s="85" t="s">
        <v>2</v>
      </c>
      <c r="C3" s="82">
        <v>17204</v>
      </c>
      <c r="D3" s="82">
        <v>17384</v>
      </c>
      <c r="E3" s="82">
        <v>17173</v>
      </c>
      <c r="F3" s="82"/>
      <c r="G3" s="82"/>
      <c r="H3" s="82"/>
      <c r="I3" s="90">
        <f>(E3-C3)/C3</f>
        <v>-1.8019065333643339E-3</v>
      </c>
      <c r="J3" s="83">
        <f>E3-C3</f>
        <v>-31</v>
      </c>
      <c r="K3" s="83">
        <f>E3-D3</f>
        <v>-211</v>
      </c>
      <c r="L3" s="83">
        <f>H3-G3</f>
        <v>0</v>
      </c>
    </row>
    <row r="4" spans="1:12">
      <c r="A4" s="84">
        <v>2</v>
      </c>
      <c r="B4" s="85" t="s">
        <v>3</v>
      </c>
      <c r="C4" s="82">
        <v>3233</v>
      </c>
      <c r="D4" s="82">
        <v>3643</v>
      </c>
      <c r="E4" s="82">
        <v>3364</v>
      </c>
      <c r="F4" s="82"/>
      <c r="G4" s="82"/>
      <c r="H4" s="82"/>
      <c r="I4" s="90">
        <f t="shared" ref="I4:I67" si="0">(E4-C4)/C4</f>
        <v>4.0519641200123725E-2</v>
      </c>
      <c r="J4" s="83">
        <f t="shared" ref="J4:J67" si="1">E4-C4</f>
        <v>131</v>
      </c>
      <c r="K4" s="83">
        <f t="shared" ref="K4:K67" si="2">E4-D4</f>
        <v>-279</v>
      </c>
      <c r="L4" s="83">
        <f t="shared" ref="L4:L67" si="3">H4-G4</f>
        <v>0</v>
      </c>
    </row>
    <row r="5" spans="1:12">
      <c r="A5" s="84">
        <v>3</v>
      </c>
      <c r="B5" s="85" t="s">
        <v>4</v>
      </c>
      <c r="C5" s="82">
        <v>1174</v>
      </c>
      <c r="D5" s="82">
        <v>1211</v>
      </c>
      <c r="E5" s="82">
        <v>1200</v>
      </c>
      <c r="F5" s="82"/>
      <c r="G5" s="82"/>
      <c r="H5" s="82"/>
      <c r="I5" s="90">
        <f t="shared" si="0"/>
        <v>2.2146507666098807E-2</v>
      </c>
      <c r="J5" s="83">
        <f t="shared" si="1"/>
        <v>26</v>
      </c>
      <c r="K5" s="83">
        <f t="shared" si="2"/>
        <v>-11</v>
      </c>
      <c r="L5" s="83">
        <f t="shared" si="3"/>
        <v>0</v>
      </c>
    </row>
    <row r="6" spans="1:12">
      <c r="A6" s="84">
        <v>5</v>
      </c>
      <c r="B6" s="85" t="s">
        <v>5</v>
      </c>
      <c r="C6" s="82">
        <v>420</v>
      </c>
      <c r="D6" s="82">
        <v>420</v>
      </c>
      <c r="E6" s="82">
        <v>417</v>
      </c>
      <c r="F6" s="82"/>
      <c r="G6" s="82"/>
      <c r="H6" s="82"/>
      <c r="I6" s="90">
        <f t="shared" si="0"/>
        <v>-7.1428571428571426E-3</v>
      </c>
      <c r="J6" s="83">
        <f t="shared" si="1"/>
        <v>-3</v>
      </c>
      <c r="K6" s="83">
        <f t="shared" si="2"/>
        <v>-3</v>
      </c>
      <c r="L6" s="83">
        <f t="shared" si="3"/>
        <v>0</v>
      </c>
    </row>
    <row r="7" spans="1:12">
      <c r="A7" s="84">
        <v>6</v>
      </c>
      <c r="B7" s="85" t="s">
        <v>6</v>
      </c>
      <c r="C7" s="82">
        <v>29</v>
      </c>
      <c r="D7" s="82">
        <v>34</v>
      </c>
      <c r="E7" s="82">
        <v>36</v>
      </c>
      <c r="F7" s="82"/>
      <c r="G7" s="82"/>
      <c r="H7" s="82"/>
      <c r="I7" s="90">
        <f t="shared" si="0"/>
        <v>0.2413793103448276</v>
      </c>
      <c r="J7" s="83">
        <f t="shared" si="1"/>
        <v>7</v>
      </c>
      <c r="K7" s="83">
        <f t="shared" si="2"/>
        <v>2</v>
      </c>
      <c r="L7" s="83">
        <f t="shared" si="3"/>
        <v>0</v>
      </c>
    </row>
    <row r="8" spans="1:12">
      <c r="A8" s="84">
        <v>7</v>
      </c>
      <c r="B8" s="85" t="s">
        <v>7</v>
      </c>
      <c r="C8" s="82">
        <v>751</v>
      </c>
      <c r="D8" s="82">
        <v>769</v>
      </c>
      <c r="E8" s="82">
        <v>759</v>
      </c>
      <c r="F8" s="82"/>
      <c r="G8" s="82"/>
      <c r="H8" s="82"/>
      <c r="I8" s="90">
        <f t="shared" si="0"/>
        <v>1.0652463382157125E-2</v>
      </c>
      <c r="J8" s="83">
        <f t="shared" si="1"/>
        <v>8</v>
      </c>
      <c r="K8" s="83">
        <f t="shared" si="2"/>
        <v>-10</v>
      </c>
      <c r="L8" s="83">
        <f t="shared" si="3"/>
        <v>0</v>
      </c>
    </row>
    <row r="9" spans="1:12">
      <c r="A9" s="84">
        <v>8</v>
      </c>
      <c r="B9" s="85" t="s">
        <v>300</v>
      </c>
      <c r="C9" s="82">
        <v>4946</v>
      </c>
      <c r="D9" s="82">
        <v>4978</v>
      </c>
      <c r="E9" s="82">
        <v>4955</v>
      </c>
      <c r="F9" s="82"/>
      <c r="G9" s="82"/>
      <c r="H9" s="82"/>
      <c r="I9" s="90">
        <f t="shared" si="0"/>
        <v>1.819652244237768E-3</v>
      </c>
      <c r="J9" s="83">
        <f t="shared" si="1"/>
        <v>9</v>
      </c>
      <c r="K9" s="83">
        <f t="shared" si="2"/>
        <v>-23</v>
      </c>
      <c r="L9" s="83">
        <f t="shared" si="3"/>
        <v>0</v>
      </c>
    </row>
    <row r="10" spans="1:12">
      <c r="A10" s="84">
        <v>9</v>
      </c>
      <c r="B10" s="85" t="s">
        <v>8</v>
      </c>
      <c r="C10" s="82">
        <v>608</v>
      </c>
      <c r="D10" s="82">
        <v>611</v>
      </c>
      <c r="E10" s="82">
        <v>602</v>
      </c>
      <c r="F10" s="82"/>
      <c r="G10" s="82"/>
      <c r="H10" s="82"/>
      <c r="I10" s="90">
        <f t="shared" si="0"/>
        <v>-9.8684210526315784E-3</v>
      </c>
      <c r="J10" s="83">
        <f t="shared" si="1"/>
        <v>-6</v>
      </c>
      <c r="K10" s="83">
        <f t="shared" si="2"/>
        <v>-9</v>
      </c>
      <c r="L10" s="83">
        <f t="shared" si="3"/>
        <v>0</v>
      </c>
    </row>
    <row r="11" spans="1:12">
      <c r="A11" s="86">
        <v>10</v>
      </c>
      <c r="B11" s="85" t="s">
        <v>9</v>
      </c>
      <c r="C11" s="82">
        <v>43217</v>
      </c>
      <c r="D11" s="82">
        <v>44684</v>
      </c>
      <c r="E11" s="82">
        <v>44876</v>
      </c>
      <c r="F11" s="82"/>
      <c r="G11" s="82"/>
      <c r="H11" s="82"/>
      <c r="I11" s="90">
        <f t="shared" si="0"/>
        <v>3.8387671518152582E-2</v>
      </c>
      <c r="J11" s="83">
        <f t="shared" si="1"/>
        <v>1659</v>
      </c>
      <c r="K11" s="83">
        <f t="shared" si="2"/>
        <v>192</v>
      </c>
      <c r="L11" s="83">
        <f t="shared" si="3"/>
        <v>0</v>
      </c>
    </row>
    <row r="12" spans="1:12">
      <c r="A12" s="86">
        <v>11</v>
      </c>
      <c r="B12" s="85" t="s">
        <v>10</v>
      </c>
      <c r="C12" s="82">
        <v>663</v>
      </c>
      <c r="D12" s="82">
        <v>674</v>
      </c>
      <c r="E12" s="82">
        <v>677</v>
      </c>
      <c r="F12" s="82"/>
      <c r="G12" s="82"/>
      <c r="H12" s="82"/>
      <c r="I12" s="90">
        <f t="shared" si="0"/>
        <v>2.1116138763197588E-2</v>
      </c>
      <c r="J12" s="83">
        <f t="shared" si="1"/>
        <v>14</v>
      </c>
      <c r="K12" s="83">
        <f t="shared" si="2"/>
        <v>3</v>
      </c>
      <c r="L12" s="83">
        <f t="shared" si="3"/>
        <v>0</v>
      </c>
    </row>
    <row r="13" spans="1:12">
      <c r="A13" s="86">
        <v>12</v>
      </c>
      <c r="B13" s="85" t="s">
        <v>11</v>
      </c>
      <c r="C13" s="82">
        <v>65</v>
      </c>
      <c r="D13" s="82">
        <v>70</v>
      </c>
      <c r="E13" s="82">
        <v>70</v>
      </c>
      <c r="F13" s="82"/>
      <c r="G13" s="82"/>
      <c r="H13" s="82"/>
      <c r="I13" s="90">
        <f t="shared" si="0"/>
        <v>7.6923076923076927E-2</v>
      </c>
      <c r="J13" s="83">
        <f t="shared" si="1"/>
        <v>5</v>
      </c>
      <c r="K13" s="83">
        <f t="shared" si="2"/>
        <v>0</v>
      </c>
      <c r="L13" s="83">
        <f t="shared" si="3"/>
        <v>0</v>
      </c>
    </row>
    <row r="14" spans="1:12">
      <c r="A14" s="86">
        <v>13</v>
      </c>
      <c r="B14" s="85" t="s">
        <v>12</v>
      </c>
      <c r="C14" s="82">
        <v>16597</v>
      </c>
      <c r="D14" s="82">
        <v>16690</v>
      </c>
      <c r="E14" s="82">
        <v>16748</v>
      </c>
      <c r="F14" s="82"/>
      <c r="G14" s="82"/>
      <c r="H14" s="82"/>
      <c r="I14" s="90">
        <f t="shared" si="0"/>
        <v>9.0980297644152556E-3</v>
      </c>
      <c r="J14" s="83">
        <f t="shared" si="1"/>
        <v>151</v>
      </c>
      <c r="K14" s="83">
        <f t="shared" si="2"/>
        <v>58</v>
      </c>
      <c r="L14" s="83">
        <f t="shared" si="3"/>
        <v>0</v>
      </c>
    </row>
    <row r="15" spans="1:12">
      <c r="A15" s="86">
        <v>14</v>
      </c>
      <c r="B15" s="85" t="s">
        <v>13</v>
      </c>
      <c r="C15" s="82">
        <v>33260</v>
      </c>
      <c r="D15" s="82">
        <v>34339</v>
      </c>
      <c r="E15" s="82">
        <v>34510</v>
      </c>
      <c r="F15" s="82"/>
      <c r="G15" s="82"/>
      <c r="H15" s="82"/>
      <c r="I15" s="90">
        <f t="shared" si="0"/>
        <v>3.7582681900180395E-2</v>
      </c>
      <c r="J15" s="83">
        <f t="shared" si="1"/>
        <v>1250</v>
      </c>
      <c r="K15" s="83">
        <f t="shared" si="2"/>
        <v>171</v>
      </c>
      <c r="L15" s="83">
        <f t="shared" si="3"/>
        <v>0</v>
      </c>
    </row>
    <row r="16" spans="1:12">
      <c r="A16" s="86">
        <v>15</v>
      </c>
      <c r="B16" s="85" t="s">
        <v>14</v>
      </c>
      <c r="C16" s="82">
        <v>6330</v>
      </c>
      <c r="D16" s="82">
        <v>6508</v>
      </c>
      <c r="E16" s="82">
        <v>6526</v>
      </c>
      <c r="F16" s="82"/>
      <c r="G16" s="82"/>
      <c r="H16" s="82"/>
      <c r="I16" s="90">
        <f t="shared" si="0"/>
        <v>3.0963665086887835E-2</v>
      </c>
      <c r="J16" s="83">
        <f t="shared" si="1"/>
        <v>196</v>
      </c>
      <c r="K16" s="83">
        <f t="shared" si="2"/>
        <v>18</v>
      </c>
      <c r="L16" s="83">
        <f t="shared" si="3"/>
        <v>0</v>
      </c>
    </row>
    <row r="17" spans="1:12">
      <c r="A17" s="86">
        <v>16</v>
      </c>
      <c r="B17" s="85" t="s">
        <v>15</v>
      </c>
      <c r="C17" s="82">
        <v>10435</v>
      </c>
      <c r="D17" s="82">
        <v>10141</v>
      </c>
      <c r="E17" s="82">
        <v>10172</v>
      </c>
      <c r="F17" s="82"/>
      <c r="G17" s="82"/>
      <c r="H17" s="82"/>
      <c r="I17" s="90">
        <f t="shared" si="0"/>
        <v>-2.5203641590800192E-2</v>
      </c>
      <c r="J17" s="83">
        <f t="shared" si="1"/>
        <v>-263</v>
      </c>
      <c r="K17" s="83">
        <f t="shared" si="2"/>
        <v>31</v>
      </c>
      <c r="L17" s="83">
        <f t="shared" si="3"/>
        <v>0</v>
      </c>
    </row>
    <row r="18" spans="1:12">
      <c r="A18" s="86">
        <v>17</v>
      </c>
      <c r="B18" s="85" t="s">
        <v>16</v>
      </c>
      <c r="C18" s="82">
        <v>2659</v>
      </c>
      <c r="D18" s="82">
        <v>2808</v>
      </c>
      <c r="E18" s="82">
        <v>2817</v>
      </c>
      <c r="F18" s="82"/>
      <c r="G18" s="82"/>
      <c r="H18" s="82"/>
      <c r="I18" s="90">
        <f t="shared" si="0"/>
        <v>5.9420834900338476E-2</v>
      </c>
      <c r="J18" s="83">
        <f t="shared" si="1"/>
        <v>158</v>
      </c>
      <c r="K18" s="83">
        <f t="shared" si="2"/>
        <v>9</v>
      </c>
      <c r="L18" s="83">
        <f t="shared" si="3"/>
        <v>0</v>
      </c>
    </row>
    <row r="19" spans="1:12">
      <c r="A19" s="86">
        <v>18</v>
      </c>
      <c r="B19" s="85" t="s">
        <v>17</v>
      </c>
      <c r="C19" s="82">
        <v>7579</v>
      </c>
      <c r="D19" s="82">
        <v>7324</v>
      </c>
      <c r="E19" s="82">
        <v>7335</v>
      </c>
      <c r="F19" s="82"/>
      <c r="G19" s="82"/>
      <c r="H19" s="82"/>
      <c r="I19" s="90">
        <f t="shared" si="0"/>
        <v>-3.2194220873466156E-2</v>
      </c>
      <c r="J19" s="83">
        <f t="shared" si="1"/>
        <v>-244</v>
      </c>
      <c r="K19" s="83">
        <f t="shared" si="2"/>
        <v>11</v>
      </c>
      <c r="L19" s="83">
        <f t="shared" si="3"/>
        <v>0</v>
      </c>
    </row>
    <row r="20" spans="1:12">
      <c r="A20" s="86">
        <v>19</v>
      </c>
      <c r="B20" s="85" t="s">
        <v>18</v>
      </c>
      <c r="C20" s="82">
        <v>255</v>
      </c>
      <c r="D20" s="82">
        <v>251</v>
      </c>
      <c r="E20" s="82">
        <v>249</v>
      </c>
      <c r="F20" s="82"/>
      <c r="G20" s="82"/>
      <c r="H20" s="82"/>
      <c r="I20" s="90">
        <f t="shared" si="0"/>
        <v>-2.3529411764705882E-2</v>
      </c>
      <c r="J20" s="83">
        <f t="shared" si="1"/>
        <v>-6</v>
      </c>
      <c r="K20" s="83">
        <f t="shared" si="2"/>
        <v>-2</v>
      </c>
      <c r="L20" s="83">
        <f t="shared" si="3"/>
        <v>0</v>
      </c>
    </row>
    <row r="21" spans="1:12">
      <c r="A21" s="86">
        <v>20</v>
      </c>
      <c r="B21" s="85" t="s">
        <v>19</v>
      </c>
      <c r="C21" s="82">
        <v>4723</v>
      </c>
      <c r="D21" s="82">
        <v>5063</v>
      </c>
      <c r="E21" s="82">
        <v>5081</v>
      </c>
      <c r="F21" s="82"/>
      <c r="G21" s="82"/>
      <c r="H21" s="82"/>
      <c r="I21" s="90">
        <f t="shared" si="0"/>
        <v>7.5799280118568707E-2</v>
      </c>
      <c r="J21" s="83">
        <f t="shared" si="1"/>
        <v>358</v>
      </c>
      <c r="K21" s="83">
        <f t="shared" si="2"/>
        <v>18</v>
      </c>
      <c r="L21" s="83">
        <f t="shared" si="3"/>
        <v>0</v>
      </c>
    </row>
    <row r="22" spans="1:12">
      <c r="A22" s="86">
        <v>21</v>
      </c>
      <c r="B22" s="85" t="s">
        <v>20</v>
      </c>
      <c r="C22" s="82">
        <v>419</v>
      </c>
      <c r="D22" s="82">
        <v>486</v>
      </c>
      <c r="E22" s="82">
        <v>489</v>
      </c>
      <c r="F22" s="82"/>
      <c r="G22" s="82"/>
      <c r="H22" s="82"/>
      <c r="I22" s="90">
        <f t="shared" si="0"/>
        <v>0.16706443914081145</v>
      </c>
      <c r="J22" s="83">
        <f t="shared" si="1"/>
        <v>70</v>
      </c>
      <c r="K22" s="83">
        <f t="shared" si="2"/>
        <v>3</v>
      </c>
      <c r="L22" s="83">
        <f t="shared" si="3"/>
        <v>0</v>
      </c>
    </row>
    <row r="23" spans="1:12">
      <c r="A23" s="86">
        <v>22</v>
      </c>
      <c r="B23" s="85" t="s">
        <v>21</v>
      </c>
      <c r="C23" s="82">
        <v>13406</v>
      </c>
      <c r="D23" s="82">
        <v>13312</v>
      </c>
      <c r="E23" s="82">
        <v>13362</v>
      </c>
      <c r="F23" s="82"/>
      <c r="G23" s="82"/>
      <c r="H23" s="82"/>
      <c r="I23" s="90">
        <f t="shared" si="0"/>
        <v>-3.2821124869461434E-3</v>
      </c>
      <c r="J23" s="83">
        <f t="shared" si="1"/>
        <v>-44</v>
      </c>
      <c r="K23" s="83">
        <f t="shared" si="2"/>
        <v>50</v>
      </c>
      <c r="L23" s="83">
        <f t="shared" si="3"/>
        <v>0</v>
      </c>
    </row>
    <row r="24" spans="1:12">
      <c r="A24" s="86">
        <v>23</v>
      </c>
      <c r="B24" s="85" t="s">
        <v>22</v>
      </c>
      <c r="C24" s="82">
        <v>13974</v>
      </c>
      <c r="D24" s="82">
        <v>13652</v>
      </c>
      <c r="E24" s="82">
        <v>13614</v>
      </c>
      <c r="F24" s="82"/>
      <c r="G24" s="82"/>
      <c r="H24" s="82"/>
      <c r="I24" s="90">
        <f t="shared" si="0"/>
        <v>-2.5762129669386003E-2</v>
      </c>
      <c r="J24" s="83">
        <f t="shared" si="1"/>
        <v>-360</v>
      </c>
      <c r="K24" s="83">
        <f t="shared" si="2"/>
        <v>-38</v>
      </c>
      <c r="L24" s="83">
        <f t="shared" si="3"/>
        <v>0</v>
      </c>
    </row>
    <row r="25" spans="1:12">
      <c r="A25" s="86">
        <v>24</v>
      </c>
      <c r="B25" s="85" t="s">
        <v>23</v>
      </c>
      <c r="C25" s="82">
        <v>6549</v>
      </c>
      <c r="D25" s="82">
        <v>6502</v>
      </c>
      <c r="E25" s="82">
        <v>6482</v>
      </c>
      <c r="F25" s="82"/>
      <c r="G25" s="82"/>
      <c r="H25" s="82"/>
      <c r="I25" s="90">
        <f t="shared" si="0"/>
        <v>-1.0230569552603451E-2</v>
      </c>
      <c r="J25" s="83">
        <f t="shared" si="1"/>
        <v>-67</v>
      </c>
      <c r="K25" s="83">
        <f t="shared" si="2"/>
        <v>-20</v>
      </c>
      <c r="L25" s="83">
        <f t="shared" si="3"/>
        <v>0</v>
      </c>
    </row>
    <row r="26" spans="1:12">
      <c r="A26" s="86">
        <v>25</v>
      </c>
      <c r="B26" s="85" t="s">
        <v>24</v>
      </c>
      <c r="C26" s="82">
        <v>35421</v>
      </c>
      <c r="D26" s="82">
        <v>34926</v>
      </c>
      <c r="E26" s="82">
        <v>34982</v>
      </c>
      <c r="F26" s="82"/>
      <c r="G26" s="82"/>
      <c r="H26" s="82"/>
      <c r="I26" s="90">
        <f t="shared" si="0"/>
        <v>-1.2393777702492871E-2</v>
      </c>
      <c r="J26" s="83">
        <f t="shared" si="1"/>
        <v>-439</v>
      </c>
      <c r="K26" s="83">
        <f t="shared" si="2"/>
        <v>56</v>
      </c>
      <c r="L26" s="83">
        <f t="shared" si="3"/>
        <v>0</v>
      </c>
    </row>
    <row r="27" spans="1:12">
      <c r="A27" s="86">
        <v>26</v>
      </c>
      <c r="B27" s="85" t="s">
        <v>25</v>
      </c>
      <c r="C27" s="82">
        <v>1807</v>
      </c>
      <c r="D27" s="82">
        <v>1918</v>
      </c>
      <c r="E27" s="82">
        <v>1938</v>
      </c>
      <c r="F27" s="82"/>
      <c r="G27" s="82"/>
      <c r="H27" s="82"/>
      <c r="I27" s="90">
        <f t="shared" si="0"/>
        <v>7.2495849474266738E-2</v>
      </c>
      <c r="J27" s="83">
        <f t="shared" si="1"/>
        <v>131</v>
      </c>
      <c r="K27" s="83">
        <f t="shared" si="2"/>
        <v>20</v>
      </c>
      <c r="L27" s="83">
        <f t="shared" si="3"/>
        <v>0</v>
      </c>
    </row>
    <row r="28" spans="1:12">
      <c r="A28" s="86">
        <v>27</v>
      </c>
      <c r="B28" s="85" t="s">
        <v>26</v>
      </c>
      <c r="C28" s="82">
        <v>6228</v>
      </c>
      <c r="D28" s="82">
        <v>6402</v>
      </c>
      <c r="E28" s="82">
        <v>6430</v>
      </c>
      <c r="F28" s="82"/>
      <c r="G28" s="82"/>
      <c r="H28" s="82"/>
      <c r="I28" s="90">
        <f t="shared" si="0"/>
        <v>3.2434168272318563E-2</v>
      </c>
      <c r="J28" s="83">
        <f t="shared" si="1"/>
        <v>202</v>
      </c>
      <c r="K28" s="83">
        <f t="shared" si="2"/>
        <v>28</v>
      </c>
      <c r="L28" s="83">
        <f t="shared" si="3"/>
        <v>0</v>
      </c>
    </row>
    <row r="29" spans="1:12">
      <c r="A29" s="86">
        <v>28</v>
      </c>
      <c r="B29" s="85" t="s">
        <v>27</v>
      </c>
      <c r="C29" s="82">
        <v>11786</v>
      </c>
      <c r="D29" s="82">
        <v>12276</v>
      </c>
      <c r="E29" s="82">
        <v>12398</v>
      </c>
      <c r="F29" s="82"/>
      <c r="G29" s="82"/>
      <c r="H29" s="82"/>
      <c r="I29" s="90">
        <f t="shared" si="0"/>
        <v>5.192601391481419E-2</v>
      </c>
      <c r="J29" s="83">
        <f t="shared" si="1"/>
        <v>612</v>
      </c>
      <c r="K29" s="83">
        <f t="shared" si="2"/>
        <v>122</v>
      </c>
      <c r="L29" s="83">
        <f t="shared" si="3"/>
        <v>0</v>
      </c>
    </row>
    <row r="30" spans="1:12">
      <c r="A30" s="86">
        <v>29</v>
      </c>
      <c r="B30" s="85" t="s">
        <v>28</v>
      </c>
      <c r="C30" s="82">
        <v>3667</v>
      </c>
      <c r="D30" s="82">
        <v>3752</v>
      </c>
      <c r="E30" s="82">
        <v>3786</v>
      </c>
      <c r="F30" s="82"/>
      <c r="G30" s="82"/>
      <c r="H30" s="82"/>
      <c r="I30" s="90">
        <f t="shared" si="0"/>
        <v>3.2451595309517314E-2</v>
      </c>
      <c r="J30" s="83">
        <f t="shared" si="1"/>
        <v>119</v>
      </c>
      <c r="K30" s="83">
        <f t="shared" si="2"/>
        <v>34</v>
      </c>
      <c r="L30" s="83">
        <f t="shared" si="3"/>
        <v>0</v>
      </c>
    </row>
    <row r="31" spans="1:12">
      <c r="A31" s="86">
        <v>30</v>
      </c>
      <c r="B31" s="85" t="s">
        <v>29</v>
      </c>
      <c r="C31" s="82">
        <v>1129</v>
      </c>
      <c r="D31" s="82">
        <v>1181</v>
      </c>
      <c r="E31" s="82">
        <v>1180</v>
      </c>
      <c r="F31" s="82"/>
      <c r="G31" s="82"/>
      <c r="H31" s="82"/>
      <c r="I31" s="90">
        <f t="shared" si="0"/>
        <v>4.5172719220549155E-2</v>
      </c>
      <c r="J31" s="83">
        <f t="shared" si="1"/>
        <v>51</v>
      </c>
      <c r="K31" s="83">
        <f t="shared" si="2"/>
        <v>-1</v>
      </c>
      <c r="L31" s="83">
        <f t="shared" si="3"/>
        <v>0</v>
      </c>
    </row>
    <row r="32" spans="1:12">
      <c r="A32" s="86">
        <v>31</v>
      </c>
      <c r="B32" s="85" t="s">
        <v>30</v>
      </c>
      <c r="C32" s="82">
        <v>21998</v>
      </c>
      <c r="D32" s="82">
        <v>21635</v>
      </c>
      <c r="E32" s="82">
        <v>21728</v>
      </c>
      <c r="F32" s="82"/>
      <c r="G32" s="82"/>
      <c r="H32" s="82"/>
      <c r="I32" s="90">
        <f t="shared" si="0"/>
        <v>-1.2273843076643332E-2</v>
      </c>
      <c r="J32" s="83">
        <f t="shared" si="1"/>
        <v>-270</v>
      </c>
      <c r="K32" s="83">
        <f t="shared" si="2"/>
        <v>93</v>
      </c>
      <c r="L32" s="83">
        <f t="shared" si="3"/>
        <v>0</v>
      </c>
    </row>
    <row r="33" spans="1:12">
      <c r="A33" s="86">
        <v>32</v>
      </c>
      <c r="B33" s="85" t="s">
        <v>31</v>
      </c>
      <c r="C33" s="82">
        <v>6922</v>
      </c>
      <c r="D33" s="82">
        <v>7246</v>
      </c>
      <c r="E33" s="82">
        <v>7281</v>
      </c>
      <c r="F33" s="82"/>
      <c r="G33" s="82"/>
      <c r="H33" s="82"/>
      <c r="I33" s="90">
        <f t="shared" si="0"/>
        <v>5.1863623230280265E-2</v>
      </c>
      <c r="J33" s="83">
        <f t="shared" si="1"/>
        <v>359</v>
      </c>
      <c r="K33" s="83">
        <f t="shared" si="2"/>
        <v>35</v>
      </c>
      <c r="L33" s="83">
        <f t="shared" si="3"/>
        <v>0</v>
      </c>
    </row>
    <row r="34" spans="1:12">
      <c r="A34" s="86">
        <v>33</v>
      </c>
      <c r="B34" s="85" t="s">
        <v>32</v>
      </c>
      <c r="C34" s="82">
        <v>19010</v>
      </c>
      <c r="D34" s="82">
        <v>18910</v>
      </c>
      <c r="E34" s="82">
        <v>18965</v>
      </c>
      <c r="F34" s="82"/>
      <c r="G34" s="82"/>
      <c r="H34" s="82"/>
      <c r="I34" s="90">
        <f t="shared" si="0"/>
        <v>-2.3671751709626512E-3</v>
      </c>
      <c r="J34" s="83">
        <f t="shared" si="1"/>
        <v>-45</v>
      </c>
      <c r="K34" s="83">
        <f t="shared" si="2"/>
        <v>55</v>
      </c>
      <c r="L34" s="83">
        <f t="shared" si="3"/>
        <v>0</v>
      </c>
    </row>
    <row r="35" spans="1:12">
      <c r="A35" s="86">
        <v>35</v>
      </c>
      <c r="B35" s="85" t="s">
        <v>33</v>
      </c>
      <c r="C35" s="82">
        <v>13364</v>
      </c>
      <c r="D35" s="82">
        <v>12860</v>
      </c>
      <c r="E35" s="82">
        <v>12835</v>
      </c>
      <c r="F35" s="82"/>
      <c r="G35" s="82"/>
      <c r="H35" s="82"/>
      <c r="I35" s="90">
        <f t="shared" si="0"/>
        <v>-3.9583956899131995E-2</v>
      </c>
      <c r="J35" s="83">
        <f t="shared" si="1"/>
        <v>-529</v>
      </c>
      <c r="K35" s="83">
        <f t="shared" si="2"/>
        <v>-25</v>
      </c>
      <c r="L35" s="83">
        <f t="shared" si="3"/>
        <v>0</v>
      </c>
    </row>
    <row r="36" spans="1:12">
      <c r="A36" s="86">
        <v>36</v>
      </c>
      <c r="B36" s="85" t="s">
        <v>34</v>
      </c>
      <c r="C36" s="82">
        <v>766</v>
      </c>
      <c r="D36" s="82">
        <v>757</v>
      </c>
      <c r="E36" s="82">
        <v>691</v>
      </c>
      <c r="F36" s="82"/>
      <c r="G36" s="82"/>
      <c r="H36" s="82"/>
      <c r="I36" s="90">
        <f t="shared" si="0"/>
        <v>-9.7911227154047001E-2</v>
      </c>
      <c r="J36" s="83">
        <f t="shared" si="1"/>
        <v>-75</v>
      </c>
      <c r="K36" s="83">
        <f t="shared" si="2"/>
        <v>-66</v>
      </c>
      <c r="L36" s="83">
        <f t="shared" si="3"/>
        <v>0</v>
      </c>
    </row>
    <row r="37" spans="1:12">
      <c r="A37" s="86">
        <v>37</v>
      </c>
      <c r="B37" s="85" t="s">
        <v>35</v>
      </c>
      <c r="C37" s="82">
        <v>541</v>
      </c>
      <c r="D37" s="82">
        <v>512</v>
      </c>
      <c r="E37" s="82">
        <v>497</v>
      </c>
      <c r="F37" s="82"/>
      <c r="G37" s="82"/>
      <c r="H37" s="82"/>
      <c r="I37" s="90">
        <f t="shared" si="0"/>
        <v>-8.1330868761552683E-2</v>
      </c>
      <c r="J37" s="83">
        <f t="shared" si="1"/>
        <v>-44</v>
      </c>
      <c r="K37" s="83">
        <f t="shared" si="2"/>
        <v>-15</v>
      </c>
      <c r="L37" s="83">
        <f t="shared" si="3"/>
        <v>0</v>
      </c>
    </row>
    <row r="38" spans="1:12">
      <c r="A38" s="86">
        <v>38</v>
      </c>
      <c r="B38" s="85" t="s">
        <v>36</v>
      </c>
      <c r="C38" s="82">
        <v>3677</v>
      </c>
      <c r="D38" s="82">
        <v>3810</v>
      </c>
      <c r="E38" s="82">
        <v>3843</v>
      </c>
      <c r="F38" s="82"/>
      <c r="G38" s="82"/>
      <c r="H38" s="82"/>
      <c r="I38" s="90">
        <f t="shared" si="0"/>
        <v>4.5145499048137069E-2</v>
      </c>
      <c r="J38" s="83">
        <f t="shared" si="1"/>
        <v>166</v>
      </c>
      <c r="K38" s="83">
        <f t="shared" si="2"/>
        <v>33</v>
      </c>
      <c r="L38" s="83">
        <f t="shared" si="3"/>
        <v>0</v>
      </c>
    </row>
    <row r="39" spans="1:12">
      <c r="A39" s="86">
        <v>39</v>
      </c>
      <c r="B39" s="85" t="s">
        <v>37</v>
      </c>
      <c r="C39" s="82">
        <v>109</v>
      </c>
      <c r="D39" s="82">
        <v>105</v>
      </c>
      <c r="E39" s="82">
        <v>98</v>
      </c>
      <c r="F39" s="82"/>
      <c r="G39" s="82"/>
      <c r="H39" s="82"/>
      <c r="I39" s="90">
        <f t="shared" si="0"/>
        <v>-0.10091743119266056</v>
      </c>
      <c r="J39" s="83">
        <f t="shared" si="1"/>
        <v>-11</v>
      </c>
      <c r="K39" s="83">
        <f t="shared" si="2"/>
        <v>-7</v>
      </c>
      <c r="L39" s="83">
        <f t="shared" si="3"/>
        <v>0</v>
      </c>
    </row>
    <row r="40" spans="1:12">
      <c r="A40" s="86">
        <v>41</v>
      </c>
      <c r="B40" s="85" t="s">
        <v>38</v>
      </c>
      <c r="C40" s="82">
        <v>115495</v>
      </c>
      <c r="D40" s="82">
        <v>90635</v>
      </c>
      <c r="E40" s="82">
        <v>90203</v>
      </c>
      <c r="F40" s="82"/>
      <c r="G40" s="82"/>
      <c r="H40" s="82"/>
      <c r="I40" s="90">
        <f t="shared" si="0"/>
        <v>-0.21898783497121088</v>
      </c>
      <c r="J40" s="83">
        <f t="shared" si="1"/>
        <v>-25292</v>
      </c>
      <c r="K40" s="83">
        <f t="shared" si="2"/>
        <v>-432</v>
      </c>
      <c r="L40" s="83">
        <f t="shared" si="3"/>
        <v>0</v>
      </c>
    </row>
    <row r="41" spans="1:12">
      <c r="A41" s="86">
        <v>42</v>
      </c>
      <c r="B41" s="85" t="s">
        <v>39</v>
      </c>
      <c r="C41" s="82">
        <v>13316</v>
      </c>
      <c r="D41" s="82">
        <v>12007</v>
      </c>
      <c r="E41" s="82">
        <v>11411</v>
      </c>
      <c r="F41" s="82"/>
      <c r="G41" s="82"/>
      <c r="H41" s="82"/>
      <c r="I41" s="90">
        <f t="shared" si="0"/>
        <v>-0.14306097927305497</v>
      </c>
      <c r="J41" s="83">
        <f t="shared" si="1"/>
        <v>-1905</v>
      </c>
      <c r="K41" s="83">
        <f t="shared" si="2"/>
        <v>-596</v>
      </c>
      <c r="L41" s="83">
        <f t="shared" si="3"/>
        <v>0</v>
      </c>
    </row>
    <row r="42" spans="1:12">
      <c r="A42" s="86">
        <v>43</v>
      </c>
      <c r="B42" s="85" t="s">
        <v>40</v>
      </c>
      <c r="C42" s="82">
        <v>56438</v>
      </c>
      <c r="D42" s="82">
        <v>54469</v>
      </c>
      <c r="E42" s="82">
        <v>53972</v>
      </c>
      <c r="F42" s="82"/>
      <c r="G42" s="82"/>
      <c r="H42" s="82"/>
      <c r="I42" s="90">
        <f t="shared" si="0"/>
        <v>-4.3693965059002797E-2</v>
      </c>
      <c r="J42" s="83">
        <f t="shared" si="1"/>
        <v>-2466</v>
      </c>
      <c r="K42" s="83">
        <f t="shared" si="2"/>
        <v>-497</v>
      </c>
      <c r="L42" s="83">
        <f t="shared" si="3"/>
        <v>0</v>
      </c>
    </row>
    <row r="43" spans="1:12">
      <c r="A43" s="86">
        <v>45</v>
      </c>
      <c r="B43" s="85" t="s">
        <v>41</v>
      </c>
      <c r="C43" s="82">
        <v>56273</v>
      </c>
      <c r="D43" s="82">
        <v>58883</v>
      </c>
      <c r="E43" s="82">
        <v>59353</v>
      </c>
      <c r="F43" s="82"/>
      <c r="G43" s="82"/>
      <c r="H43" s="82"/>
      <c r="I43" s="90">
        <f t="shared" si="0"/>
        <v>5.4733175768130367E-2</v>
      </c>
      <c r="J43" s="83">
        <f t="shared" si="1"/>
        <v>3080</v>
      </c>
      <c r="K43" s="83">
        <f t="shared" si="2"/>
        <v>470</v>
      </c>
      <c r="L43" s="83">
        <f t="shared" si="3"/>
        <v>0</v>
      </c>
    </row>
    <row r="44" spans="1:12">
      <c r="A44" s="86">
        <v>46</v>
      </c>
      <c r="B44" s="85" t="s">
        <v>42</v>
      </c>
      <c r="C44" s="82">
        <v>140878</v>
      </c>
      <c r="D44" s="82">
        <v>143855</v>
      </c>
      <c r="E44" s="82">
        <v>144547</v>
      </c>
      <c r="F44" s="82"/>
      <c r="G44" s="82"/>
      <c r="H44" s="82"/>
      <c r="I44" s="90">
        <f t="shared" si="0"/>
        <v>2.6043810956998256E-2</v>
      </c>
      <c r="J44" s="83">
        <f t="shared" si="1"/>
        <v>3669</v>
      </c>
      <c r="K44" s="83">
        <f t="shared" si="2"/>
        <v>692</v>
      </c>
      <c r="L44" s="83">
        <f t="shared" si="3"/>
        <v>0</v>
      </c>
    </row>
    <row r="45" spans="1:12">
      <c r="A45" s="86">
        <v>47</v>
      </c>
      <c r="B45" s="85" t="s">
        <v>43</v>
      </c>
      <c r="C45" s="82">
        <v>323326</v>
      </c>
      <c r="D45" s="82">
        <v>328343</v>
      </c>
      <c r="E45" s="82">
        <v>329683</v>
      </c>
      <c r="F45" s="82"/>
      <c r="G45" s="82"/>
      <c r="H45" s="82"/>
      <c r="I45" s="90">
        <f t="shared" si="0"/>
        <v>1.9661270667994533E-2</v>
      </c>
      <c r="J45" s="83">
        <f t="shared" si="1"/>
        <v>6357</v>
      </c>
      <c r="K45" s="83">
        <f t="shared" si="2"/>
        <v>1340</v>
      </c>
      <c r="L45" s="83">
        <f t="shared" si="3"/>
        <v>0</v>
      </c>
    </row>
    <row r="46" spans="1:12">
      <c r="A46" s="86">
        <v>49</v>
      </c>
      <c r="B46" s="85" t="s">
        <v>44</v>
      </c>
      <c r="C46" s="82">
        <v>129188</v>
      </c>
      <c r="D46" s="82">
        <v>140034</v>
      </c>
      <c r="E46" s="82">
        <v>141472</v>
      </c>
      <c r="F46" s="82"/>
      <c r="G46" s="82"/>
      <c r="H46" s="82"/>
      <c r="I46" s="90">
        <f t="shared" si="0"/>
        <v>9.5086230919280423E-2</v>
      </c>
      <c r="J46" s="83">
        <f t="shared" si="1"/>
        <v>12284</v>
      </c>
      <c r="K46" s="83">
        <f t="shared" si="2"/>
        <v>1438</v>
      </c>
      <c r="L46" s="83">
        <f t="shared" si="3"/>
        <v>0</v>
      </c>
    </row>
    <row r="47" spans="1:12">
      <c r="A47" s="86">
        <v>50</v>
      </c>
      <c r="B47" s="85" t="s">
        <v>45</v>
      </c>
      <c r="C47" s="82">
        <v>2585</v>
      </c>
      <c r="D47" s="82">
        <v>2845</v>
      </c>
      <c r="E47" s="82">
        <v>2731</v>
      </c>
      <c r="F47" s="82"/>
      <c r="G47" s="82"/>
      <c r="H47" s="82"/>
      <c r="I47" s="90">
        <f t="shared" si="0"/>
        <v>5.6479690522243713E-2</v>
      </c>
      <c r="J47" s="83">
        <f t="shared" si="1"/>
        <v>146</v>
      </c>
      <c r="K47" s="83">
        <f t="shared" si="2"/>
        <v>-114</v>
      </c>
      <c r="L47" s="83">
        <f t="shared" si="3"/>
        <v>0</v>
      </c>
    </row>
    <row r="48" spans="1:12">
      <c r="A48" s="86">
        <v>51</v>
      </c>
      <c r="B48" s="85" t="s">
        <v>46</v>
      </c>
      <c r="C48" s="82">
        <v>280</v>
      </c>
      <c r="D48" s="82">
        <v>298</v>
      </c>
      <c r="E48" s="82">
        <v>302</v>
      </c>
      <c r="F48" s="82"/>
      <c r="G48" s="82"/>
      <c r="H48" s="82"/>
      <c r="I48" s="90">
        <f t="shared" si="0"/>
        <v>7.857142857142857E-2</v>
      </c>
      <c r="J48" s="83">
        <f t="shared" si="1"/>
        <v>22</v>
      </c>
      <c r="K48" s="83">
        <f t="shared" si="2"/>
        <v>4</v>
      </c>
      <c r="L48" s="83">
        <f t="shared" si="3"/>
        <v>0</v>
      </c>
    </row>
    <row r="49" spans="1:12">
      <c r="A49" s="86">
        <v>52</v>
      </c>
      <c r="B49" s="85" t="s">
        <v>47</v>
      </c>
      <c r="C49" s="82">
        <v>18686</v>
      </c>
      <c r="D49" s="82">
        <v>18743</v>
      </c>
      <c r="E49" s="82">
        <v>18806</v>
      </c>
      <c r="F49" s="82"/>
      <c r="G49" s="82"/>
      <c r="H49" s="82"/>
      <c r="I49" s="90">
        <f t="shared" si="0"/>
        <v>6.4219201541260837E-3</v>
      </c>
      <c r="J49" s="83">
        <f t="shared" si="1"/>
        <v>120</v>
      </c>
      <c r="K49" s="83">
        <f t="shared" si="2"/>
        <v>63</v>
      </c>
      <c r="L49" s="83">
        <f t="shared" si="3"/>
        <v>0</v>
      </c>
    </row>
    <row r="50" spans="1:12">
      <c r="A50" s="86">
        <v>53</v>
      </c>
      <c r="B50" s="85" t="s">
        <v>48</v>
      </c>
      <c r="C50" s="82">
        <v>3025</v>
      </c>
      <c r="D50" s="82">
        <v>3205</v>
      </c>
      <c r="E50" s="82">
        <v>3248</v>
      </c>
      <c r="F50" s="82"/>
      <c r="G50" s="82"/>
      <c r="H50" s="82"/>
      <c r="I50" s="90">
        <f t="shared" si="0"/>
        <v>7.3719008264462815E-2</v>
      </c>
      <c r="J50" s="83">
        <f t="shared" si="1"/>
        <v>223</v>
      </c>
      <c r="K50" s="83">
        <f t="shared" si="2"/>
        <v>43</v>
      </c>
      <c r="L50" s="83">
        <f t="shared" si="3"/>
        <v>0</v>
      </c>
    </row>
    <row r="51" spans="1:12">
      <c r="A51" s="86">
        <v>55</v>
      </c>
      <c r="B51" s="85" t="s">
        <v>49</v>
      </c>
      <c r="C51" s="82">
        <v>18582</v>
      </c>
      <c r="D51" s="82">
        <v>19599</v>
      </c>
      <c r="E51" s="82">
        <v>19525</v>
      </c>
      <c r="F51" s="82"/>
      <c r="G51" s="82"/>
      <c r="H51" s="82"/>
      <c r="I51" s="90">
        <f t="shared" si="0"/>
        <v>5.0748035733505545E-2</v>
      </c>
      <c r="J51" s="83">
        <f t="shared" si="1"/>
        <v>943</v>
      </c>
      <c r="K51" s="83">
        <f t="shared" si="2"/>
        <v>-74</v>
      </c>
      <c r="L51" s="83">
        <f t="shared" si="3"/>
        <v>0</v>
      </c>
    </row>
    <row r="52" spans="1:12">
      <c r="A52" s="86">
        <v>56</v>
      </c>
      <c r="B52" s="85" t="s">
        <v>50</v>
      </c>
      <c r="C52" s="82">
        <v>122157</v>
      </c>
      <c r="D52" s="82">
        <v>128079</v>
      </c>
      <c r="E52" s="82">
        <v>128571</v>
      </c>
      <c r="F52" s="82"/>
      <c r="G52" s="82"/>
      <c r="H52" s="82"/>
      <c r="I52" s="90">
        <f t="shared" si="0"/>
        <v>5.2506201036371228E-2</v>
      </c>
      <c r="J52" s="83">
        <f t="shared" si="1"/>
        <v>6414</v>
      </c>
      <c r="K52" s="83">
        <f t="shared" si="2"/>
        <v>492</v>
      </c>
      <c r="L52" s="83">
        <f t="shared" si="3"/>
        <v>0</v>
      </c>
    </row>
    <row r="53" spans="1:12">
      <c r="A53" s="86">
        <v>58</v>
      </c>
      <c r="B53" s="85" t="s">
        <v>51</v>
      </c>
      <c r="C53" s="82">
        <v>2670</v>
      </c>
      <c r="D53" s="82">
        <v>2765</v>
      </c>
      <c r="E53" s="82">
        <v>2757</v>
      </c>
      <c r="F53" s="82"/>
      <c r="G53" s="82"/>
      <c r="H53" s="82"/>
      <c r="I53" s="90">
        <f t="shared" si="0"/>
        <v>3.2584269662921349E-2</v>
      </c>
      <c r="J53" s="83">
        <f t="shared" si="1"/>
        <v>87</v>
      </c>
      <c r="K53" s="83">
        <f t="shared" si="2"/>
        <v>-8</v>
      </c>
      <c r="L53" s="83">
        <f t="shared" si="3"/>
        <v>0</v>
      </c>
    </row>
    <row r="54" spans="1:12">
      <c r="A54" s="86">
        <v>59</v>
      </c>
      <c r="B54" s="85" t="s">
        <v>52</v>
      </c>
      <c r="C54" s="82">
        <v>2138</v>
      </c>
      <c r="D54" s="82">
        <v>2185</v>
      </c>
      <c r="E54" s="82">
        <v>2202</v>
      </c>
      <c r="F54" s="82"/>
      <c r="G54" s="82"/>
      <c r="H54" s="82"/>
      <c r="I54" s="90">
        <f t="shared" si="0"/>
        <v>2.9934518241347054E-2</v>
      </c>
      <c r="J54" s="83">
        <f t="shared" si="1"/>
        <v>64</v>
      </c>
      <c r="K54" s="83">
        <f t="shared" si="2"/>
        <v>17</v>
      </c>
      <c r="L54" s="83">
        <f t="shared" si="3"/>
        <v>0</v>
      </c>
    </row>
    <row r="55" spans="1:12">
      <c r="A55" s="86">
        <v>60</v>
      </c>
      <c r="B55" s="85" t="s">
        <v>53</v>
      </c>
      <c r="C55" s="82">
        <v>746</v>
      </c>
      <c r="D55" s="82">
        <v>728</v>
      </c>
      <c r="E55" s="82">
        <v>734</v>
      </c>
      <c r="F55" s="82"/>
      <c r="G55" s="82"/>
      <c r="H55" s="82"/>
      <c r="I55" s="90">
        <f t="shared" si="0"/>
        <v>-1.6085790884718499E-2</v>
      </c>
      <c r="J55" s="83">
        <f t="shared" si="1"/>
        <v>-12</v>
      </c>
      <c r="K55" s="83">
        <f t="shared" si="2"/>
        <v>6</v>
      </c>
      <c r="L55" s="83">
        <f t="shared" si="3"/>
        <v>0</v>
      </c>
    </row>
    <row r="56" spans="1:12">
      <c r="A56" s="86">
        <v>61</v>
      </c>
      <c r="B56" s="85" t="s">
        <v>54</v>
      </c>
      <c r="C56" s="82">
        <v>3071</v>
      </c>
      <c r="D56" s="82">
        <v>3009</v>
      </c>
      <c r="E56" s="82">
        <v>3016</v>
      </c>
      <c r="F56" s="82"/>
      <c r="G56" s="82"/>
      <c r="H56" s="82"/>
      <c r="I56" s="90">
        <f t="shared" si="0"/>
        <v>-1.7909475740801043E-2</v>
      </c>
      <c r="J56" s="83">
        <f t="shared" si="1"/>
        <v>-55</v>
      </c>
      <c r="K56" s="83">
        <f t="shared" si="2"/>
        <v>7</v>
      </c>
      <c r="L56" s="83">
        <f t="shared" si="3"/>
        <v>0</v>
      </c>
    </row>
    <row r="57" spans="1:12">
      <c r="A57" s="86">
        <v>62</v>
      </c>
      <c r="B57" s="85" t="s">
        <v>55</v>
      </c>
      <c r="C57" s="82">
        <v>9406</v>
      </c>
      <c r="D57" s="82">
        <v>10538</v>
      </c>
      <c r="E57" s="82">
        <v>10645</v>
      </c>
      <c r="F57" s="82"/>
      <c r="G57" s="82"/>
      <c r="H57" s="82"/>
      <c r="I57" s="90">
        <f t="shared" si="0"/>
        <v>0.13172443121411864</v>
      </c>
      <c r="J57" s="83">
        <f t="shared" si="1"/>
        <v>1239</v>
      </c>
      <c r="K57" s="83">
        <f t="shared" si="2"/>
        <v>107</v>
      </c>
      <c r="L57" s="83">
        <f t="shared" si="3"/>
        <v>0</v>
      </c>
    </row>
    <row r="58" spans="1:12">
      <c r="A58" s="86">
        <v>63</v>
      </c>
      <c r="B58" s="85" t="s">
        <v>56</v>
      </c>
      <c r="C58" s="82">
        <v>1830</v>
      </c>
      <c r="D58" s="82">
        <v>1864</v>
      </c>
      <c r="E58" s="82">
        <v>1882</v>
      </c>
      <c r="F58" s="82"/>
      <c r="G58" s="82"/>
      <c r="H58" s="82"/>
      <c r="I58" s="90">
        <f t="shared" si="0"/>
        <v>2.8415300546448089E-2</v>
      </c>
      <c r="J58" s="83">
        <f t="shared" si="1"/>
        <v>52</v>
      </c>
      <c r="K58" s="83">
        <f t="shared" si="2"/>
        <v>18</v>
      </c>
      <c r="L58" s="83">
        <f t="shared" si="3"/>
        <v>0</v>
      </c>
    </row>
    <row r="59" spans="1:12">
      <c r="A59" s="86">
        <v>64</v>
      </c>
      <c r="B59" s="85" t="s">
        <v>57</v>
      </c>
      <c r="C59" s="82">
        <v>7139</v>
      </c>
      <c r="D59" s="82">
        <v>7056</v>
      </c>
      <c r="E59" s="82">
        <v>7064</v>
      </c>
      <c r="F59" s="82"/>
      <c r="G59" s="82"/>
      <c r="H59" s="82"/>
      <c r="I59" s="90">
        <f t="shared" si="0"/>
        <v>-1.0505673063454265E-2</v>
      </c>
      <c r="J59" s="83">
        <f t="shared" si="1"/>
        <v>-75</v>
      </c>
      <c r="K59" s="83">
        <f t="shared" si="2"/>
        <v>8</v>
      </c>
      <c r="L59" s="83">
        <f t="shared" si="3"/>
        <v>0</v>
      </c>
    </row>
    <row r="60" spans="1:12">
      <c r="A60" s="86">
        <v>65</v>
      </c>
      <c r="B60" s="85" t="s">
        <v>58</v>
      </c>
      <c r="C60" s="82">
        <v>3693</v>
      </c>
      <c r="D60" s="82">
        <v>3538</v>
      </c>
      <c r="E60" s="82">
        <v>3525</v>
      </c>
      <c r="F60" s="82"/>
      <c r="G60" s="82"/>
      <c r="H60" s="82"/>
      <c r="I60" s="90">
        <f t="shared" si="0"/>
        <v>-4.5491470349309504E-2</v>
      </c>
      <c r="J60" s="83">
        <f t="shared" si="1"/>
        <v>-168</v>
      </c>
      <c r="K60" s="83">
        <f t="shared" si="2"/>
        <v>-13</v>
      </c>
      <c r="L60" s="83">
        <f t="shared" si="3"/>
        <v>0</v>
      </c>
    </row>
    <row r="61" spans="1:12">
      <c r="A61" s="86">
        <v>66</v>
      </c>
      <c r="B61" s="85" t="s">
        <v>59</v>
      </c>
      <c r="C61" s="82">
        <v>12244</v>
      </c>
      <c r="D61" s="82">
        <v>12488</v>
      </c>
      <c r="E61" s="82">
        <v>12553</v>
      </c>
      <c r="F61" s="82"/>
      <c r="G61" s="82"/>
      <c r="H61" s="82"/>
      <c r="I61" s="90">
        <f t="shared" si="0"/>
        <v>2.5236850702384843E-2</v>
      </c>
      <c r="J61" s="83">
        <f t="shared" si="1"/>
        <v>309</v>
      </c>
      <c r="K61" s="83">
        <f t="shared" si="2"/>
        <v>65</v>
      </c>
      <c r="L61" s="83">
        <f t="shared" si="3"/>
        <v>0</v>
      </c>
    </row>
    <row r="62" spans="1:12">
      <c r="A62" s="86">
        <v>68</v>
      </c>
      <c r="B62" s="85" t="s">
        <v>60</v>
      </c>
      <c r="C62" s="82">
        <v>63587</v>
      </c>
      <c r="D62" s="82">
        <v>63959</v>
      </c>
      <c r="E62" s="82">
        <v>64500</v>
      </c>
      <c r="F62" s="82"/>
      <c r="G62" s="82"/>
      <c r="H62" s="82"/>
      <c r="I62" s="90">
        <f t="shared" si="0"/>
        <v>1.4358280780662714E-2</v>
      </c>
      <c r="J62" s="83">
        <f t="shared" si="1"/>
        <v>913</v>
      </c>
      <c r="K62" s="83">
        <f t="shared" si="2"/>
        <v>541</v>
      </c>
      <c r="L62" s="83">
        <f t="shared" si="3"/>
        <v>0</v>
      </c>
    </row>
    <row r="63" spans="1:12">
      <c r="A63" s="86">
        <v>69</v>
      </c>
      <c r="B63" s="85" t="s">
        <v>61</v>
      </c>
      <c r="C63" s="82">
        <v>51530</v>
      </c>
      <c r="D63" s="82">
        <v>52349</v>
      </c>
      <c r="E63" s="82">
        <v>52603</v>
      </c>
      <c r="F63" s="82"/>
      <c r="G63" s="82"/>
      <c r="H63" s="82"/>
      <c r="I63" s="90">
        <f t="shared" si="0"/>
        <v>2.0822821657287018E-2</v>
      </c>
      <c r="J63" s="83">
        <f t="shared" si="1"/>
        <v>1073</v>
      </c>
      <c r="K63" s="83">
        <f t="shared" si="2"/>
        <v>254</v>
      </c>
      <c r="L63" s="83">
        <f t="shared" si="3"/>
        <v>0</v>
      </c>
    </row>
    <row r="64" spans="1:12">
      <c r="A64" s="86">
        <v>70</v>
      </c>
      <c r="B64" s="85" t="s">
        <v>62</v>
      </c>
      <c r="C64" s="82">
        <v>19826</v>
      </c>
      <c r="D64" s="82">
        <v>19243</v>
      </c>
      <c r="E64" s="82">
        <v>19231</v>
      </c>
      <c r="F64" s="82"/>
      <c r="G64" s="82"/>
      <c r="H64" s="82"/>
      <c r="I64" s="90">
        <f t="shared" si="0"/>
        <v>-3.0011096539897104E-2</v>
      </c>
      <c r="J64" s="83">
        <f t="shared" si="1"/>
        <v>-595</v>
      </c>
      <c r="K64" s="83">
        <f t="shared" si="2"/>
        <v>-12</v>
      </c>
      <c r="L64" s="83">
        <f t="shared" si="3"/>
        <v>0</v>
      </c>
    </row>
    <row r="65" spans="1:12">
      <c r="A65" s="86">
        <v>71</v>
      </c>
      <c r="B65" s="85" t="s">
        <v>63</v>
      </c>
      <c r="C65" s="82">
        <v>25039</v>
      </c>
      <c r="D65" s="82">
        <v>24399</v>
      </c>
      <c r="E65" s="82">
        <v>24390</v>
      </c>
      <c r="F65" s="82"/>
      <c r="G65" s="82"/>
      <c r="H65" s="82"/>
      <c r="I65" s="90">
        <f t="shared" si="0"/>
        <v>-2.5919565477854546E-2</v>
      </c>
      <c r="J65" s="83">
        <f t="shared" si="1"/>
        <v>-649</v>
      </c>
      <c r="K65" s="83">
        <f t="shared" si="2"/>
        <v>-9</v>
      </c>
      <c r="L65" s="83">
        <f t="shared" si="3"/>
        <v>0</v>
      </c>
    </row>
    <row r="66" spans="1:12">
      <c r="A66" s="86">
        <v>72</v>
      </c>
      <c r="B66" s="85" t="s">
        <v>64</v>
      </c>
      <c r="C66" s="82">
        <v>929</v>
      </c>
      <c r="D66" s="82">
        <v>984</v>
      </c>
      <c r="E66" s="82">
        <v>965</v>
      </c>
      <c r="F66" s="82"/>
      <c r="G66" s="82"/>
      <c r="H66" s="82"/>
      <c r="I66" s="90">
        <f t="shared" si="0"/>
        <v>3.8751345532831001E-2</v>
      </c>
      <c r="J66" s="83">
        <f t="shared" si="1"/>
        <v>36</v>
      </c>
      <c r="K66" s="83">
        <f t="shared" si="2"/>
        <v>-19</v>
      </c>
      <c r="L66" s="83">
        <f t="shared" si="3"/>
        <v>0</v>
      </c>
    </row>
    <row r="67" spans="1:12">
      <c r="A67" s="86">
        <v>73</v>
      </c>
      <c r="B67" s="85" t="s">
        <v>65</v>
      </c>
      <c r="C67" s="82">
        <v>7362</v>
      </c>
      <c r="D67" s="82">
        <v>7202</v>
      </c>
      <c r="E67" s="82">
        <v>7208</v>
      </c>
      <c r="F67" s="82"/>
      <c r="G67" s="82"/>
      <c r="H67" s="82"/>
      <c r="I67" s="90">
        <f t="shared" si="0"/>
        <v>-2.0918228742189623E-2</v>
      </c>
      <c r="J67" s="83">
        <f t="shared" si="1"/>
        <v>-154</v>
      </c>
      <c r="K67" s="83">
        <f t="shared" si="2"/>
        <v>6</v>
      </c>
      <c r="L67" s="83">
        <f t="shared" si="3"/>
        <v>0</v>
      </c>
    </row>
    <row r="68" spans="1:12">
      <c r="A68" s="86">
        <v>74</v>
      </c>
      <c r="B68" s="85" t="s">
        <v>66</v>
      </c>
      <c r="C68" s="82">
        <v>9018</v>
      </c>
      <c r="D68" s="82">
        <v>9102</v>
      </c>
      <c r="E68" s="82">
        <v>9112</v>
      </c>
      <c r="F68" s="82"/>
      <c r="G68" s="82"/>
      <c r="H68" s="82"/>
      <c r="I68" s="90">
        <f t="shared" ref="I68:I92" si="4">(E68-C68)/C68</f>
        <v>1.0423597249944556E-2</v>
      </c>
      <c r="J68" s="83">
        <f t="shared" ref="J68:J92" si="5">E68-C68</f>
        <v>94</v>
      </c>
      <c r="K68" s="83">
        <f t="shared" ref="K68:K92" si="6">E68-D68</f>
        <v>10</v>
      </c>
      <c r="L68" s="83">
        <f t="shared" ref="L68:L92" si="7">H68-G68</f>
        <v>0</v>
      </c>
    </row>
    <row r="69" spans="1:12">
      <c r="A69" s="86">
        <v>75</v>
      </c>
      <c r="B69" s="85" t="s">
        <v>67</v>
      </c>
      <c r="C69" s="82">
        <v>2774</v>
      </c>
      <c r="D69" s="82">
        <v>2968</v>
      </c>
      <c r="E69" s="82">
        <v>2996</v>
      </c>
      <c r="F69" s="82"/>
      <c r="G69" s="82"/>
      <c r="H69" s="82"/>
      <c r="I69" s="90">
        <f t="shared" si="4"/>
        <v>8.0028839221341019E-2</v>
      </c>
      <c r="J69" s="83">
        <f t="shared" si="5"/>
        <v>222</v>
      </c>
      <c r="K69" s="83">
        <f t="shared" si="6"/>
        <v>28</v>
      </c>
      <c r="L69" s="83">
        <f t="shared" si="7"/>
        <v>0</v>
      </c>
    </row>
    <row r="70" spans="1:12">
      <c r="A70" s="86">
        <v>77</v>
      </c>
      <c r="B70" s="85" t="s">
        <v>68</v>
      </c>
      <c r="C70" s="82">
        <v>5841</v>
      </c>
      <c r="D70" s="82">
        <v>5758</v>
      </c>
      <c r="E70" s="82">
        <v>5800</v>
      </c>
      <c r="F70" s="82"/>
      <c r="G70" s="82"/>
      <c r="H70" s="82"/>
      <c r="I70" s="90">
        <f t="shared" si="4"/>
        <v>-7.0193460023968502E-3</v>
      </c>
      <c r="J70" s="83">
        <f t="shared" si="5"/>
        <v>-41</v>
      </c>
      <c r="K70" s="83">
        <f t="shared" si="6"/>
        <v>42</v>
      </c>
      <c r="L70" s="83">
        <f t="shared" si="7"/>
        <v>0</v>
      </c>
    </row>
    <row r="71" spans="1:12">
      <c r="A71" s="86">
        <v>78</v>
      </c>
      <c r="B71" s="85" t="s">
        <v>69</v>
      </c>
      <c r="C71" s="82">
        <v>1961</v>
      </c>
      <c r="D71" s="82">
        <v>2169</v>
      </c>
      <c r="E71" s="82">
        <v>2166</v>
      </c>
      <c r="F71" s="82"/>
      <c r="G71" s="82"/>
      <c r="H71" s="82"/>
      <c r="I71" s="90">
        <f t="shared" si="4"/>
        <v>0.10453850076491586</v>
      </c>
      <c r="J71" s="83">
        <f t="shared" si="5"/>
        <v>205</v>
      </c>
      <c r="K71" s="83">
        <f t="shared" si="6"/>
        <v>-3</v>
      </c>
      <c r="L71" s="83">
        <f t="shared" si="7"/>
        <v>0</v>
      </c>
    </row>
    <row r="72" spans="1:12">
      <c r="A72" s="86">
        <v>79</v>
      </c>
      <c r="B72" s="85" t="s">
        <v>70</v>
      </c>
      <c r="C72" s="82">
        <v>8517</v>
      </c>
      <c r="D72" s="82">
        <v>9021</v>
      </c>
      <c r="E72" s="82">
        <v>9080</v>
      </c>
      <c r="F72" s="82"/>
      <c r="G72" s="82"/>
      <c r="H72" s="82"/>
      <c r="I72" s="90">
        <f t="shared" si="4"/>
        <v>6.6103087941763533E-2</v>
      </c>
      <c r="J72" s="83">
        <f t="shared" si="5"/>
        <v>563</v>
      </c>
      <c r="K72" s="83">
        <f t="shared" si="6"/>
        <v>59</v>
      </c>
      <c r="L72" s="83">
        <f t="shared" si="7"/>
        <v>0</v>
      </c>
    </row>
    <row r="73" spans="1:12">
      <c r="A73" s="86">
        <v>80</v>
      </c>
      <c r="B73" s="85" t="s">
        <v>71</v>
      </c>
      <c r="C73" s="82">
        <v>22467</v>
      </c>
      <c r="D73" s="82">
        <v>22607</v>
      </c>
      <c r="E73" s="82">
        <v>22596</v>
      </c>
      <c r="F73" s="82"/>
      <c r="G73" s="82"/>
      <c r="H73" s="82"/>
      <c r="I73" s="90">
        <f t="shared" si="4"/>
        <v>5.741754573374282E-3</v>
      </c>
      <c r="J73" s="83">
        <f t="shared" si="5"/>
        <v>129</v>
      </c>
      <c r="K73" s="83">
        <f t="shared" si="6"/>
        <v>-11</v>
      </c>
      <c r="L73" s="83">
        <f t="shared" si="7"/>
        <v>0</v>
      </c>
    </row>
    <row r="74" spans="1:12">
      <c r="A74" s="86">
        <v>81</v>
      </c>
      <c r="B74" s="85" t="s">
        <v>72</v>
      </c>
      <c r="C74" s="82">
        <v>47453</v>
      </c>
      <c r="D74" s="82">
        <v>44303</v>
      </c>
      <c r="E74" s="82">
        <v>43995</v>
      </c>
      <c r="F74" s="82"/>
      <c r="G74" s="82"/>
      <c r="H74" s="82"/>
      <c r="I74" s="90">
        <f t="shared" si="4"/>
        <v>-7.2872105030240442E-2</v>
      </c>
      <c r="J74" s="83">
        <f t="shared" si="5"/>
        <v>-3458</v>
      </c>
      <c r="K74" s="83">
        <f t="shared" si="6"/>
        <v>-308</v>
      </c>
      <c r="L74" s="83">
        <f t="shared" si="7"/>
        <v>0</v>
      </c>
    </row>
    <row r="75" spans="1:12">
      <c r="A75" s="86">
        <v>82</v>
      </c>
      <c r="B75" s="85" t="s">
        <v>73</v>
      </c>
      <c r="C75" s="82">
        <v>48995</v>
      </c>
      <c r="D75" s="82">
        <v>45746</v>
      </c>
      <c r="E75" s="82">
        <v>45695</v>
      </c>
      <c r="F75" s="82"/>
      <c r="G75" s="82"/>
      <c r="H75" s="82"/>
      <c r="I75" s="90">
        <f t="shared" si="4"/>
        <v>-6.7353811613429945E-2</v>
      </c>
      <c r="J75" s="83">
        <f t="shared" si="5"/>
        <v>-3300</v>
      </c>
      <c r="K75" s="83">
        <f t="shared" si="6"/>
        <v>-51</v>
      </c>
      <c r="L75" s="83">
        <f t="shared" si="7"/>
        <v>0</v>
      </c>
    </row>
    <row r="76" spans="1:12">
      <c r="A76" s="86">
        <v>84</v>
      </c>
      <c r="B76" s="85" t="s">
        <v>74</v>
      </c>
      <c r="C76" s="82">
        <v>4292</v>
      </c>
      <c r="D76" s="82">
        <v>4522</v>
      </c>
      <c r="E76" s="82">
        <v>4540</v>
      </c>
      <c r="F76" s="82"/>
      <c r="G76" s="82"/>
      <c r="H76" s="82"/>
      <c r="I76" s="90">
        <f t="shared" si="4"/>
        <v>5.778191985088537E-2</v>
      </c>
      <c r="J76" s="83">
        <f t="shared" si="5"/>
        <v>248</v>
      </c>
      <c r="K76" s="83">
        <f t="shared" si="6"/>
        <v>18</v>
      </c>
      <c r="L76" s="83">
        <f t="shared" si="7"/>
        <v>0</v>
      </c>
    </row>
    <row r="77" spans="1:12">
      <c r="A77" s="86">
        <v>85</v>
      </c>
      <c r="B77" s="85" t="s">
        <v>75</v>
      </c>
      <c r="C77" s="82">
        <v>36354</v>
      </c>
      <c r="D77" s="82">
        <v>38015</v>
      </c>
      <c r="E77" s="82">
        <v>38291</v>
      </c>
      <c r="F77" s="82"/>
      <c r="G77" s="82"/>
      <c r="H77" s="82"/>
      <c r="I77" s="90">
        <f t="shared" si="4"/>
        <v>5.3281619629201742E-2</v>
      </c>
      <c r="J77" s="83">
        <f t="shared" si="5"/>
        <v>1937</v>
      </c>
      <c r="K77" s="83">
        <f t="shared" si="6"/>
        <v>276</v>
      </c>
      <c r="L77" s="83">
        <f t="shared" si="7"/>
        <v>0</v>
      </c>
    </row>
    <row r="78" spans="1:12">
      <c r="A78" s="86">
        <v>86</v>
      </c>
      <c r="B78" s="85" t="s">
        <v>76</v>
      </c>
      <c r="C78" s="82">
        <v>26062</v>
      </c>
      <c r="D78" s="82">
        <v>28480</v>
      </c>
      <c r="E78" s="82">
        <v>28793</v>
      </c>
      <c r="F78" s="82"/>
      <c r="G78" s="82"/>
      <c r="H78" s="82"/>
      <c r="I78" s="90">
        <f t="shared" si="4"/>
        <v>0.10478858107589593</v>
      </c>
      <c r="J78" s="83">
        <f t="shared" si="5"/>
        <v>2731</v>
      </c>
      <c r="K78" s="83">
        <f t="shared" si="6"/>
        <v>313</v>
      </c>
      <c r="L78" s="83">
        <f t="shared" si="7"/>
        <v>0</v>
      </c>
    </row>
    <row r="79" spans="1:12">
      <c r="A79" s="86">
        <v>87</v>
      </c>
      <c r="B79" s="85" t="s">
        <v>77</v>
      </c>
      <c r="C79" s="82">
        <v>1633</v>
      </c>
      <c r="D79" s="82">
        <v>1665</v>
      </c>
      <c r="E79" s="82">
        <v>1656</v>
      </c>
      <c r="F79" s="82"/>
      <c r="G79" s="82"/>
      <c r="H79" s="82"/>
      <c r="I79" s="90">
        <f t="shared" si="4"/>
        <v>1.4084507042253521E-2</v>
      </c>
      <c r="J79" s="83">
        <f t="shared" si="5"/>
        <v>23</v>
      </c>
      <c r="K79" s="83">
        <f t="shared" si="6"/>
        <v>-9</v>
      </c>
      <c r="L79" s="83">
        <f t="shared" si="7"/>
        <v>0</v>
      </c>
    </row>
    <row r="80" spans="1:12">
      <c r="A80" s="86">
        <v>88</v>
      </c>
      <c r="B80" s="85" t="s">
        <v>78</v>
      </c>
      <c r="C80" s="82">
        <v>5227</v>
      </c>
      <c r="D80" s="82">
        <v>5414</v>
      </c>
      <c r="E80" s="82">
        <v>5417</v>
      </c>
      <c r="F80" s="82"/>
      <c r="G80" s="82"/>
      <c r="H80" s="82"/>
      <c r="I80" s="90">
        <f t="shared" si="4"/>
        <v>3.6349722594222304E-2</v>
      </c>
      <c r="J80" s="83">
        <f t="shared" si="5"/>
        <v>190</v>
      </c>
      <c r="K80" s="83">
        <f t="shared" si="6"/>
        <v>3</v>
      </c>
      <c r="L80" s="83">
        <f t="shared" si="7"/>
        <v>0</v>
      </c>
    </row>
    <row r="81" spans="1:12">
      <c r="A81" s="86">
        <v>90</v>
      </c>
      <c r="B81" s="85" t="s">
        <v>79</v>
      </c>
      <c r="C81" s="82">
        <v>1455</v>
      </c>
      <c r="D81" s="82">
        <v>1464</v>
      </c>
      <c r="E81" s="82">
        <v>1465</v>
      </c>
      <c r="F81" s="82"/>
      <c r="G81" s="82"/>
      <c r="H81" s="82"/>
      <c r="I81" s="90">
        <f t="shared" si="4"/>
        <v>6.8728522336769758E-3</v>
      </c>
      <c r="J81" s="83">
        <f t="shared" si="5"/>
        <v>10</v>
      </c>
      <c r="K81" s="83">
        <f t="shared" si="6"/>
        <v>1</v>
      </c>
      <c r="L81" s="83">
        <f t="shared" si="7"/>
        <v>0</v>
      </c>
    </row>
    <row r="82" spans="1:12">
      <c r="A82" s="86">
        <v>91</v>
      </c>
      <c r="B82" s="85" t="s">
        <v>80</v>
      </c>
      <c r="C82" s="82">
        <v>520</v>
      </c>
      <c r="D82" s="82">
        <v>555</v>
      </c>
      <c r="E82" s="82">
        <v>545</v>
      </c>
      <c r="F82" s="82"/>
      <c r="G82" s="82"/>
      <c r="H82" s="82"/>
      <c r="I82" s="90">
        <f t="shared" si="4"/>
        <v>4.807692307692308E-2</v>
      </c>
      <c r="J82" s="83">
        <f t="shared" si="5"/>
        <v>25</v>
      </c>
      <c r="K82" s="83">
        <f t="shared" si="6"/>
        <v>-10</v>
      </c>
      <c r="L82" s="83">
        <f t="shared" si="7"/>
        <v>0</v>
      </c>
    </row>
    <row r="83" spans="1:12">
      <c r="A83" s="86">
        <v>92</v>
      </c>
      <c r="B83" s="85" t="s">
        <v>81</v>
      </c>
      <c r="C83" s="82">
        <v>3079</v>
      </c>
      <c r="D83" s="82">
        <v>2849</v>
      </c>
      <c r="E83" s="82">
        <v>2829</v>
      </c>
      <c r="F83" s="82"/>
      <c r="G83" s="82"/>
      <c r="H83" s="82"/>
      <c r="I83" s="90">
        <f t="shared" si="4"/>
        <v>-8.1195193244559927E-2</v>
      </c>
      <c r="J83" s="83">
        <f t="shared" si="5"/>
        <v>-250</v>
      </c>
      <c r="K83" s="83">
        <f t="shared" si="6"/>
        <v>-20</v>
      </c>
      <c r="L83" s="83">
        <f t="shared" si="7"/>
        <v>0</v>
      </c>
    </row>
    <row r="84" spans="1:12">
      <c r="A84" s="86">
        <v>93</v>
      </c>
      <c r="B84" s="85" t="s">
        <v>82</v>
      </c>
      <c r="C84" s="82">
        <v>8743</v>
      </c>
      <c r="D84" s="82">
        <v>9389</v>
      </c>
      <c r="E84" s="82">
        <v>9398</v>
      </c>
      <c r="F84" s="82"/>
      <c r="G84" s="82"/>
      <c r="H84" s="82"/>
      <c r="I84" s="90">
        <f t="shared" si="4"/>
        <v>7.4917076518357537E-2</v>
      </c>
      <c r="J84" s="83">
        <f t="shared" si="5"/>
        <v>655</v>
      </c>
      <c r="K84" s="83">
        <f t="shared" si="6"/>
        <v>9</v>
      </c>
      <c r="L84" s="83">
        <f t="shared" si="7"/>
        <v>0</v>
      </c>
    </row>
    <row r="85" spans="1:12">
      <c r="A85" s="86">
        <v>94</v>
      </c>
      <c r="B85" s="85" t="s">
        <v>83</v>
      </c>
      <c r="C85" s="82">
        <v>10964</v>
      </c>
      <c r="D85" s="82">
        <v>11865</v>
      </c>
      <c r="E85" s="82">
        <v>11964</v>
      </c>
      <c r="F85" s="82"/>
      <c r="G85" s="82"/>
      <c r="H85" s="82"/>
      <c r="I85" s="90">
        <f t="shared" si="4"/>
        <v>9.1207588471360818E-2</v>
      </c>
      <c r="J85" s="83">
        <f t="shared" si="5"/>
        <v>1000</v>
      </c>
      <c r="K85" s="83">
        <f t="shared" si="6"/>
        <v>99</v>
      </c>
      <c r="L85" s="83">
        <f t="shared" si="7"/>
        <v>0</v>
      </c>
    </row>
    <row r="86" spans="1:12">
      <c r="A86" s="86">
        <v>95</v>
      </c>
      <c r="B86" s="85" t="s">
        <v>84</v>
      </c>
      <c r="C86" s="82">
        <v>11938</v>
      </c>
      <c r="D86" s="82">
        <v>11849</v>
      </c>
      <c r="E86" s="82">
        <v>11888</v>
      </c>
      <c r="F86" s="82"/>
      <c r="G86" s="82"/>
      <c r="H86" s="82"/>
      <c r="I86" s="90">
        <f t="shared" si="4"/>
        <v>-4.1883062489529235E-3</v>
      </c>
      <c r="J86" s="83">
        <f t="shared" si="5"/>
        <v>-50</v>
      </c>
      <c r="K86" s="83">
        <f t="shared" si="6"/>
        <v>39</v>
      </c>
      <c r="L86" s="83">
        <f t="shared" si="7"/>
        <v>0</v>
      </c>
    </row>
    <row r="87" spans="1:12">
      <c r="A87" s="86">
        <v>96</v>
      </c>
      <c r="B87" s="85" t="s">
        <v>85</v>
      </c>
      <c r="C87" s="82">
        <v>32556</v>
      </c>
      <c r="D87" s="82">
        <v>34473</v>
      </c>
      <c r="E87" s="82">
        <v>34374</v>
      </c>
      <c r="F87" s="82"/>
      <c r="G87" s="82"/>
      <c r="H87" s="82"/>
      <c r="I87" s="90">
        <f t="shared" si="4"/>
        <v>5.5842241061555477E-2</v>
      </c>
      <c r="J87" s="83">
        <f t="shared" si="5"/>
        <v>1818</v>
      </c>
      <c r="K87" s="83">
        <f t="shared" si="6"/>
        <v>-99</v>
      </c>
      <c r="L87" s="83">
        <f t="shared" si="7"/>
        <v>0</v>
      </c>
    </row>
    <row r="88" spans="1:12">
      <c r="A88" s="86">
        <v>97</v>
      </c>
      <c r="B88" s="85" t="s">
        <v>86</v>
      </c>
      <c r="C88" s="82">
        <v>11880</v>
      </c>
      <c r="D88" s="82">
        <v>9761</v>
      </c>
      <c r="E88" s="82">
        <v>9610</v>
      </c>
      <c r="F88" s="82"/>
      <c r="G88" s="82"/>
      <c r="H88" s="82"/>
      <c r="I88" s="90">
        <f t="shared" si="4"/>
        <v>-0.19107744107744107</v>
      </c>
      <c r="J88" s="83">
        <f t="shared" si="5"/>
        <v>-2270</v>
      </c>
      <c r="K88" s="83">
        <f t="shared" si="6"/>
        <v>-151</v>
      </c>
      <c r="L88" s="83">
        <f t="shared" si="7"/>
        <v>0</v>
      </c>
    </row>
    <row r="89" spans="1:12">
      <c r="A89" s="86">
        <v>98</v>
      </c>
      <c r="B89" s="85" t="s">
        <v>87</v>
      </c>
      <c r="C89" s="82">
        <v>376</v>
      </c>
      <c r="D89" s="82">
        <v>352</v>
      </c>
      <c r="E89" s="82">
        <v>347</v>
      </c>
      <c r="F89" s="82"/>
      <c r="G89" s="82"/>
      <c r="H89" s="82"/>
      <c r="I89" s="90">
        <f t="shared" si="4"/>
        <v>-7.7127659574468085E-2</v>
      </c>
      <c r="J89" s="83">
        <f t="shared" si="5"/>
        <v>-29</v>
      </c>
      <c r="K89" s="83">
        <f t="shared" si="6"/>
        <v>-5</v>
      </c>
      <c r="L89" s="83">
        <f t="shared" si="7"/>
        <v>0</v>
      </c>
    </row>
    <row r="90" spans="1:12">
      <c r="A90" s="86">
        <v>99</v>
      </c>
      <c r="B90" s="85" t="s">
        <v>88</v>
      </c>
      <c r="C90" s="82">
        <v>441</v>
      </c>
      <c r="D90" s="82">
        <v>445</v>
      </c>
      <c r="E90" s="82">
        <v>444</v>
      </c>
      <c r="F90" s="82"/>
      <c r="G90" s="82"/>
      <c r="H90" s="82"/>
      <c r="I90" s="90">
        <f t="shared" si="4"/>
        <v>6.8027210884353739E-3</v>
      </c>
      <c r="J90" s="83">
        <f t="shared" si="5"/>
        <v>3</v>
      </c>
      <c r="K90" s="83">
        <f t="shared" si="6"/>
        <v>-1</v>
      </c>
      <c r="L90" s="83">
        <f t="shared" si="7"/>
        <v>0</v>
      </c>
    </row>
    <row r="91" spans="1:12" s="156" customFormat="1">
      <c r="A91" s="86"/>
      <c r="B91" s="85" t="s">
        <v>285</v>
      </c>
      <c r="C91" s="82">
        <v>46001</v>
      </c>
      <c r="D91" s="82">
        <v>47238</v>
      </c>
      <c r="E91" s="82">
        <v>48166</v>
      </c>
      <c r="F91" s="82"/>
      <c r="G91" s="82"/>
      <c r="H91" s="82"/>
      <c r="I91" s="90">
        <f>(E91-C91)/C91</f>
        <v>4.7064194256646597E-2</v>
      </c>
      <c r="J91" s="83">
        <f>E91-C91</f>
        <v>2165</v>
      </c>
      <c r="K91" s="83">
        <f>E91-D91</f>
        <v>928</v>
      </c>
      <c r="L91" s="83">
        <f>H91-G91</f>
        <v>0</v>
      </c>
    </row>
    <row r="92" spans="1:12" s="115" customFormat="1" ht="14.45" customHeight="1">
      <c r="A92" s="194" t="s">
        <v>89</v>
      </c>
      <c r="B92" s="194"/>
      <c r="C92" s="117">
        <v>1874907</v>
      </c>
      <c r="D92" s="117">
        <v>1881156</v>
      </c>
      <c r="E92" s="117">
        <v>1886432</v>
      </c>
      <c r="F92" s="117"/>
      <c r="G92" s="117"/>
      <c r="H92" s="117"/>
      <c r="I92" s="112">
        <f t="shared" si="4"/>
        <v>6.1469715564558668E-3</v>
      </c>
      <c r="J92" s="118">
        <f t="shared" si="5"/>
        <v>11525</v>
      </c>
      <c r="K92" s="118">
        <f t="shared" si="6"/>
        <v>5276</v>
      </c>
      <c r="L92" s="83">
        <f t="shared" si="7"/>
        <v>0</v>
      </c>
    </row>
    <row r="93" spans="1:12">
      <c r="A93" s="8"/>
      <c r="B93" s="8"/>
    </row>
    <row r="94" spans="1:12">
      <c r="E94" s="165"/>
      <c r="F94" s="165"/>
    </row>
    <row r="95" spans="1:12">
      <c r="E95" s="165"/>
      <c r="F95" s="165"/>
    </row>
    <row r="97" spans="3:8">
      <c r="C97" s="169"/>
      <c r="D97" s="169"/>
      <c r="E97" s="169"/>
      <c r="F97" s="169"/>
      <c r="G97" s="169"/>
      <c r="H97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3" zoomScaleNormal="83" workbookViewId="0">
      <selection activeCell="M1" sqref="M1:V1048576"/>
    </sheetView>
  </sheetViews>
  <sheetFormatPr defaultRowHeight="15"/>
  <cols>
    <col min="2" max="2" width="19.140625" customWidth="1"/>
    <col min="3" max="3" width="13.140625" style="153" customWidth="1"/>
    <col min="4" max="4" width="13.140625" style="152" customWidth="1"/>
    <col min="5" max="5" width="13.140625" style="154" customWidth="1"/>
    <col min="6" max="8" width="13.140625" style="156" customWidth="1"/>
    <col min="9" max="9" width="34.85546875" customWidth="1"/>
    <col min="10" max="10" width="34.5703125" customWidth="1"/>
    <col min="11" max="11" width="31" customWidth="1"/>
    <col min="12" max="12" width="31" style="156" customWidth="1"/>
  </cols>
  <sheetData>
    <row r="1" spans="1:12" s="156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ht="43.5" customHeight="1">
      <c r="A2" s="92" t="s">
        <v>91</v>
      </c>
      <c r="B2" s="92" t="s">
        <v>174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342</v>
      </c>
      <c r="J2" s="92" t="s">
        <v>343</v>
      </c>
      <c r="K2" s="1" t="s">
        <v>344</v>
      </c>
      <c r="L2" s="163" t="s">
        <v>345</v>
      </c>
    </row>
    <row r="3" spans="1:12">
      <c r="A3" s="75">
        <v>1</v>
      </c>
      <c r="B3" s="89" t="s">
        <v>92</v>
      </c>
      <c r="C3" s="26">
        <v>246317</v>
      </c>
      <c r="D3" s="26">
        <v>238359</v>
      </c>
      <c r="E3" s="26">
        <v>238814</v>
      </c>
      <c r="F3" s="26"/>
      <c r="G3" s="26"/>
      <c r="H3" s="26"/>
      <c r="I3" s="90">
        <f>(E3-C3)/C3</f>
        <v>-3.0460747735641471E-2</v>
      </c>
      <c r="J3" s="26">
        <f>E3-C3</f>
        <v>-7503</v>
      </c>
      <c r="K3" s="26">
        <f>E3-D3</f>
        <v>455</v>
      </c>
      <c r="L3" s="26">
        <f>H3-G3</f>
        <v>0</v>
      </c>
    </row>
    <row r="4" spans="1:12">
      <c r="A4" s="75">
        <v>2</v>
      </c>
      <c r="B4" s="89" t="s">
        <v>93</v>
      </c>
      <c r="C4" s="26">
        <v>46474</v>
      </c>
      <c r="D4" s="26">
        <v>50014</v>
      </c>
      <c r="E4" s="26">
        <v>48558</v>
      </c>
      <c r="F4" s="26"/>
      <c r="G4" s="26"/>
      <c r="H4" s="26"/>
      <c r="I4" s="90">
        <f t="shared" ref="I4:I67" si="0">(E4-C4)/C4</f>
        <v>4.4842277402418557E-2</v>
      </c>
      <c r="J4" s="26">
        <f t="shared" ref="J4:J67" si="1">E4-C4</f>
        <v>2084</v>
      </c>
      <c r="K4" s="26">
        <f t="shared" ref="K4:K67" si="2">E4-D4</f>
        <v>-1456</v>
      </c>
      <c r="L4" s="26">
        <f t="shared" ref="L4:L67" si="3">H4-G4</f>
        <v>0</v>
      </c>
    </row>
    <row r="5" spans="1:12">
      <c r="A5" s="75">
        <v>3</v>
      </c>
      <c r="B5" s="89" t="s">
        <v>94</v>
      </c>
      <c r="C5" s="26">
        <v>82614</v>
      </c>
      <c r="D5" s="26">
        <v>81700</v>
      </c>
      <c r="E5" s="26">
        <v>80991</v>
      </c>
      <c r="F5" s="26"/>
      <c r="G5" s="26"/>
      <c r="H5" s="26"/>
      <c r="I5" s="90">
        <f t="shared" si="0"/>
        <v>-1.9645580652189701E-2</v>
      </c>
      <c r="J5" s="26">
        <f t="shared" si="1"/>
        <v>-1623</v>
      </c>
      <c r="K5" s="26">
        <f t="shared" si="2"/>
        <v>-709</v>
      </c>
      <c r="L5" s="26">
        <f t="shared" si="3"/>
        <v>0</v>
      </c>
    </row>
    <row r="6" spans="1:12">
      <c r="A6" s="75">
        <v>4</v>
      </c>
      <c r="B6" s="89" t="s">
        <v>95</v>
      </c>
      <c r="C6" s="26">
        <v>23131</v>
      </c>
      <c r="D6" s="26">
        <v>23918</v>
      </c>
      <c r="E6" s="26">
        <v>22813</v>
      </c>
      <c r="F6" s="26"/>
      <c r="G6" s="26"/>
      <c r="H6" s="26"/>
      <c r="I6" s="90">
        <f t="shared" si="0"/>
        <v>-1.3747784358652889E-2</v>
      </c>
      <c r="J6" s="26">
        <f t="shared" si="1"/>
        <v>-318</v>
      </c>
      <c r="K6" s="26">
        <f t="shared" si="2"/>
        <v>-1105</v>
      </c>
      <c r="L6" s="26">
        <f t="shared" si="3"/>
        <v>0</v>
      </c>
    </row>
    <row r="7" spans="1:12">
      <c r="A7" s="75">
        <v>5</v>
      </c>
      <c r="B7" s="89" t="s">
        <v>96</v>
      </c>
      <c r="C7" s="26">
        <v>34870</v>
      </c>
      <c r="D7" s="26">
        <v>34565</v>
      </c>
      <c r="E7" s="26">
        <v>34250</v>
      </c>
      <c r="F7" s="26"/>
      <c r="G7" s="26"/>
      <c r="H7" s="26"/>
      <c r="I7" s="90">
        <f t="shared" si="0"/>
        <v>-1.7780326928591914E-2</v>
      </c>
      <c r="J7" s="26">
        <f t="shared" si="1"/>
        <v>-620</v>
      </c>
      <c r="K7" s="26">
        <f t="shared" si="2"/>
        <v>-315</v>
      </c>
      <c r="L7" s="26">
        <f t="shared" si="3"/>
        <v>0</v>
      </c>
    </row>
    <row r="8" spans="1:12">
      <c r="A8" s="75">
        <v>6</v>
      </c>
      <c r="B8" s="89" t="s">
        <v>97</v>
      </c>
      <c r="C8" s="26">
        <v>895840</v>
      </c>
      <c r="D8" s="26">
        <v>881665</v>
      </c>
      <c r="E8" s="26">
        <v>880841</v>
      </c>
      <c r="F8" s="26"/>
      <c r="G8" s="26"/>
      <c r="H8" s="26"/>
      <c r="I8" s="90">
        <f t="shared" si="0"/>
        <v>-1.6742945168780138E-2</v>
      </c>
      <c r="J8" s="26">
        <f t="shared" si="1"/>
        <v>-14999</v>
      </c>
      <c r="K8" s="26">
        <f t="shared" si="2"/>
        <v>-824</v>
      </c>
      <c r="L8" s="26">
        <f t="shared" si="3"/>
        <v>0</v>
      </c>
    </row>
    <row r="9" spans="1:12">
      <c r="A9" s="75">
        <v>7</v>
      </c>
      <c r="B9" s="89" t="s">
        <v>98</v>
      </c>
      <c r="C9" s="26">
        <v>406344</v>
      </c>
      <c r="D9" s="26">
        <v>436304</v>
      </c>
      <c r="E9" s="26">
        <v>419998</v>
      </c>
      <c r="F9" s="26"/>
      <c r="G9" s="26"/>
      <c r="H9" s="26"/>
      <c r="I9" s="90">
        <f t="shared" si="0"/>
        <v>3.3602071151536628E-2</v>
      </c>
      <c r="J9" s="26">
        <f t="shared" si="1"/>
        <v>13654</v>
      </c>
      <c r="K9" s="26">
        <f t="shared" si="2"/>
        <v>-16306</v>
      </c>
      <c r="L9" s="26">
        <f t="shared" si="3"/>
        <v>0</v>
      </c>
    </row>
    <row r="10" spans="1:12">
      <c r="A10" s="75">
        <v>8</v>
      </c>
      <c r="B10" s="89" t="s">
        <v>99</v>
      </c>
      <c r="C10" s="26">
        <v>22185</v>
      </c>
      <c r="D10" s="26">
        <v>22058</v>
      </c>
      <c r="E10" s="26">
        <v>21698</v>
      </c>
      <c r="F10" s="26"/>
      <c r="G10" s="26"/>
      <c r="H10" s="26"/>
      <c r="I10" s="90">
        <f t="shared" si="0"/>
        <v>-2.19517692134325E-2</v>
      </c>
      <c r="J10" s="26">
        <f t="shared" si="1"/>
        <v>-487</v>
      </c>
      <c r="K10" s="26">
        <f t="shared" si="2"/>
        <v>-360</v>
      </c>
      <c r="L10" s="26">
        <f t="shared" si="3"/>
        <v>0</v>
      </c>
    </row>
    <row r="11" spans="1:12">
      <c r="A11" s="75">
        <v>9</v>
      </c>
      <c r="B11" s="89" t="s">
        <v>100</v>
      </c>
      <c r="C11" s="26">
        <v>136046</v>
      </c>
      <c r="D11" s="26">
        <v>133962</v>
      </c>
      <c r="E11" s="26">
        <v>133645</v>
      </c>
      <c r="F11" s="26"/>
      <c r="G11" s="26"/>
      <c r="H11" s="26"/>
      <c r="I11" s="90">
        <f t="shared" si="0"/>
        <v>-1.7648442438586948E-2</v>
      </c>
      <c r="J11" s="26">
        <f t="shared" si="1"/>
        <v>-2401</v>
      </c>
      <c r="K11" s="26">
        <f t="shared" si="2"/>
        <v>-317</v>
      </c>
      <c r="L11" s="26">
        <f t="shared" si="3"/>
        <v>0</v>
      </c>
    </row>
    <row r="12" spans="1:12">
      <c r="A12" s="75">
        <v>10</v>
      </c>
      <c r="B12" s="89" t="s">
        <v>101</v>
      </c>
      <c r="C12" s="26">
        <v>153727</v>
      </c>
      <c r="D12" s="26">
        <v>150208</v>
      </c>
      <c r="E12" s="26">
        <v>149594</v>
      </c>
      <c r="F12" s="26"/>
      <c r="G12" s="26"/>
      <c r="H12" s="26"/>
      <c r="I12" s="90">
        <f t="shared" si="0"/>
        <v>-2.6885322682417532E-2</v>
      </c>
      <c r="J12" s="26">
        <f t="shared" si="1"/>
        <v>-4133</v>
      </c>
      <c r="K12" s="26">
        <f t="shared" si="2"/>
        <v>-614</v>
      </c>
      <c r="L12" s="26">
        <f t="shared" si="3"/>
        <v>0</v>
      </c>
    </row>
    <row r="13" spans="1:12">
      <c r="A13" s="75">
        <v>11</v>
      </c>
      <c r="B13" s="89" t="s">
        <v>102</v>
      </c>
      <c r="C13" s="26">
        <v>30071</v>
      </c>
      <c r="D13" s="26">
        <v>29643</v>
      </c>
      <c r="E13" s="26">
        <v>29749</v>
      </c>
      <c r="F13" s="26"/>
      <c r="G13" s="26"/>
      <c r="H13" s="26"/>
      <c r="I13" s="90">
        <f t="shared" si="0"/>
        <v>-1.070799108775897E-2</v>
      </c>
      <c r="J13" s="26">
        <f t="shared" si="1"/>
        <v>-322</v>
      </c>
      <c r="K13" s="26">
        <f t="shared" si="2"/>
        <v>106</v>
      </c>
      <c r="L13" s="26">
        <f t="shared" si="3"/>
        <v>0</v>
      </c>
    </row>
    <row r="14" spans="1:12">
      <c r="A14" s="75">
        <v>12</v>
      </c>
      <c r="B14" s="89" t="s">
        <v>103</v>
      </c>
      <c r="C14" s="26">
        <v>21170</v>
      </c>
      <c r="D14" s="26">
        <v>21168</v>
      </c>
      <c r="E14" s="26">
        <v>20001</v>
      </c>
      <c r="F14" s="26"/>
      <c r="G14" s="26"/>
      <c r="H14" s="26"/>
      <c r="I14" s="90">
        <f t="shared" si="0"/>
        <v>-5.5219650448748228E-2</v>
      </c>
      <c r="J14" s="26">
        <f t="shared" si="1"/>
        <v>-1169</v>
      </c>
      <c r="K14" s="26">
        <f t="shared" si="2"/>
        <v>-1167</v>
      </c>
      <c r="L14" s="26">
        <f t="shared" si="3"/>
        <v>0</v>
      </c>
    </row>
    <row r="15" spans="1:12">
      <c r="A15" s="75">
        <v>13</v>
      </c>
      <c r="B15" s="89" t="s">
        <v>104</v>
      </c>
      <c r="C15" s="26">
        <v>21619</v>
      </c>
      <c r="D15" s="26">
        <v>22484</v>
      </c>
      <c r="E15" s="26">
        <v>20553</v>
      </c>
      <c r="F15" s="26"/>
      <c r="G15" s="26"/>
      <c r="H15" s="26"/>
      <c r="I15" s="90">
        <f t="shared" si="0"/>
        <v>-4.9308478653036683E-2</v>
      </c>
      <c r="J15" s="26">
        <f t="shared" si="1"/>
        <v>-1066</v>
      </c>
      <c r="K15" s="26">
        <f t="shared" si="2"/>
        <v>-1931</v>
      </c>
      <c r="L15" s="26">
        <f t="shared" si="3"/>
        <v>0</v>
      </c>
    </row>
    <row r="16" spans="1:12">
      <c r="A16" s="75">
        <v>14</v>
      </c>
      <c r="B16" s="89" t="s">
        <v>105</v>
      </c>
      <c r="C16" s="26">
        <v>46282</v>
      </c>
      <c r="D16" s="26">
        <v>47269</v>
      </c>
      <c r="E16" s="26">
        <v>46567</v>
      </c>
      <c r="F16" s="26"/>
      <c r="G16" s="26"/>
      <c r="H16" s="26"/>
      <c r="I16" s="90">
        <f t="shared" si="0"/>
        <v>6.1579015600017285E-3</v>
      </c>
      <c r="J16" s="26">
        <f t="shared" si="1"/>
        <v>285</v>
      </c>
      <c r="K16" s="26">
        <f t="shared" si="2"/>
        <v>-702</v>
      </c>
      <c r="L16" s="26">
        <f t="shared" si="3"/>
        <v>0</v>
      </c>
    </row>
    <row r="17" spans="1:12">
      <c r="A17" s="75">
        <v>15</v>
      </c>
      <c r="B17" s="89" t="s">
        <v>106</v>
      </c>
      <c r="C17" s="26">
        <v>33078</v>
      </c>
      <c r="D17" s="26">
        <v>32375</v>
      </c>
      <c r="E17" s="26">
        <v>31631</v>
      </c>
      <c r="F17" s="26"/>
      <c r="G17" s="26"/>
      <c r="H17" s="26"/>
      <c r="I17" s="90">
        <f t="shared" si="0"/>
        <v>-4.3745087369248446E-2</v>
      </c>
      <c r="J17" s="26">
        <f t="shared" si="1"/>
        <v>-1447</v>
      </c>
      <c r="K17" s="26">
        <f t="shared" si="2"/>
        <v>-744</v>
      </c>
      <c r="L17" s="26">
        <f t="shared" si="3"/>
        <v>0</v>
      </c>
    </row>
    <row r="18" spans="1:12">
      <c r="A18" s="75">
        <v>16</v>
      </c>
      <c r="B18" s="89" t="s">
        <v>107</v>
      </c>
      <c r="C18" s="26">
        <v>516225</v>
      </c>
      <c r="D18" s="26">
        <v>516401</v>
      </c>
      <c r="E18" s="26">
        <v>519713</v>
      </c>
      <c r="F18" s="26"/>
      <c r="G18" s="26"/>
      <c r="H18" s="26"/>
      <c r="I18" s="90">
        <f t="shared" si="0"/>
        <v>6.7567436679742358E-3</v>
      </c>
      <c r="J18" s="26">
        <f t="shared" si="1"/>
        <v>3488</v>
      </c>
      <c r="K18" s="26">
        <f t="shared" si="2"/>
        <v>3312</v>
      </c>
      <c r="L18" s="26">
        <f t="shared" si="3"/>
        <v>0</v>
      </c>
    </row>
    <row r="19" spans="1:12">
      <c r="A19" s="75">
        <v>17</v>
      </c>
      <c r="B19" s="89" t="s">
        <v>108</v>
      </c>
      <c r="C19" s="26">
        <v>68825</v>
      </c>
      <c r="D19" s="26">
        <v>67779</v>
      </c>
      <c r="E19" s="26">
        <v>66418</v>
      </c>
      <c r="F19" s="26"/>
      <c r="G19" s="26"/>
      <c r="H19" s="26"/>
      <c r="I19" s="90">
        <f t="shared" si="0"/>
        <v>-3.4972756992371956E-2</v>
      </c>
      <c r="J19" s="26">
        <f t="shared" si="1"/>
        <v>-2407</v>
      </c>
      <c r="K19" s="26">
        <f t="shared" si="2"/>
        <v>-1361</v>
      </c>
      <c r="L19" s="26">
        <f t="shared" si="3"/>
        <v>0</v>
      </c>
    </row>
    <row r="20" spans="1:12">
      <c r="A20" s="75">
        <v>18</v>
      </c>
      <c r="B20" s="89" t="s">
        <v>109</v>
      </c>
      <c r="C20" s="26">
        <v>18870</v>
      </c>
      <c r="D20" s="26">
        <v>18340</v>
      </c>
      <c r="E20" s="26">
        <v>18004</v>
      </c>
      <c r="F20" s="26"/>
      <c r="G20" s="26"/>
      <c r="H20" s="26"/>
      <c r="I20" s="90">
        <f t="shared" si="0"/>
        <v>-4.5892951775304718E-2</v>
      </c>
      <c r="J20" s="26">
        <f t="shared" si="1"/>
        <v>-866</v>
      </c>
      <c r="K20" s="26">
        <f t="shared" si="2"/>
        <v>-336</v>
      </c>
      <c r="L20" s="26">
        <f t="shared" si="3"/>
        <v>0</v>
      </c>
    </row>
    <row r="21" spans="1:12">
      <c r="A21" s="75">
        <v>19</v>
      </c>
      <c r="B21" s="89" t="s">
        <v>110</v>
      </c>
      <c r="C21" s="26">
        <v>50942</v>
      </c>
      <c r="D21" s="26">
        <v>49839</v>
      </c>
      <c r="E21" s="26">
        <v>48273</v>
      </c>
      <c r="F21" s="26"/>
      <c r="G21" s="26"/>
      <c r="H21" s="26"/>
      <c r="I21" s="90">
        <f t="shared" si="0"/>
        <v>-5.2392917435514899E-2</v>
      </c>
      <c r="J21" s="26">
        <f t="shared" si="1"/>
        <v>-2669</v>
      </c>
      <c r="K21" s="26">
        <f t="shared" si="2"/>
        <v>-1566</v>
      </c>
      <c r="L21" s="26">
        <f t="shared" si="3"/>
        <v>0</v>
      </c>
    </row>
    <row r="22" spans="1:12">
      <c r="A22" s="75">
        <v>20</v>
      </c>
      <c r="B22" s="89" t="s">
        <v>111</v>
      </c>
      <c r="C22" s="26">
        <v>162370</v>
      </c>
      <c r="D22" s="26">
        <v>159373</v>
      </c>
      <c r="E22" s="26">
        <v>158588</v>
      </c>
      <c r="F22" s="26"/>
      <c r="G22" s="26"/>
      <c r="H22" s="26"/>
      <c r="I22" s="90">
        <f t="shared" si="0"/>
        <v>-2.3292480137956519E-2</v>
      </c>
      <c r="J22" s="26">
        <f t="shared" si="1"/>
        <v>-3782</v>
      </c>
      <c r="K22" s="26">
        <f t="shared" si="2"/>
        <v>-785</v>
      </c>
      <c r="L22" s="26">
        <f t="shared" si="3"/>
        <v>0</v>
      </c>
    </row>
    <row r="23" spans="1:12">
      <c r="A23" s="75">
        <v>21</v>
      </c>
      <c r="B23" s="89" t="s">
        <v>112</v>
      </c>
      <c r="C23" s="26">
        <v>130045</v>
      </c>
      <c r="D23" s="26">
        <v>125671</v>
      </c>
      <c r="E23" s="26">
        <v>123588</v>
      </c>
      <c r="F23" s="26"/>
      <c r="G23" s="26"/>
      <c r="H23" s="26"/>
      <c r="I23" s="90">
        <f t="shared" si="0"/>
        <v>-4.965204352339575E-2</v>
      </c>
      <c r="J23" s="26">
        <f t="shared" si="1"/>
        <v>-6457</v>
      </c>
      <c r="K23" s="26">
        <f t="shared" si="2"/>
        <v>-2083</v>
      </c>
      <c r="L23" s="26">
        <f t="shared" si="3"/>
        <v>0</v>
      </c>
    </row>
    <row r="24" spans="1:12">
      <c r="A24" s="75">
        <v>22</v>
      </c>
      <c r="B24" s="89" t="s">
        <v>113</v>
      </c>
      <c r="C24" s="26">
        <v>51941</v>
      </c>
      <c r="D24" s="26">
        <v>50154</v>
      </c>
      <c r="E24" s="26">
        <v>49789</v>
      </c>
      <c r="F24" s="26"/>
      <c r="G24" s="26"/>
      <c r="H24" s="26"/>
      <c r="I24" s="90">
        <f t="shared" si="0"/>
        <v>-4.1431624343004562E-2</v>
      </c>
      <c r="J24" s="26">
        <f t="shared" si="1"/>
        <v>-2152</v>
      </c>
      <c r="K24" s="26">
        <f t="shared" si="2"/>
        <v>-365</v>
      </c>
      <c r="L24" s="26">
        <f t="shared" si="3"/>
        <v>0</v>
      </c>
    </row>
    <row r="25" spans="1:12">
      <c r="A25" s="75">
        <v>23</v>
      </c>
      <c r="B25" s="89" t="s">
        <v>114</v>
      </c>
      <c r="C25" s="26">
        <v>57338</v>
      </c>
      <c r="D25" s="26">
        <v>56703</v>
      </c>
      <c r="E25" s="26">
        <v>55291</v>
      </c>
      <c r="F25" s="26"/>
      <c r="G25" s="26"/>
      <c r="H25" s="26"/>
      <c r="I25" s="90">
        <f t="shared" si="0"/>
        <v>-3.5700582510725873E-2</v>
      </c>
      <c r="J25" s="26">
        <f t="shared" si="1"/>
        <v>-2047</v>
      </c>
      <c r="K25" s="26">
        <f t="shared" si="2"/>
        <v>-1412</v>
      </c>
      <c r="L25" s="26">
        <f t="shared" si="3"/>
        <v>0</v>
      </c>
    </row>
    <row r="26" spans="1:12">
      <c r="A26" s="75">
        <v>24</v>
      </c>
      <c r="B26" s="89" t="s">
        <v>115</v>
      </c>
      <c r="C26" s="26">
        <v>26317</v>
      </c>
      <c r="D26" s="26">
        <v>25220</v>
      </c>
      <c r="E26" s="26">
        <v>23878</v>
      </c>
      <c r="F26" s="26"/>
      <c r="G26" s="26"/>
      <c r="H26" s="26"/>
      <c r="I26" s="90">
        <f t="shared" si="0"/>
        <v>-9.2677736824106086E-2</v>
      </c>
      <c r="J26" s="26">
        <f t="shared" si="1"/>
        <v>-2439</v>
      </c>
      <c r="K26" s="26">
        <f t="shared" si="2"/>
        <v>-1342</v>
      </c>
      <c r="L26" s="26">
        <f t="shared" si="3"/>
        <v>0</v>
      </c>
    </row>
    <row r="27" spans="1:12">
      <c r="A27" s="75">
        <v>25</v>
      </c>
      <c r="B27" s="89" t="s">
        <v>116</v>
      </c>
      <c r="C27" s="26">
        <v>68961</v>
      </c>
      <c r="D27" s="26">
        <v>69931</v>
      </c>
      <c r="E27" s="26">
        <v>66508</v>
      </c>
      <c r="F27" s="26"/>
      <c r="G27" s="26"/>
      <c r="H27" s="26"/>
      <c r="I27" s="90">
        <f t="shared" si="0"/>
        <v>-3.5570829889357752E-2</v>
      </c>
      <c r="J27" s="26">
        <f t="shared" si="1"/>
        <v>-2453</v>
      </c>
      <c r="K27" s="26">
        <f t="shared" si="2"/>
        <v>-3423</v>
      </c>
      <c r="L27" s="26">
        <f t="shared" si="3"/>
        <v>0</v>
      </c>
    </row>
    <row r="28" spans="1:12">
      <c r="A28" s="75">
        <v>26</v>
      </c>
      <c r="B28" s="89" t="s">
        <v>117</v>
      </c>
      <c r="C28" s="26">
        <v>117377</v>
      </c>
      <c r="D28" s="26">
        <v>120693</v>
      </c>
      <c r="E28" s="26">
        <v>120094</v>
      </c>
      <c r="F28" s="26"/>
      <c r="G28" s="26"/>
      <c r="H28" s="26"/>
      <c r="I28" s="90">
        <f t="shared" si="0"/>
        <v>2.3147635397053938E-2</v>
      </c>
      <c r="J28" s="26">
        <f t="shared" si="1"/>
        <v>2717</v>
      </c>
      <c r="K28" s="26">
        <f t="shared" si="2"/>
        <v>-599</v>
      </c>
      <c r="L28" s="26">
        <f t="shared" si="3"/>
        <v>0</v>
      </c>
    </row>
    <row r="29" spans="1:12">
      <c r="A29" s="75">
        <v>27</v>
      </c>
      <c r="B29" s="89" t="s">
        <v>118</v>
      </c>
      <c r="C29" s="26">
        <v>221408</v>
      </c>
      <c r="D29" s="26">
        <v>220142</v>
      </c>
      <c r="E29" s="26">
        <v>222474</v>
      </c>
      <c r="F29" s="26"/>
      <c r="G29" s="26"/>
      <c r="H29" s="26"/>
      <c r="I29" s="90">
        <f t="shared" si="0"/>
        <v>4.8146408440526084E-3</v>
      </c>
      <c r="J29" s="26">
        <f t="shared" si="1"/>
        <v>1066</v>
      </c>
      <c r="K29" s="26">
        <f t="shared" si="2"/>
        <v>2332</v>
      </c>
      <c r="L29" s="26">
        <f t="shared" si="3"/>
        <v>0</v>
      </c>
    </row>
    <row r="30" spans="1:12">
      <c r="A30" s="75">
        <v>28</v>
      </c>
      <c r="B30" s="89" t="s">
        <v>119</v>
      </c>
      <c r="C30" s="26">
        <v>47202</v>
      </c>
      <c r="D30" s="26">
        <v>47294</v>
      </c>
      <c r="E30" s="26">
        <v>47345</v>
      </c>
      <c r="F30" s="26"/>
      <c r="G30" s="26"/>
      <c r="H30" s="26"/>
      <c r="I30" s="90">
        <f t="shared" si="0"/>
        <v>3.0295326469217407E-3</v>
      </c>
      <c r="J30" s="26">
        <f t="shared" si="1"/>
        <v>143</v>
      </c>
      <c r="K30" s="26">
        <f t="shared" si="2"/>
        <v>51</v>
      </c>
      <c r="L30" s="26">
        <f t="shared" si="3"/>
        <v>0</v>
      </c>
    </row>
    <row r="31" spans="1:12">
      <c r="A31" s="75">
        <v>29</v>
      </c>
      <c r="B31" s="89" t="s">
        <v>120</v>
      </c>
      <c r="C31" s="26">
        <v>13759</v>
      </c>
      <c r="D31" s="26">
        <v>14739</v>
      </c>
      <c r="E31" s="26">
        <v>14024</v>
      </c>
      <c r="F31" s="26"/>
      <c r="G31" s="26"/>
      <c r="H31" s="26"/>
      <c r="I31" s="90">
        <f t="shared" si="0"/>
        <v>1.9260120648302927E-2</v>
      </c>
      <c r="J31" s="26">
        <f t="shared" si="1"/>
        <v>265</v>
      </c>
      <c r="K31" s="26">
        <f t="shared" si="2"/>
        <v>-715</v>
      </c>
      <c r="L31" s="26">
        <f t="shared" si="3"/>
        <v>0</v>
      </c>
    </row>
    <row r="32" spans="1:12">
      <c r="A32" s="75">
        <v>30</v>
      </c>
      <c r="B32" s="89" t="s">
        <v>121</v>
      </c>
      <c r="C32" s="26">
        <v>14195</v>
      </c>
      <c r="D32" s="26">
        <v>14769</v>
      </c>
      <c r="E32" s="26">
        <v>12602</v>
      </c>
      <c r="F32" s="26"/>
      <c r="G32" s="26"/>
      <c r="H32" s="26"/>
      <c r="I32" s="90">
        <f t="shared" si="0"/>
        <v>-0.11222261359633674</v>
      </c>
      <c r="J32" s="26">
        <f t="shared" si="1"/>
        <v>-1593</v>
      </c>
      <c r="K32" s="26">
        <f t="shared" si="2"/>
        <v>-2167</v>
      </c>
      <c r="L32" s="26">
        <f t="shared" si="3"/>
        <v>0</v>
      </c>
    </row>
    <row r="33" spans="1:12">
      <c r="A33" s="75">
        <v>31</v>
      </c>
      <c r="B33" s="89" t="s">
        <v>122</v>
      </c>
      <c r="C33" s="26">
        <v>137437</v>
      </c>
      <c r="D33" s="26">
        <v>136675</v>
      </c>
      <c r="E33" s="26">
        <v>137028</v>
      </c>
      <c r="F33" s="26"/>
      <c r="G33" s="26"/>
      <c r="H33" s="26"/>
      <c r="I33" s="90">
        <f t="shared" si="0"/>
        <v>-2.9759089619243728E-3</v>
      </c>
      <c r="J33" s="26">
        <f t="shared" si="1"/>
        <v>-409</v>
      </c>
      <c r="K33" s="26">
        <f t="shared" si="2"/>
        <v>353</v>
      </c>
      <c r="L33" s="26">
        <f t="shared" si="3"/>
        <v>0</v>
      </c>
    </row>
    <row r="34" spans="1:12">
      <c r="A34" s="75">
        <v>32</v>
      </c>
      <c r="B34" s="89" t="s">
        <v>123</v>
      </c>
      <c r="C34" s="26">
        <v>49896</v>
      </c>
      <c r="D34" s="26">
        <v>50582</v>
      </c>
      <c r="E34" s="26">
        <v>50826</v>
      </c>
      <c r="F34" s="26"/>
      <c r="G34" s="26"/>
      <c r="H34" s="26"/>
      <c r="I34" s="90">
        <f t="shared" si="0"/>
        <v>1.8638768638768639E-2</v>
      </c>
      <c r="J34" s="26">
        <f t="shared" si="1"/>
        <v>930</v>
      </c>
      <c r="K34" s="26">
        <f t="shared" si="2"/>
        <v>244</v>
      </c>
      <c r="L34" s="26">
        <f t="shared" si="3"/>
        <v>0</v>
      </c>
    </row>
    <row r="35" spans="1:12">
      <c r="A35" s="75">
        <v>33</v>
      </c>
      <c r="B35" s="89" t="s">
        <v>124</v>
      </c>
      <c r="C35" s="26">
        <v>214280</v>
      </c>
      <c r="D35" s="26">
        <v>211939</v>
      </c>
      <c r="E35" s="26">
        <v>213552</v>
      </c>
      <c r="F35" s="26"/>
      <c r="G35" s="26"/>
      <c r="H35" s="26"/>
      <c r="I35" s="90">
        <f t="shared" si="0"/>
        <v>-3.397423931304835E-3</v>
      </c>
      <c r="J35" s="26">
        <f t="shared" si="1"/>
        <v>-728</v>
      </c>
      <c r="K35" s="26">
        <f t="shared" si="2"/>
        <v>1613</v>
      </c>
      <c r="L35" s="26">
        <f t="shared" si="3"/>
        <v>0</v>
      </c>
    </row>
    <row r="36" spans="1:12">
      <c r="A36" s="75">
        <v>34</v>
      </c>
      <c r="B36" s="89" t="s">
        <v>125</v>
      </c>
      <c r="C36" s="26">
        <v>3254517</v>
      </c>
      <c r="D36" s="26">
        <v>3286192</v>
      </c>
      <c r="E36" s="26">
        <v>3305708</v>
      </c>
      <c r="F36" s="26"/>
      <c r="G36" s="26"/>
      <c r="H36" s="26"/>
      <c r="I36" s="90">
        <f t="shared" si="0"/>
        <v>1.5729215733087276E-2</v>
      </c>
      <c r="J36" s="26">
        <f t="shared" si="1"/>
        <v>51191</v>
      </c>
      <c r="K36" s="26">
        <f t="shared" si="2"/>
        <v>19516</v>
      </c>
      <c r="L36" s="26">
        <f t="shared" si="3"/>
        <v>0</v>
      </c>
    </row>
    <row r="37" spans="1:12">
      <c r="A37" s="75">
        <v>35</v>
      </c>
      <c r="B37" s="89" t="s">
        <v>126</v>
      </c>
      <c r="C37" s="26">
        <v>746148</v>
      </c>
      <c r="D37" s="26">
        <v>737835</v>
      </c>
      <c r="E37" s="26">
        <v>740903</v>
      </c>
      <c r="F37" s="26"/>
      <c r="G37" s="26"/>
      <c r="H37" s="26"/>
      <c r="I37" s="90">
        <f t="shared" si="0"/>
        <v>-7.0294365192964401E-3</v>
      </c>
      <c r="J37" s="26">
        <f t="shared" si="1"/>
        <v>-5245</v>
      </c>
      <c r="K37" s="26">
        <f t="shared" si="2"/>
        <v>3068</v>
      </c>
      <c r="L37" s="26">
        <f t="shared" si="3"/>
        <v>0</v>
      </c>
    </row>
    <row r="38" spans="1:12">
      <c r="A38" s="75">
        <v>36</v>
      </c>
      <c r="B38" s="89" t="s">
        <v>127</v>
      </c>
      <c r="C38" s="26">
        <v>21640</v>
      </c>
      <c r="D38" s="26">
        <v>21610</v>
      </c>
      <c r="E38" s="26">
        <v>20419</v>
      </c>
      <c r="F38" s="26"/>
      <c r="G38" s="26"/>
      <c r="H38" s="26"/>
      <c r="I38" s="90">
        <f t="shared" si="0"/>
        <v>-5.6423290203327169E-2</v>
      </c>
      <c r="J38" s="26">
        <f t="shared" si="1"/>
        <v>-1221</v>
      </c>
      <c r="K38" s="26">
        <f t="shared" si="2"/>
        <v>-1191</v>
      </c>
      <c r="L38" s="26">
        <f t="shared" si="3"/>
        <v>0</v>
      </c>
    </row>
    <row r="39" spans="1:12">
      <c r="A39" s="75">
        <v>37</v>
      </c>
      <c r="B39" s="89" t="s">
        <v>128</v>
      </c>
      <c r="C39" s="26">
        <v>44796</v>
      </c>
      <c r="D39" s="26">
        <v>44511</v>
      </c>
      <c r="E39" s="26">
        <v>43540</v>
      </c>
      <c r="F39" s="26"/>
      <c r="G39" s="26"/>
      <c r="H39" s="26"/>
      <c r="I39" s="90">
        <f t="shared" si="0"/>
        <v>-2.8038217698008752E-2</v>
      </c>
      <c r="J39" s="26">
        <f t="shared" si="1"/>
        <v>-1256</v>
      </c>
      <c r="K39" s="26">
        <f t="shared" si="2"/>
        <v>-971</v>
      </c>
      <c r="L39" s="26">
        <f t="shared" si="3"/>
        <v>0</v>
      </c>
    </row>
    <row r="40" spans="1:12">
      <c r="A40" s="75">
        <v>38</v>
      </c>
      <c r="B40" s="89" t="s">
        <v>129</v>
      </c>
      <c r="C40" s="26">
        <v>173526</v>
      </c>
      <c r="D40" s="26">
        <v>176769</v>
      </c>
      <c r="E40" s="26">
        <v>174686</v>
      </c>
      <c r="F40" s="26"/>
      <c r="G40" s="26"/>
      <c r="H40" s="26"/>
      <c r="I40" s="90">
        <f t="shared" si="0"/>
        <v>6.6848771941956826E-3</v>
      </c>
      <c r="J40" s="26">
        <f t="shared" si="1"/>
        <v>1160</v>
      </c>
      <c r="K40" s="26">
        <f t="shared" si="2"/>
        <v>-2083</v>
      </c>
      <c r="L40" s="26">
        <f t="shared" si="3"/>
        <v>0</v>
      </c>
    </row>
    <row r="41" spans="1:12">
      <c r="A41" s="75">
        <v>39</v>
      </c>
      <c r="B41" s="89" t="s">
        <v>130</v>
      </c>
      <c r="C41" s="26">
        <v>50036</v>
      </c>
      <c r="D41" s="26">
        <v>51205</v>
      </c>
      <c r="E41" s="26">
        <v>50594</v>
      </c>
      <c r="F41" s="26"/>
      <c r="G41" s="26"/>
      <c r="H41" s="26"/>
      <c r="I41" s="90">
        <f t="shared" si="0"/>
        <v>1.115197058118155E-2</v>
      </c>
      <c r="J41" s="26">
        <f t="shared" si="1"/>
        <v>558</v>
      </c>
      <c r="K41" s="26">
        <f t="shared" si="2"/>
        <v>-611</v>
      </c>
      <c r="L41" s="26">
        <f t="shared" si="3"/>
        <v>0</v>
      </c>
    </row>
    <row r="42" spans="1:12">
      <c r="A42" s="75">
        <v>40</v>
      </c>
      <c r="B42" s="89" t="s">
        <v>131</v>
      </c>
      <c r="C42" s="26">
        <v>20338</v>
      </c>
      <c r="D42" s="26">
        <v>18741</v>
      </c>
      <c r="E42" s="26">
        <v>18556</v>
      </c>
      <c r="F42" s="26"/>
      <c r="G42" s="26"/>
      <c r="H42" s="26"/>
      <c r="I42" s="90">
        <f t="shared" si="0"/>
        <v>-8.7619234929688275E-2</v>
      </c>
      <c r="J42" s="26">
        <f t="shared" si="1"/>
        <v>-1782</v>
      </c>
      <c r="K42" s="26">
        <f t="shared" si="2"/>
        <v>-185</v>
      </c>
      <c r="L42" s="26">
        <f t="shared" si="3"/>
        <v>0</v>
      </c>
    </row>
    <row r="43" spans="1:12">
      <c r="A43" s="75">
        <v>41</v>
      </c>
      <c r="B43" s="89" t="s">
        <v>132</v>
      </c>
      <c r="C43" s="26">
        <v>358532</v>
      </c>
      <c r="D43" s="26">
        <v>356115</v>
      </c>
      <c r="E43" s="26">
        <v>355343</v>
      </c>
      <c r="F43" s="26"/>
      <c r="G43" s="26"/>
      <c r="H43" s="26"/>
      <c r="I43" s="90">
        <f t="shared" si="0"/>
        <v>-8.8946035500317971E-3</v>
      </c>
      <c r="J43" s="26">
        <f t="shared" si="1"/>
        <v>-3189</v>
      </c>
      <c r="K43" s="26">
        <f t="shared" si="2"/>
        <v>-772</v>
      </c>
      <c r="L43" s="26">
        <f t="shared" si="3"/>
        <v>0</v>
      </c>
    </row>
    <row r="44" spans="1:12">
      <c r="A44" s="75">
        <v>42</v>
      </c>
      <c r="B44" s="89" t="s">
        <v>133</v>
      </c>
      <c r="C44" s="26">
        <v>255563</v>
      </c>
      <c r="D44" s="26">
        <v>263104</v>
      </c>
      <c r="E44" s="26">
        <v>261074</v>
      </c>
      <c r="F44" s="26"/>
      <c r="G44" s="26"/>
      <c r="H44" s="26"/>
      <c r="I44" s="90">
        <f t="shared" si="0"/>
        <v>2.1564154435501227E-2</v>
      </c>
      <c r="J44" s="26">
        <f t="shared" si="1"/>
        <v>5511</v>
      </c>
      <c r="K44" s="26">
        <f t="shared" si="2"/>
        <v>-2030</v>
      </c>
      <c r="L44" s="26">
        <f t="shared" si="3"/>
        <v>0</v>
      </c>
    </row>
    <row r="45" spans="1:12">
      <c r="A45" s="75">
        <v>43</v>
      </c>
      <c r="B45" s="89" t="s">
        <v>134</v>
      </c>
      <c r="C45" s="26">
        <v>62105</v>
      </c>
      <c r="D45" s="26">
        <v>61386</v>
      </c>
      <c r="E45" s="26">
        <v>61070</v>
      </c>
      <c r="F45" s="26"/>
      <c r="G45" s="26"/>
      <c r="H45" s="26"/>
      <c r="I45" s="90">
        <f t="shared" si="0"/>
        <v>-1.6665324853071411E-2</v>
      </c>
      <c r="J45" s="26">
        <f t="shared" si="1"/>
        <v>-1035</v>
      </c>
      <c r="K45" s="26">
        <f t="shared" si="2"/>
        <v>-316</v>
      </c>
      <c r="L45" s="26">
        <f t="shared" si="3"/>
        <v>0</v>
      </c>
    </row>
    <row r="46" spans="1:12">
      <c r="A46" s="75">
        <v>44</v>
      </c>
      <c r="B46" s="89" t="s">
        <v>135</v>
      </c>
      <c r="C46" s="26">
        <v>77929</v>
      </c>
      <c r="D46" s="26">
        <v>78379</v>
      </c>
      <c r="E46" s="26">
        <v>77822</v>
      </c>
      <c r="F46" s="26"/>
      <c r="G46" s="26"/>
      <c r="H46" s="26"/>
      <c r="I46" s="90">
        <f t="shared" si="0"/>
        <v>-1.373044694529636E-3</v>
      </c>
      <c r="J46" s="26">
        <f t="shared" si="1"/>
        <v>-107</v>
      </c>
      <c r="K46" s="26">
        <f t="shared" si="2"/>
        <v>-557</v>
      </c>
      <c r="L46" s="26">
        <f t="shared" si="3"/>
        <v>0</v>
      </c>
    </row>
    <row r="47" spans="1:12">
      <c r="A47" s="75">
        <v>45</v>
      </c>
      <c r="B47" s="89" t="s">
        <v>136</v>
      </c>
      <c r="C47" s="26">
        <v>172239</v>
      </c>
      <c r="D47" s="26">
        <v>168234</v>
      </c>
      <c r="E47" s="26">
        <v>167303</v>
      </c>
      <c r="F47" s="26"/>
      <c r="G47" s="26"/>
      <c r="H47" s="26"/>
      <c r="I47" s="90">
        <f t="shared" si="0"/>
        <v>-2.8657853331707686E-2</v>
      </c>
      <c r="J47" s="26">
        <f t="shared" si="1"/>
        <v>-4936</v>
      </c>
      <c r="K47" s="26">
        <f t="shared" si="2"/>
        <v>-931</v>
      </c>
      <c r="L47" s="26">
        <f t="shared" si="3"/>
        <v>0</v>
      </c>
    </row>
    <row r="48" spans="1:12">
      <c r="A48" s="75">
        <v>46</v>
      </c>
      <c r="B48" s="89" t="s">
        <v>137</v>
      </c>
      <c r="C48" s="26">
        <v>105451</v>
      </c>
      <c r="D48" s="26">
        <v>107733</v>
      </c>
      <c r="E48" s="26">
        <v>106925</v>
      </c>
      <c r="F48" s="26"/>
      <c r="G48" s="26"/>
      <c r="H48" s="26"/>
      <c r="I48" s="90">
        <f t="shared" si="0"/>
        <v>1.3978056158784649E-2</v>
      </c>
      <c r="J48" s="26">
        <f t="shared" si="1"/>
        <v>1474</v>
      </c>
      <c r="K48" s="26">
        <f t="shared" si="2"/>
        <v>-808</v>
      </c>
      <c r="L48" s="26">
        <f t="shared" si="3"/>
        <v>0</v>
      </c>
    </row>
    <row r="49" spans="1:12">
      <c r="A49" s="75">
        <v>47</v>
      </c>
      <c r="B49" s="89" t="s">
        <v>138</v>
      </c>
      <c r="C49" s="26">
        <v>64028</v>
      </c>
      <c r="D49" s="26">
        <v>68823</v>
      </c>
      <c r="E49" s="26">
        <v>69096</v>
      </c>
      <c r="F49" s="26"/>
      <c r="G49" s="26"/>
      <c r="H49" s="26"/>
      <c r="I49" s="90">
        <f t="shared" si="0"/>
        <v>7.9152870619104143E-2</v>
      </c>
      <c r="J49" s="26">
        <f t="shared" si="1"/>
        <v>5068</v>
      </c>
      <c r="K49" s="26">
        <f t="shared" si="2"/>
        <v>273</v>
      </c>
      <c r="L49" s="26">
        <f t="shared" si="3"/>
        <v>0</v>
      </c>
    </row>
    <row r="50" spans="1:12">
      <c r="A50" s="75">
        <v>48</v>
      </c>
      <c r="B50" s="89" t="s">
        <v>139</v>
      </c>
      <c r="C50" s="26">
        <v>165862</v>
      </c>
      <c r="D50" s="26">
        <v>173698</v>
      </c>
      <c r="E50" s="26">
        <v>167093</v>
      </c>
      <c r="F50" s="26"/>
      <c r="G50" s="26"/>
      <c r="H50" s="26"/>
      <c r="I50" s="90">
        <f t="shared" si="0"/>
        <v>7.4218326078306059E-3</v>
      </c>
      <c r="J50" s="26">
        <f t="shared" si="1"/>
        <v>1231</v>
      </c>
      <c r="K50" s="26">
        <f t="shared" si="2"/>
        <v>-6605</v>
      </c>
      <c r="L50" s="26">
        <f t="shared" si="3"/>
        <v>0</v>
      </c>
    </row>
    <row r="51" spans="1:12">
      <c r="A51" s="75">
        <v>49</v>
      </c>
      <c r="B51" s="89" t="s">
        <v>140</v>
      </c>
      <c r="C51" s="26">
        <v>19905</v>
      </c>
      <c r="D51" s="26">
        <v>21293</v>
      </c>
      <c r="E51" s="26">
        <v>19877</v>
      </c>
      <c r="F51" s="26"/>
      <c r="G51" s="26"/>
      <c r="H51" s="26"/>
      <c r="I51" s="90">
        <f t="shared" si="0"/>
        <v>-1.4066817382567193E-3</v>
      </c>
      <c r="J51" s="26">
        <f t="shared" si="1"/>
        <v>-28</v>
      </c>
      <c r="K51" s="26">
        <f t="shared" si="2"/>
        <v>-1416</v>
      </c>
      <c r="L51" s="26">
        <f t="shared" si="3"/>
        <v>0</v>
      </c>
    </row>
    <row r="52" spans="1:12">
      <c r="A52" s="75">
        <v>50</v>
      </c>
      <c r="B52" s="89" t="s">
        <v>141</v>
      </c>
      <c r="C52" s="26">
        <v>38205</v>
      </c>
      <c r="D52" s="26">
        <v>39556</v>
      </c>
      <c r="E52" s="26">
        <v>39309</v>
      </c>
      <c r="F52" s="26"/>
      <c r="G52" s="26"/>
      <c r="H52" s="26"/>
      <c r="I52" s="90">
        <f t="shared" si="0"/>
        <v>2.8896741264232431E-2</v>
      </c>
      <c r="J52" s="26">
        <f t="shared" si="1"/>
        <v>1104</v>
      </c>
      <c r="K52" s="26">
        <f t="shared" si="2"/>
        <v>-247</v>
      </c>
      <c r="L52" s="26">
        <f t="shared" si="3"/>
        <v>0</v>
      </c>
    </row>
    <row r="53" spans="1:12">
      <c r="A53" s="75">
        <v>51</v>
      </c>
      <c r="B53" s="89" t="s">
        <v>142</v>
      </c>
      <c r="C53" s="26">
        <v>34959</v>
      </c>
      <c r="D53" s="26">
        <v>34316</v>
      </c>
      <c r="E53" s="26">
        <v>34040</v>
      </c>
      <c r="F53" s="26"/>
      <c r="G53" s="26"/>
      <c r="H53" s="26"/>
      <c r="I53" s="90">
        <f t="shared" si="0"/>
        <v>-2.6287937297977629E-2</v>
      </c>
      <c r="J53" s="26">
        <f t="shared" si="1"/>
        <v>-919</v>
      </c>
      <c r="K53" s="26">
        <f t="shared" si="2"/>
        <v>-276</v>
      </c>
      <c r="L53" s="26">
        <f t="shared" si="3"/>
        <v>0</v>
      </c>
    </row>
    <row r="54" spans="1:12">
      <c r="A54" s="75">
        <v>52</v>
      </c>
      <c r="B54" s="89" t="s">
        <v>143</v>
      </c>
      <c r="C54" s="26">
        <v>73428</v>
      </c>
      <c r="D54" s="26">
        <v>71429</v>
      </c>
      <c r="E54" s="26">
        <v>71382</v>
      </c>
      <c r="F54" s="26"/>
      <c r="G54" s="26"/>
      <c r="H54" s="26"/>
      <c r="I54" s="90">
        <f t="shared" si="0"/>
        <v>-2.7864030070272921E-2</v>
      </c>
      <c r="J54" s="26">
        <f t="shared" si="1"/>
        <v>-2046</v>
      </c>
      <c r="K54" s="26">
        <f t="shared" si="2"/>
        <v>-47</v>
      </c>
      <c r="L54" s="26">
        <f t="shared" si="3"/>
        <v>0</v>
      </c>
    </row>
    <row r="55" spans="1:12">
      <c r="A55" s="75">
        <v>53</v>
      </c>
      <c r="B55" s="89" t="s">
        <v>144</v>
      </c>
      <c r="C55" s="26">
        <v>42321</v>
      </c>
      <c r="D55" s="26">
        <v>41115</v>
      </c>
      <c r="E55" s="26">
        <v>40662</v>
      </c>
      <c r="F55" s="26"/>
      <c r="G55" s="26"/>
      <c r="H55" s="26"/>
      <c r="I55" s="90">
        <f t="shared" si="0"/>
        <v>-3.9200396966045228E-2</v>
      </c>
      <c r="J55" s="26">
        <f t="shared" si="1"/>
        <v>-1659</v>
      </c>
      <c r="K55" s="26">
        <f t="shared" si="2"/>
        <v>-453</v>
      </c>
      <c r="L55" s="26">
        <f t="shared" si="3"/>
        <v>0</v>
      </c>
    </row>
    <row r="56" spans="1:12">
      <c r="A56" s="75">
        <v>54</v>
      </c>
      <c r="B56" s="89" t="s">
        <v>145</v>
      </c>
      <c r="C56" s="26">
        <v>132268</v>
      </c>
      <c r="D56" s="26">
        <v>133320</v>
      </c>
      <c r="E56" s="26">
        <v>133422</v>
      </c>
      <c r="F56" s="26"/>
      <c r="G56" s="26"/>
      <c r="H56" s="26"/>
      <c r="I56" s="90">
        <f t="shared" si="0"/>
        <v>8.7247104363867307E-3</v>
      </c>
      <c r="J56" s="26">
        <f t="shared" si="1"/>
        <v>1154</v>
      </c>
      <c r="K56" s="26">
        <f t="shared" si="2"/>
        <v>102</v>
      </c>
      <c r="L56" s="26">
        <f t="shared" si="3"/>
        <v>0</v>
      </c>
    </row>
    <row r="57" spans="1:12">
      <c r="A57" s="75">
        <v>55</v>
      </c>
      <c r="B57" s="89" t="s">
        <v>146</v>
      </c>
      <c r="C57" s="26">
        <v>149382</v>
      </c>
      <c r="D57" s="26">
        <v>144115</v>
      </c>
      <c r="E57" s="26">
        <v>145896</v>
      </c>
      <c r="F57" s="26"/>
      <c r="G57" s="26"/>
      <c r="H57" s="26"/>
      <c r="I57" s="90">
        <f t="shared" si="0"/>
        <v>-2.333614491705828E-2</v>
      </c>
      <c r="J57" s="26">
        <f t="shared" si="1"/>
        <v>-3486</v>
      </c>
      <c r="K57" s="26">
        <f t="shared" si="2"/>
        <v>1781</v>
      </c>
      <c r="L57" s="26">
        <f t="shared" si="3"/>
        <v>0</v>
      </c>
    </row>
    <row r="58" spans="1:12">
      <c r="A58" s="75">
        <v>56</v>
      </c>
      <c r="B58" s="89" t="s">
        <v>147</v>
      </c>
      <c r="C58" s="26">
        <v>23259</v>
      </c>
      <c r="D58" s="26">
        <v>22034</v>
      </c>
      <c r="E58" s="26">
        <v>21231</v>
      </c>
      <c r="F58" s="26"/>
      <c r="G58" s="26"/>
      <c r="H58" s="26"/>
      <c r="I58" s="90">
        <f t="shared" si="0"/>
        <v>-8.7192054688507672E-2</v>
      </c>
      <c r="J58" s="26">
        <f t="shared" si="1"/>
        <v>-2028</v>
      </c>
      <c r="K58" s="26">
        <f t="shared" si="2"/>
        <v>-803</v>
      </c>
      <c r="L58" s="26">
        <f t="shared" si="3"/>
        <v>0</v>
      </c>
    </row>
    <row r="59" spans="1:12">
      <c r="A59" s="75">
        <v>57</v>
      </c>
      <c r="B59" s="89" t="s">
        <v>148</v>
      </c>
      <c r="C59" s="26">
        <v>23537</v>
      </c>
      <c r="D59" s="26">
        <v>22290</v>
      </c>
      <c r="E59" s="26">
        <v>21996</v>
      </c>
      <c r="F59" s="26"/>
      <c r="G59" s="26"/>
      <c r="H59" s="26"/>
      <c r="I59" s="90">
        <f t="shared" si="0"/>
        <v>-6.5471385478183292E-2</v>
      </c>
      <c r="J59" s="26">
        <f t="shared" si="1"/>
        <v>-1541</v>
      </c>
      <c r="K59" s="26">
        <f t="shared" si="2"/>
        <v>-294</v>
      </c>
      <c r="L59" s="26">
        <f t="shared" si="3"/>
        <v>0</v>
      </c>
    </row>
    <row r="60" spans="1:12">
      <c r="A60" s="75">
        <v>58</v>
      </c>
      <c r="B60" s="89" t="s">
        <v>149</v>
      </c>
      <c r="C60" s="26">
        <v>62623</v>
      </c>
      <c r="D60" s="26">
        <v>61417</v>
      </c>
      <c r="E60" s="26">
        <v>59397</v>
      </c>
      <c r="F60" s="26"/>
      <c r="G60" s="26"/>
      <c r="H60" s="26"/>
      <c r="I60" s="90">
        <f t="shared" si="0"/>
        <v>-5.1514619229356629E-2</v>
      </c>
      <c r="J60" s="26">
        <f t="shared" si="1"/>
        <v>-3226</v>
      </c>
      <c r="K60" s="26">
        <f t="shared" si="2"/>
        <v>-2020</v>
      </c>
      <c r="L60" s="26">
        <f t="shared" si="3"/>
        <v>0</v>
      </c>
    </row>
    <row r="61" spans="1:12">
      <c r="A61" s="75">
        <v>59</v>
      </c>
      <c r="B61" s="89" t="s">
        <v>150</v>
      </c>
      <c r="C61" s="26">
        <v>186978</v>
      </c>
      <c r="D61" s="26">
        <v>185771</v>
      </c>
      <c r="E61" s="26">
        <v>186266</v>
      </c>
      <c r="F61" s="26"/>
      <c r="G61" s="26"/>
      <c r="H61" s="26"/>
      <c r="I61" s="90">
        <f t="shared" si="0"/>
        <v>-3.807934623324669E-3</v>
      </c>
      <c r="J61" s="26">
        <f t="shared" si="1"/>
        <v>-712</v>
      </c>
      <c r="K61" s="26">
        <f t="shared" si="2"/>
        <v>495</v>
      </c>
      <c r="L61" s="26">
        <f t="shared" si="3"/>
        <v>0</v>
      </c>
    </row>
    <row r="62" spans="1:12">
      <c r="A62" s="75">
        <v>60</v>
      </c>
      <c r="B62" s="89" t="s">
        <v>151</v>
      </c>
      <c r="C62" s="26">
        <v>50594</v>
      </c>
      <c r="D62" s="26">
        <v>48745</v>
      </c>
      <c r="E62" s="26">
        <v>48104</v>
      </c>
      <c r="F62" s="26"/>
      <c r="G62" s="26"/>
      <c r="H62" s="26"/>
      <c r="I62" s="90">
        <f t="shared" si="0"/>
        <v>-4.9215321974937741E-2</v>
      </c>
      <c r="J62" s="26">
        <f t="shared" si="1"/>
        <v>-2490</v>
      </c>
      <c r="K62" s="26">
        <f t="shared" si="2"/>
        <v>-641</v>
      </c>
      <c r="L62" s="26">
        <f t="shared" si="3"/>
        <v>0</v>
      </c>
    </row>
    <row r="63" spans="1:12">
      <c r="A63" s="75">
        <v>61</v>
      </c>
      <c r="B63" s="89" t="s">
        <v>152</v>
      </c>
      <c r="C63" s="26">
        <v>107104</v>
      </c>
      <c r="D63" s="26">
        <v>103432</v>
      </c>
      <c r="E63" s="26">
        <v>102903</v>
      </c>
      <c r="F63" s="26"/>
      <c r="G63" s="26"/>
      <c r="H63" s="26"/>
      <c r="I63" s="90">
        <f t="shared" si="0"/>
        <v>-3.9223558410516883E-2</v>
      </c>
      <c r="J63" s="26">
        <f t="shared" si="1"/>
        <v>-4201</v>
      </c>
      <c r="K63" s="26">
        <f t="shared" si="2"/>
        <v>-529</v>
      </c>
      <c r="L63" s="26">
        <f t="shared" si="3"/>
        <v>0</v>
      </c>
    </row>
    <row r="64" spans="1:12">
      <c r="A64" s="75">
        <v>62</v>
      </c>
      <c r="B64" s="89" t="s">
        <v>153</v>
      </c>
      <c r="C64" s="26">
        <v>7936</v>
      </c>
      <c r="D64" s="26">
        <v>9028</v>
      </c>
      <c r="E64" s="26">
        <v>8026</v>
      </c>
      <c r="F64" s="26"/>
      <c r="G64" s="26"/>
      <c r="H64" s="26"/>
      <c r="I64" s="90">
        <f t="shared" si="0"/>
        <v>1.1340725806451613E-2</v>
      </c>
      <c r="J64" s="26">
        <f t="shared" si="1"/>
        <v>90</v>
      </c>
      <c r="K64" s="26">
        <f t="shared" si="2"/>
        <v>-1002</v>
      </c>
      <c r="L64" s="26">
        <f t="shared" si="3"/>
        <v>0</v>
      </c>
    </row>
    <row r="65" spans="1:12">
      <c r="A65" s="75">
        <v>63</v>
      </c>
      <c r="B65" s="89" t="s">
        <v>154</v>
      </c>
      <c r="C65" s="26">
        <v>103454</v>
      </c>
      <c r="D65" s="26">
        <v>103358</v>
      </c>
      <c r="E65" s="26">
        <v>102966</v>
      </c>
      <c r="F65" s="26"/>
      <c r="G65" s="26"/>
      <c r="H65" s="26"/>
      <c r="I65" s="90">
        <f t="shared" si="0"/>
        <v>-4.7170723219981826E-3</v>
      </c>
      <c r="J65" s="26">
        <f t="shared" si="1"/>
        <v>-488</v>
      </c>
      <c r="K65" s="26">
        <f t="shared" si="2"/>
        <v>-392</v>
      </c>
      <c r="L65" s="26">
        <f t="shared" si="3"/>
        <v>0</v>
      </c>
    </row>
    <row r="66" spans="1:12">
      <c r="A66" s="75">
        <v>64</v>
      </c>
      <c r="B66" s="89" t="s">
        <v>155</v>
      </c>
      <c r="C66" s="26">
        <v>50861</v>
      </c>
      <c r="D66" s="26">
        <v>51656</v>
      </c>
      <c r="E66" s="26">
        <v>51405</v>
      </c>
      <c r="F66" s="26"/>
      <c r="G66" s="26"/>
      <c r="H66" s="26"/>
      <c r="I66" s="90">
        <f t="shared" si="0"/>
        <v>1.0695818013802323E-2</v>
      </c>
      <c r="J66" s="26">
        <f t="shared" si="1"/>
        <v>544</v>
      </c>
      <c r="K66" s="26">
        <f t="shared" si="2"/>
        <v>-251</v>
      </c>
      <c r="L66" s="26">
        <f t="shared" si="3"/>
        <v>0</v>
      </c>
    </row>
    <row r="67" spans="1:12">
      <c r="A67" s="75">
        <v>65</v>
      </c>
      <c r="B67" s="89" t="s">
        <v>156</v>
      </c>
      <c r="C67" s="26">
        <v>67112</v>
      </c>
      <c r="D67" s="26">
        <v>72380</v>
      </c>
      <c r="E67" s="26">
        <v>69164</v>
      </c>
      <c r="F67" s="26"/>
      <c r="G67" s="26"/>
      <c r="H67" s="26"/>
      <c r="I67" s="90">
        <f t="shared" si="0"/>
        <v>3.0575753963523661E-2</v>
      </c>
      <c r="J67" s="26">
        <f t="shared" si="1"/>
        <v>2052</v>
      </c>
      <c r="K67" s="26">
        <f t="shared" si="2"/>
        <v>-3216</v>
      </c>
      <c r="L67" s="26">
        <f t="shared" si="3"/>
        <v>0</v>
      </c>
    </row>
    <row r="68" spans="1:12">
      <c r="A68" s="75">
        <v>66</v>
      </c>
      <c r="B68" s="89" t="s">
        <v>157</v>
      </c>
      <c r="C68" s="26">
        <v>35519</v>
      </c>
      <c r="D68" s="26">
        <v>34452</v>
      </c>
      <c r="E68" s="26">
        <v>33406</v>
      </c>
      <c r="F68" s="26"/>
      <c r="G68" s="26"/>
      <c r="H68" s="26"/>
      <c r="I68" s="90">
        <f t="shared" ref="I68:I84" si="4">(E68-C68)/C68</f>
        <v>-5.9489287423632423E-2</v>
      </c>
      <c r="J68" s="26">
        <f t="shared" ref="J68:J84" si="5">E68-C68</f>
        <v>-2113</v>
      </c>
      <c r="K68" s="26">
        <f t="shared" ref="K68:K84" si="6">E68-D68</f>
        <v>-1046</v>
      </c>
      <c r="L68" s="26">
        <f t="shared" ref="L68:L84" si="7">H68-G68</f>
        <v>0</v>
      </c>
    </row>
    <row r="69" spans="1:12">
      <c r="A69" s="75">
        <v>67</v>
      </c>
      <c r="B69" s="89" t="s">
        <v>158</v>
      </c>
      <c r="C69" s="26">
        <v>65280</v>
      </c>
      <c r="D69" s="26">
        <v>63637</v>
      </c>
      <c r="E69" s="26">
        <v>63425</v>
      </c>
      <c r="F69" s="26"/>
      <c r="G69" s="26"/>
      <c r="H69" s="26"/>
      <c r="I69" s="90">
        <f t="shared" si="4"/>
        <v>-2.8416053921568627E-2</v>
      </c>
      <c r="J69" s="26">
        <f t="shared" si="5"/>
        <v>-1855</v>
      </c>
      <c r="K69" s="26">
        <f t="shared" si="6"/>
        <v>-212</v>
      </c>
      <c r="L69" s="26">
        <f t="shared" si="7"/>
        <v>0</v>
      </c>
    </row>
    <row r="70" spans="1:12">
      <c r="A70" s="75">
        <v>68</v>
      </c>
      <c r="B70" s="89" t="s">
        <v>159</v>
      </c>
      <c r="C70" s="26">
        <v>42885</v>
      </c>
      <c r="D70" s="26">
        <v>41690</v>
      </c>
      <c r="E70" s="26">
        <v>40999</v>
      </c>
      <c r="F70" s="26"/>
      <c r="G70" s="26"/>
      <c r="H70" s="26"/>
      <c r="I70" s="90">
        <f t="shared" si="4"/>
        <v>-4.3978080914072522E-2</v>
      </c>
      <c r="J70" s="26">
        <f t="shared" si="5"/>
        <v>-1886</v>
      </c>
      <c r="K70" s="26">
        <f t="shared" si="6"/>
        <v>-691</v>
      </c>
      <c r="L70" s="26">
        <f t="shared" si="7"/>
        <v>0</v>
      </c>
    </row>
    <row r="71" spans="1:12">
      <c r="A71" s="75">
        <v>69</v>
      </c>
      <c r="B71" s="89" t="s">
        <v>160</v>
      </c>
      <c r="C71" s="26">
        <v>7392</v>
      </c>
      <c r="D71" s="26">
        <v>8253</v>
      </c>
      <c r="E71" s="26">
        <v>7454</v>
      </c>
      <c r="F71" s="26"/>
      <c r="G71" s="26"/>
      <c r="H71" s="26"/>
      <c r="I71" s="90">
        <f t="shared" si="4"/>
        <v>8.3874458874458879E-3</v>
      </c>
      <c r="J71" s="26">
        <f t="shared" si="5"/>
        <v>62</v>
      </c>
      <c r="K71" s="26">
        <f t="shared" si="6"/>
        <v>-799</v>
      </c>
      <c r="L71" s="26">
        <f t="shared" si="7"/>
        <v>0</v>
      </c>
    </row>
    <row r="72" spans="1:12">
      <c r="A72" s="75">
        <v>70</v>
      </c>
      <c r="B72" s="89" t="s">
        <v>161</v>
      </c>
      <c r="C72" s="26">
        <v>27872</v>
      </c>
      <c r="D72" s="26">
        <v>28749</v>
      </c>
      <c r="E72" s="26">
        <v>28048</v>
      </c>
      <c r="F72" s="26"/>
      <c r="G72" s="26"/>
      <c r="H72" s="26"/>
      <c r="I72" s="90">
        <f t="shared" si="4"/>
        <v>6.3145809414466127E-3</v>
      </c>
      <c r="J72" s="26">
        <f t="shared" si="5"/>
        <v>176</v>
      </c>
      <c r="K72" s="26">
        <f t="shared" si="6"/>
        <v>-701</v>
      </c>
      <c r="L72" s="26">
        <f t="shared" si="7"/>
        <v>0</v>
      </c>
    </row>
    <row r="73" spans="1:12">
      <c r="A73" s="75">
        <v>71</v>
      </c>
      <c r="B73" s="89" t="s">
        <v>162</v>
      </c>
      <c r="C73" s="26">
        <v>28125</v>
      </c>
      <c r="D73" s="26">
        <v>27755</v>
      </c>
      <c r="E73" s="26">
        <v>27705</v>
      </c>
      <c r="F73" s="26"/>
      <c r="G73" s="26"/>
      <c r="H73" s="26"/>
      <c r="I73" s="90">
        <f t="shared" si="4"/>
        <v>-1.4933333333333333E-2</v>
      </c>
      <c r="J73" s="26">
        <f t="shared" si="5"/>
        <v>-420</v>
      </c>
      <c r="K73" s="26">
        <f t="shared" si="6"/>
        <v>-50</v>
      </c>
      <c r="L73" s="26">
        <f t="shared" si="7"/>
        <v>0</v>
      </c>
    </row>
    <row r="74" spans="1:12">
      <c r="A74" s="75">
        <v>72</v>
      </c>
      <c r="B74" s="89" t="s">
        <v>163</v>
      </c>
      <c r="C74" s="26">
        <v>48989</v>
      </c>
      <c r="D74" s="26">
        <v>54473</v>
      </c>
      <c r="E74" s="26">
        <v>54829</v>
      </c>
      <c r="F74" s="26"/>
      <c r="G74" s="26"/>
      <c r="H74" s="26"/>
      <c r="I74" s="90">
        <f t="shared" si="4"/>
        <v>0.11921043499561126</v>
      </c>
      <c r="J74" s="26">
        <f t="shared" si="5"/>
        <v>5840</v>
      </c>
      <c r="K74" s="26">
        <f t="shared" si="6"/>
        <v>356</v>
      </c>
      <c r="L74" s="26">
        <f t="shared" si="7"/>
        <v>0</v>
      </c>
    </row>
    <row r="75" spans="1:12">
      <c r="A75" s="75">
        <v>73</v>
      </c>
      <c r="B75" s="89" t="s">
        <v>164</v>
      </c>
      <c r="C75" s="26">
        <v>32704</v>
      </c>
      <c r="D75" s="26">
        <v>33843</v>
      </c>
      <c r="E75" s="26">
        <v>34084</v>
      </c>
      <c r="F75" s="26"/>
      <c r="G75" s="26"/>
      <c r="H75" s="26"/>
      <c r="I75" s="90">
        <f t="shared" si="4"/>
        <v>4.2196673189823876E-2</v>
      </c>
      <c r="J75" s="26">
        <f t="shared" si="5"/>
        <v>1380</v>
      </c>
      <c r="K75" s="26">
        <f t="shared" si="6"/>
        <v>241</v>
      </c>
      <c r="L75" s="26">
        <f t="shared" si="7"/>
        <v>0</v>
      </c>
    </row>
    <row r="76" spans="1:12">
      <c r="A76" s="75">
        <v>74</v>
      </c>
      <c r="B76" s="89" t="s">
        <v>165</v>
      </c>
      <c r="C76" s="26">
        <v>23491</v>
      </c>
      <c r="D76" s="26">
        <v>23363</v>
      </c>
      <c r="E76" s="26">
        <v>22952</v>
      </c>
      <c r="F76" s="26"/>
      <c r="G76" s="26"/>
      <c r="H76" s="26"/>
      <c r="I76" s="90">
        <f t="shared" si="4"/>
        <v>-2.2944957643352772E-2</v>
      </c>
      <c r="J76" s="26">
        <f t="shared" si="5"/>
        <v>-539</v>
      </c>
      <c r="K76" s="26">
        <f t="shared" si="6"/>
        <v>-411</v>
      </c>
      <c r="L76" s="26">
        <f t="shared" si="7"/>
        <v>0</v>
      </c>
    </row>
    <row r="77" spans="1:12">
      <c r="A77" s="75">
        <v>75</v>
      </c>
      <c r="B77" s="89" t="s">
        <v>166</v>
      </c>
      <c r="C77" s="26">
        <v>8593</v>
      </c>
      <c r="D77" s="26">
        <v>8153</v>
      </c>
      <c r="E77" s="26">
        <v>7676</v>
      </c>
      <c r="F77" s="26"/>
      <c r="G77" s="26"/>
      <c r="H77" s="26"/>
      <c r="I77" s="90">
        <f t="shared" si="4"/>
        <v>-0.10671476783428371</v>
      </c>
      <c r="J77" s="26">
        <f t="shared" si="5"/>
        <v>-917</v>
      </c>
      <c r="K77" s="26">
        <f t="shared" si="6"/>
        <v>-477</v>
      </c>
      <c r="L77" s="26">
        <f t="shared" si="7"/>
        <v>0</v>
      </c>
    </row>
    <row r="78" spans="1:12">
      <c r="A78" s="75">
        <v>76</v>
      </c>
      <c r="B78" s="89" t="s">
        <v>167</v>
      </c>
      <c r="C78" s="26">
        <v>15959</v>
      </c>
      <c r="D78" s="26">
        <v>16033</v>
      </c>
      <c r="E78" s="26">
        <v>15732</v>
      </c>
      <c r="F78" s="26"/>
      <c r="G78" s="26"/>
      <c r="H78" s="26"/>
      <c r="I78" s="90">
        <f t="shared" si="4"/>
        <v>-1.4223948868976754E-2</v>
      </c>
      <c r="J78" s="26">
        <f t="shared" si="5"/>
        <v>-227</v>
      </c>
      <c r="K78" s="26">
        <f t="shared" si="6"/>
        <v>-301</v>
      </c>
      <c r="L78" s="26">
        <f t="shared" si="7"/>
        <v>0</v>
      </c>
    </row>
    <row r="79" spans="1:12">
      <c r="A79" s="75">
        <v>77</v>
      </c>
      <c r="B79" s="89" t="s">
        <v>168</v>
      </c>
      <c r="C79" s="26">
        <v>38569</v>
      </c>
      <c r="D79" s="26">
        <v>38799</v>
      </c>
      <c r="E79" s="26">
        <v>39114</v>
      </c>
      <c r="F79" s="26"/>
      <c r="G79" s="26"/>
      <c r="H79" s="26"/>
      <c r="I79" s="90">
        <f t="shared" si="4"/>
        <v>1.4130519328994789E-2</v>
      </c>
      <c r="J79" s="26">
        <f t="shared" si="5"/>
        <v>545</v>
      </c>
      <c r="K79" s="26">
        <f t="shared" si="6"/>
        <v>315</v>
      </c>
      <c r="L79" s="26">
        <f t="shared" si="7"/>
        <v>0</v>
      </c>
    </row>
    <row r="80" spans="1:12">
      <c r="A80" s="75">
        <v>78</v>
      </c>
      <c r="B80" s="89" t="s">
        <v>169</v>
      </c>
      <c r="C80" s="26">
        <v>28602</v>
      </c>
      <c r="D80" s="26">
        <v>28966</v>
      </c>
      <c r="E80" s="26">
        <v>29300</v>
      </c>
      <c r="F80" s="26"/>
      <c r="G80" s="26"/>
      <c r="H80" s="26"/>
      <c r="I80" s="90">
        <f t="shared" si="4"/>
        <v>2.4403887840011188E-2</v>
      </c>
      <c r="J80" s="26">
        <f t="shared" si="5"/>
        <v>698</v>
      </c>
      <c r="K80" s="26">
        <f t="shared" si="6"/>
        <v>334</v>
      </c>
      <c r="L80" s="26">
        <f t="shared" si="7"/>
        <v>0</v>
      </c>
    </row>
    <row r="81" spans="1:12">
      <c r="A81" s="75">
        <v>79</v>
      </c>
      <c r="B81" s="89" t="s">
        <v>170</v>
      </c>
      <c r="C81" s="26">
        <v>13241</v>
      </c>
      <c r="D81" s="26">
        <v>13243</v>
      </c>
      <c r="E81" s="26">
        <v>13675</v>
      </c>
      <c r="F81" s="26"/>
      <c r="G81" s="26"/>
      <c r="H81" s="26"/>
      <c r="I81" s="90">
        <f t="shared" si="4"/>
        <v>3.2776980590589831E-2</v>
      </c>
      <c r="J81" s="26">
        <f t="shared" si="5"/>
        <v>434</v>
      </c>
      <c r="K81" s="26">
        <f t="shared" si="6"/>
        <v>432</v>
      </c>
      <c r="L81" s="26">
        <f t="shared" si="7"/>
        <v>0</v>
      </c>
    </row>
    <row r="82" spans="1:12">
      <c r="A82" s="75">
        <v>80</v>
      </c>
      <c r="B82" s="89" t="s">
        <v>171</v>
      </c>
      <c r="C82" s="26">
        <v>41890</v>
      </c>
      <c r="D82" s="26">
        <v>40185</v>
      </c>
      <c r="E82" s="26">
        <v>39838</v>
      </c>
      <c r="F82" s="26"/>
      <c r="G82" s="26"/>
      <c r="H82" s="26"/>
      <c r="I82" s="90">
        <f t="shared" si="4"/>
        <v>-4.8985438052041058E-2</v>
      </c>
      <c r="J82" s="26">
        <f t="shared" si="5"/>
        <v>-2052</v>
      </c>
      <c r="K82" s="26">
        <f t="shared" si="6"/>
        <v>-347</v>
      </c>
      <c r="L82" s="26">
        <f t="shared" si="7"/>
        <v>0</v>
      </c>
    </row>
    <row r="83" spans="1:12">
      <c r="A83" s="75">
        <v>81</v>
      </c>
      <c r="B83" s="89" t="s">
        <v>172</v>
      </c>
      <c r="C83" s="26">
        <v>57399</v>
      </c>
      <c r="D83" s="26">
        <v>57284</v>
      </c>
      <c r="E83" s="26">
        <v>56959</v>
      </c>
      <c r="F83" s="26"/>
      <c r="G83" s="26"/>
      <c r="H83" s="26"/>
      <c r="I83" s="90">
        <f t="shared" si="4"/>
        <v>-7.6656387741946726E-3</v>
      </c>
      <c r="J83" s="26">
        <f t="shared" si="5"/>
        <v>-440</v>
      </c>
      <c r="K83" s="26">
        <f t="shared" si="6"/>
        <v>-325</v>
      </c>
      <c r="L83" s="26">
        <f t="shared" si="7"/>
        <v>0</v>
      </c>
    </row>
    <row r="84" spans="1:12" s="115" customFormat="1">
      <c r="A84" s="192" t="s">
        <v>173</v>
      </c>
      <c r="B84" s="192"/>
      <c r="C84" s="119">
        <v>11430302</v>
      </c>
      <c r="D84" s="119">
        <v>11460404</v>
      </c>
      <c r="E84" s="119">
        <v>11419072</v>
      </c>
      <c r="F84" s="119"/>
      <c r="G84" s="119"/>
      <c r="H84" s="119"/>
      <c r="I84" s="112">
        <f t="shared" si="4"/>
        <v>-9.8247622853709369E-4</v>
      </c>
      <c r="J84" s="120">
        <f t="shared" si="5"/>
        <v>-11230</v>
      </c>
      <c r="K84" s="120">
        <f t="shared" si="6"/>
        <v>-41332</v>
      </c>
      <c r="L84" s="26">
        <f t="shared" si="7"/>
        <v>0</v>
      </c>
    </row>
    <row r="86" spans="1:12">
      <c r="E86" s="158"/>
      <c r="F86" s="158"/>
    </row>
    <row r="87" spans="1:12">
      <c r="E87" s="158"/>
      <c r="F87" s="158"/>
      <c r="G87" s="158"/>
      <c r="H87" s="158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abSelected="1" topLeftCell="I1" zoomScale="80" zoomScaleNormal="80" workbookViewId="0">
      <selection activeCell="R18" sqref="R18"/>
    </sheetView>
  </sheetViews>
  <sheetFormatPr defaultRowHeight="15"/>
  <cols>
    <col min="2" max="2" width="39.5703125" customWidth="1"/>
    <col min="3" max="3" width="19.42578125" style="156" customWidth="1"/>
    <col min="4" max="4" width="19.42578125" style="154" customWidth="1"/>
    <col min="5" max="5" width="19.42578125" style="155" customWidth="1"/>
    <col min="6" max="8" width="19.42578125" style="156" customWidth="1"/>
    <col min="9" max="9" width="24.85546875" customWidth="1"/>
    <col min="10" max="10" width="29.140625" customWidth="1"/>
    <col min="11" max="11" width="23.42578125" customWidth="1"/>
    <col min="12" max="12" width="23.42578125" style="156" customWidth="1"/>
  </cols>
  <sheetData>
    <row r="1" spans="1:12" s="156" customFormat="1" ht="15.75" thickBot="1">
      <c r="C1" s="189" t="s">
        <v>281</v>
      </c>
      <c r="D1" s="189"/>
      <c r="E1" s="190"/>
      <c r="F1" s="191" t="s">
        <v>280</v>
      </c>
      <c r="G1" s="189"/>
      <c r="H1" s="190"/>
    </row>
    <row r="2" spans="1:12" ht="62.1" customHeight="1">
      <c r="A2" s="95" t="s">
        <v>1</v>
      </c>
      <c r="B2" s="94" t="s">
        <v>90</v>
      </c>
      <c r="C2" s="93">
        <v>43435</v>
      </c>
      <c r="D2" s="93">
        <v>43770</v>
      </c>
      <c r="E2" s="93">
        <v>43800</v>
      </c>
      <c r="F2" s="93">
        <v>43435</v>
      </c>
      <c r="G2" s="93">
        <v>43770</v>
      </c>
      <c r="H2" s="93">
        <v>43800</v>
      </c>
      <c r="I2" s="92" t="s">
        <v>346</v>
      </c>
      <c r="J2" s="92" t="s">
        <v>347</v>
      </c>
      <c r="K2" s="1" t="s">
        <v>348</v>
      </c>
      <c r="L2" s="163" t="s">
        <v>349</v>
      </c>
    </row>
    <row r="3" spans="1:12">
      <c r="A3" s="84">
        <v>1</v>
      </c>
      <c r="B3" s="85" t="s">
        <v>2</v>
      </c>
      <c r="C3" s="26">
        <v>99234</v>
      </c>
      <c r="D3" s="26">
        <v>100885</v>
      </c>
      <c r="E3" s="26">
        <v>97499</v>
      </c>
      <c r="F3" s="26"/>
      <c r="G3" s="26"/>
      <c r="H3" s="26"/>
      <c r="I3" s="90">
        <f>(E3-C3)/C3</f>
        <v>-1.7483926879900035E-2</v>
      </c>
      <c r="J3" s="26">
        <f>E3-C3</f>
        <v>-1735</v>
      </c>
      <c r="K3" s="26">
        <f>E3-D3</f>
        <v>-3386</v>
      </c>
      <c r="L3" s="26">
        <f>H3-G3</f>
        <v>0</v>
      </c>
    </row>
    <row r="4" spans="1:12">
      <c r="A4" s="84">
        <v>2</v>
      </c>
      <c r="B4" s="85" t="s">
        <v>3</v>
      </c>
      <c r="C4" s="26">
        <v>32541</v>
      </c>
      <c r="D4" s="26">
        <v>29950</v>
      </c>
      <c r="E4" s="26">
        <v>25791</v>
      </c>
      <c r="F4" s="26"/>
      <c r="G4" s="26"/>
      <c r="H4" s="26"/>
      <c r="I4" s="90">
        <f t="shared" ref="I4:I67" si="0">(E4-C4)/C4</f>
        <v>-0.20743062597953352</v>
      </c>
      <c r="J4" s="26">
        <f t="shared" ref="J4:J67" si="1">E4-C4</f>
        <v>-6750</v>
      </c>
      <c r="K4" s="26">
        <f t="shared" ref="K4:K67" si="2">E4-D4</f>
        <v>-4159</v>
      </c>
      <c r="L4" s="26">
        <f t="shared" ref="L4:L67" si="3">H4-G4</f>
        <v>0</v>
      </c>
    </row>
    <row r="5" spans="1:12">
      <c r="A5" s="84">
        <v>3</v>
      </c>
      <c r="B5" s="85" t="s">
        <v>4</v>
      </c>
      <c r="C5" s="26">
        <v>9035</v>
      </c>
      <c r="D5" s="26">
        <v>9359</v>
      </c>
      <c r="E5" s="26">
        <v>9451</v>
      </c>
      <c r="F5" s="26"/>
      <c r="G5" s="26"/>
      <c r="H5" s="26"/>
      <c r="I5" s="90">
        <f t="shared" si="0"/>
        <v>4.60431654676259E-2</v>
      </c>
      <c r="J5" s="26">
        <f t="shared" si="1"/>
        <v>416</v>
      </c>
      <c r="K5" s="26">
        <f t="shared" si="2"/>
        <v>92</v>
      </c>
      <c r="L5" s="26">
        <f t="shared" si="3"/>
        <v>0</v>
      </c>
    </row>
    <row r="6" spans="1:12">
      <c r="A6" s="84">
        <v>5</v>
      </c>
      <c r="B6" s="85" t="s">
        <v>5</v>
      </c>
      <c r="C6" s="26">
        <v>12806</v>
      </c>
      <c r="D6" s="26">
        <v>12225</v>
      </c>
      <c r="E6" s="26">
        <v>12176</v>
      </c>
      <c r="F6" s="26"/>
      <c r="G6" s="26"/>
      <c r="H6" s="26"/>
      <c r="I6" s="90">
        <f t="shared" si="0"/>
        <v>-4.9195689520537246E-2</v>
      </c>
      <c r="J6" s="26">
        <f t="shared" si="1"/>
        <v>-630</v>
      </c>
      <c r="K6" s="26">
        <f t="shared" si="2"/>
        <v>-49</v>
      </c>
      <c r="L6" s="26">
        <f t="shared" si="3"/>
        <v>0</v>
      </c>
    </row>
    <row r="7" spans="1:12">
      <c r="A7" s="84">
        <v>6</v>
      </c>
      <c r="B7" s="85" t="s">
        <v>6</v>
      </c>
      <c r="C7" s="26">
        <v>1180</v>
      </c>
      <c r="D7" s="26">
        <v>1233</v>
      </c>
      <c r="E7" s="26">
        <v>1272</v>
      </c>
      <c r="F7" s="26"/>
      <c r="G7" s="26"/>
      <c r="H7" s="26"/>
      <c r="I7" s="90">
        <f t="shared" si="0"/>
        <v>7.796610169491526E-2</v>
      </c>
      <c r="J7" s="26">
        <f t="shared" si="1"/>
        <v>92</v>
      </c>
      <c r="K7" s="26">
        <f t="shared" si="2"/>
        <v>39</v>
      </c>
      <c r="L7" s="26">
        <f t="shared" si="3"/>
        <v>0</v>
      </c>
    </row>
    <row r="8" spans="1:12">
      <c r="A8" s="84">
        <v>7</v>
      </c>
      <c r="B8" s="85" t="s">
        <v>7</v>
      </c>
      <c r="C8" s="26">
        <v>16753</v>
      </c>
      <c r="D8" s="26">
        <v>17021</v>
      </c>
      <c r="E8" s="26">
        <v>16275</v>
      </c>
      <c r="F8" s="26"/>
      <c r="G8" s="26"/>
      <c r="H8" s="26"/>
      <c r="I8" s="90">
        <f t="shared" si="0"/>
        <v>-2.8532203187488808E-2</v>
      </c>
      <c r="J8" s="26">
        <f t="shared" si="1"/>
        <v>-478</v>
      </c>
      <c r="K8" s="26">
        <f t="shared" si="2"/>
        <v>-746</v>
      </c>
      <c r="L8" s="26">
        <f t="shared" si="3"/>
        <v>0</v>
      </c>
    </row>
    <row r="9" spans="1:12">
      <c r="A9" s="84">
        <v>8</v>
      </c>
      <c r="B9" s="85" t="s">
        <v>300</v>
      </c>
      <c r="C9" s="26">
        <v>53632</v>
      </c>
      <c r="D9" s="26">
        <v>54466</v>
      </c>
      <c r="E9" s="26">
        <v>51749</v>
      </c>
      <c r="F9" s="26"/>
      <c r="G9" s="26"/>
      <c r="H9" s="26"/>
      <c r="I9" s="90">
        <f t="shared" si="0"/>
        <v>-3.5109636038186155E-2</v>
      </c>
      <c r="J9" s="26">
        <f t="shared" si="1"/>
        <v>-1883</v>
      </c>
      <c r="K9" s="26">
        <f t="shared" si="2"/>
        <v>-2717</v>
      </c>
      <c r="L9" s="26">
        <f t="shared" si="3"/>
        <v>0</v>
      </c>
    </row>
    <row r="10" spans="1:12">
      <c r="A10" s="84">
        <v>9</v>
      </c>
      <c r="B10" s="85" t="s">
        <v>8</v>
      </c>
      <c r="C10" s="26">
        <v>8159</v>
      </c>
      <c r="D10" s="26">
        <v>8004</v>
      </c>
      <c r="E10" s="26">
        <v>7693</v>
      </c>
      <c r="F10" s="26"/>
      <c r="G10" s="26"/>
      <c r="H10" s="26"/>
      <c r="I10" s="90">
        <f t="shared" si="0"/>
        <v>-5.7114842505208971E-2</v>
      </c>
      <c r="J10" s="26">
        <f t="shared" si="1"/>
        <v>-466</v>
      </c>
      <c r="K10" s="26">
        <f t="shared" si="2"/>
        <v>-311</v>
      </c>
      <c r="L10" s="26">
        <f t="shared" si="3"/>
        <v>0</v>
      </c>
    </row>
    <row r="11" spans="1:12">
      <c r="A11" s="86">
        <v>10</v>
      </c>
      <c r="B11" s="85" t="s">
        <v>9</v>
      </c>
      <c r="C11" s="26">
        <v>329093</v>
      </c>
      <c r="D11" s="26">
        <v>344858</v>
      </c>
      <c r="E11" s="26">
        <v>344075</v>
      </c>
      <c r="F11" s="26"/>
      <c r="G11" s="26"/>
      <c r="H11" s="26"/>
      <c r="I11" s="90">
        <f t="shared" si="0"/>
        <v>4.5525125116608375E-2</v>
      </c>
      <c r="J11" s="26">
        <f t="shared" si="1"/>
        <v>14982</v>
      </c>
      <c r="K11" s="26">
        <f t="shared" si="2"/>
        <v>-783</v>
      </c>
      <c r="L11" s="26">
        <f t="shared" si="3"/>
        <v>0</v>
      </c>
    </row>
    <row r="12" spans="1:12">
      <c r="A12" s="86">
        <v>11</v>
      </c>
      <c r="B12" s="85" t="s">
        <v>10</v>
      </c>
      <c r="C12" s="26">
        <v>13769</v>
      </c>
      <c r="D12" s="26">
        <v>14585</v>
      </c>
      <c r="E12" s="26">
        <v>14282</v>
      </c>
      <c r="F12" s="26"/>
      <c r="G12" s="26"/>
      <c r="H12" s="26"/>
      <c r="I12" s="90">
        <f t="shared" si="0"/>
        <v>3.7257607669402282E-2</v>
      </c>
      <c r="J12" s="26">
        <f t="shared" si="1"/>
        <v>513</v>
      </c>
      <c r="K12" s="26">
        <f t="shared" si="2"/>
        <v>-303</v>
      </c>
      <c r="L12" s="26">
        <f t="shared" si="3"/>
        <v>0</v>
      </c>
    </row>
    <row r="13" spans="1:12">
      <c r="A13" s="86">
        <v>12</v>
      </c>
      <c r="B13" s="85" t="s">
        <v>11</v>
      </c>
      <c r="C13" s="26">
        <v>1365</v>
      </c>
      <c r="D13" s="26">
        <v>1506</v>
      </c>
      <c r="E13" s="26">
        <v>1571</v>
      </c>
      <c r="F13" s="26"/>
      <c r="G13" s="26"/>
      <c r="H13" s="26"/>
      <c r="I13" s="90">
        <f t="shared" si="0"/>
        <v>0.15091575091575091</v>
      </c>
      <c r="J13" s="26">
        <f t="shared" si="1"/>
        <v>206</v>
      </c>
      <c r="K13" s="26">
        <f t="shared" si="2"/>
        <v>65</v>
      </c>
      <c r="L13" s="26">
        <f t="shared" si="3"/>
        <v>0</v>
      </c>
    </row>
    <row r="14" spans="1:12">
      <c r="A14" s="86">
        <v>13</v>
      </c>
      <c r="B14" s="85" t="s">
        <v>12</v>
      </c>
      <c r="C14" s="26">
        <v>263185</v>
      </c>
      <c r="D14" s="26">
        <v>270470</v>
      </c>
      <c r="E14" s="26">
        <v>270864</v>
      </c>
      <c r="F14" s="26"/>
      <c r="G14" s="26"/>
      <c r="H14" s="26"/>
      <c r="I14" s="90">
        <f t="shared" si="0"/>
        <v>2.9177194748940861E-2</v>
      </c>
      <c r="J14" s="26">
        <f t="shared" si="1"/>
        <v>7679</v>
      </c>
      <c r="K14" s="26">
        <f t="shared" si="2"/>
        <v>394</v>
      </c>
      <c r="L14" s="26">
        <f t="shared" si="3"/>
        <v>0</v>
      </c>
    </row>
    <row r="15" spans="1:12">
      <c r="A15" s="86">
        <v>14</v>
      </c>
      <c r="B15" s="85" t="s">
        <v>13</v>
      </c>
      <c r="C15" s="26">
        <v>412521</v>
      </c>
      <c r="D15" s="26">
        <v>442780</v>
      </c>
      <c r="E15" s="26">
        <v>447683</v>
      </c>
      <c r="F15" s="26"/>
      <c r="G15" s="26"/>
      <c r="H15" s="26"/>
      <c r="I15" s="90">
        <f t="shared" si="0"/>
        <v>8.5236872789506479E-2</v>
      </c>
      <c r="J15" s="26">
        <f t="shared" si="1"/>
        <v>35162</v>
      </c>
      <c r="K15" s="26">
        <f t="shared" si="2"/>
        <v>4903</v>
      </c>
      <c r="L15" s="26">
        <f t="shared" si="3"/>
        <v>0</v>
      </c>
    </row>
    <row r="16" spans="1:12">
      <c r="A16" s="86">
        <v>15</v>
      </c>
      <c r="B16" s="85" t="s">
        <v>14</v>
      </c>
      <c r="C16" s="26">
        <v>52356</v>
      </c>
      <c r="D16" s="26">
        <v>55562</v>
      </c>
      <c r="E16" s="26">
        <v>56439</v>
      </c>
      <c r="F16" s="26"/>
      <c r="G16" s="26"/>
      <c r="H16" s="26"/>
      <c r="I16" s="90">
        <f t="shared" si="0"/>
        <v>7.7985331194132479E-2</v>
      </c>
      <c r="J16" s="26">
        <f t="shared" si="1"/>
        <v>4083</v>
      </c>
      <c r="K16" s="26">
        <f t="shared" si="2"/>
        <v>877</v>
      </c>
      <c r="L16" s="26">
        <f t="shared" si="3"/>
        <v>0</v>
      </c>
    </row>
    <row r="17" spans="1:12">
      <c r="A17" s="86">
        <v>16</v>
      </c>
      <c r="B17" s="85" t="s">
        <v>15</v>
      </c>
      <c r="C17" s="26">
        <v>52432</v>
      </c>
      <c r="D17" s="26">
        <v>51351</v>
      </c>
      <c r="E17" s="26">
        <v>51406</v>
      </c>
      <c r="F17" s="26"/>
      <c r="G17" s="26"/>
      <c r="H17" s="26"/>
      <c r="I17" s="90">
        <f t="shared" si="0"/>
        <v>-1.9568202624351543E-2</v>
      </c>
      <c r="J17" s="26">
        <f t="shared" si="1"/>
        <v>-1026</v>
      </c>
      <c r="K17" s="26">
        <f t="shared" si="2"/>
        <v>55</v>
      </c>
      <c r="L17" s="26">
        <f t="shared" si="3"/>
        <v>0</v>
      </c>
    </row>
    <row r="18" spans="1:12">
      <c r="A18" s="86">
        <v>17</v>
      </c>
      <c r="B18" s="85" t="s">
        <v>16</v>
      </c>
      <c r="C18" s="26">
        <v>43928</v>
      </c>
      <c r="D18" s="26">
        <v>46373</v>
      </c>
      <c r="E18" s="26">
        <v>46769</v>
      </c>
      <c r="F18" s="26"/>
      <c r="G18" s="26"/>
      <c r="H18" s="26"/>
      <c r="I18" s="90">
        <f t="shared" si="0"/>
        <v>6.4674012019668548E-2</v>
      </c>
      <c r="J18" s="26">
        <f t="shared" si="1"/>
        <v>2841</v>
      </c>
      <c r="K18" s="26">
        <f t="shared" si="2"/>
        <v>396</v>
      </c>
      <c r="L18" s="26">
        <f t="shared" si="3"/>
        <v>0</v>
      </c>
    </row>
    <row r="19" spans="1:12">
      <c r="A19" s="86">
        <v>18</v>
      </c>
      <c r="B19" s="85" t="s">
        <v>17</v>
      </c>
      <c r="C19" s="26">
        <v>46048</v>
      </c>
      <c r="D19" s="26">
        <v>44550</v>
      </c>
      <c r="E19" s="26">
        <v>44963</v>
      </c>
      <c r="F19" s="26"/>
      <c r="G19" s="26"/>
      <c r="H19" s="26"/>
      <c r="I19" s="90">
        <f t="shared" si="0"/>
        <v>-2.3562369701181377E-2</v>
      </c>
      <c r="J19" s="26">
        <f t="shared" si="1"/>
        <v>-1085</v>
      </c>
      <c r="K19" s="26">
        <f t="shared" si="2"/>
        <v>413</v>
      </c>
      <c r="L19" s="26">
        <f t="shared" si="3"/>
        <v>0</v>
      </c>
    </row>
    <row r="20" spans="1:12">
      <c r="A20" s="86">
        <v>19</v>
      </c>
      <c r="B20" s="85" t="s">
        <v>18</v>
      </c>
      <c r="C20" s="26">
        <v>2885</v>
      </c>
      <c r="D20" s="26">
        <v>2910</v>
      </c>
      <c r="E20" s="26">
        <v>2977</v>
      </c>
      <c r="F20" s="26"/>
      <c r="G20" s="26"/>
      <c r="H20" s="26"/>
      <c r="I20" s="90">
        <f t="shared" si="0"/>
        <v>3.1889081455805893E-2</v>
      </c>
      <c r="J20" s="26">
        <f t="shared" si="1"/>
        <v>92</v>
      </c>
      <c r="K20" s="26">
        <f t="shared" si="2"/>
        <v>67</v>
      </c>
      <c r="L20" s="26">
        <f t="shared" si="3"/>
        <v>0</v>
      </c>
    </row>
    <row r="21" spans="1:12">
      <c r="A21" s="86">
        <v>20</v>
      </c>
      <c r="B21" s="85" t="s">
        <v>19</v>
      </c>
      <c r="C21" s="26">
        <v>57820</v>
      </c>
      <c r="D21" s="26">
        <v>64213</v>
      </c>
      <c r="E21" s="26">
        <v>64223</v>
      </c>
      <c r="F21" s="26"/>
      <c r="G21" s="26"/>
      <c r="H21" s="26"/>
      <c r="I21" s="90">
        <f t="shared" si="0"/>
        <v>0.11074022829470771</v>
      </c>
      <c r="J21" s="26">
        <f t="shared" si="1"/>
        <v>6403</v>
      </c>
      <c r="K21" s="26">
        <f t="shared" si="2"/>
        <v>10</v>
      </c>
      <c r="L21" s="26">
        <f t="shared" si="3"/>
        <v>0</v>
      </c>
    </row>
    <row r="22" spans="1:12">
      <c r="A22" s="86">
        <v>21</v>
      </c>
      <c r="B22" s="85" t="s">
        <v>20</v>
      </c>
      <c r="C22" s="26">
        <v>10915</v>
      </c>
      <c r="D22" s="26">
        <v>12095</v>
      </c>
      <c r="E22" s="26">
        <v>12369</v>
      </c>
      <c r="F22" s="26"/>
      <c r="G22" s="26"/>
      <c r="H22" s="26"/>
      <c r="I22" s="90">
        <f t="shared" si="0"/>
        <v>0.13321117727897389</v>
      </c>
      <c r="J22" s="26">
        <f t="shared" si="1"/>
        <v>1454</v>
      </c>
      <c r="K22" s="26">
        <f t="shared" si="2"/>
        <v>274</v>
      </c>
      <c r="L22" s="26">
        <f t="shared" si="3"/>
        <v>0</v>
      </c>
    </row>
    <row r="23" spans="1:12">
      <c r="A23" s="86">
        <v>22</v>
      </c>
      <c r="B23" s="85" t="s">
        <v>21</v>
      </c>
      <c r="C23" s="26">
        <v>152405</v>
      </c>
      <c r="D23" s="26">
        <v>156842</v>
      </c>
      <c r="E23" s="26">
        <v>158096</v>
      </c>
      <c r="F23" s="26"/>
      <c r="G23" s="26"/>
      <c r="H23" s="26"/>
      <c r="I23" s="90">
        <f t="shared" si="0"/>
        <v>3.7341294576949575E-2</v>
      </c>
      <c r="J23" s="26">
        <f t="shared" si="1"/>
        <v>5691</v>
      </c>
      <c r="K23" s="26">
        <f t="shared" si="2"/>
        <v>1254</v>
      </c>
      <c r="L23" s="26">
        <f t="shared" si="3"/>
        <v>0</v>
      </c>
    </row>
    <row r="24" spans="1:12">
      <c r="A24" s="86">
        <v>23</v>
      </c>
      <c r="B24" s="85" t="s">
        <v>22</v>
      </c>
      <c r="C24" s="26">
        <v>159115</v>
      </c>
      <c r="D24" s="26">
        <v>151596</v>
      </c>
      <c r="E24" s="26">
        <v>149002</v>
      </c>
      <c r="F24" s="26"/>
      <c r="G24" s="26"/>
      <c r="H24" s="26"/>
      <c r="I24" s="90">
        <f t="shared" si="0"/>
        <v>-6.3557804103949969E-2</v>
      </c>
      <c r="J24" s="26">
        <f t="shared" si="1"/>
        <v>-10113</v>
      </c>
      <c r="K24" s="26">
        <f t="shared" si="2"/>
        <v>-2594</v>
      </c>
      <c r="L24" s="26">
        <f t="shared" si="3"/>
        <v>0</v>
      </c>
    </row>
    <row r="25" spans="1:12">
      <c r="A25" s="86">
        <v>24</v>
      </c>
      <c r="B25" s="85" t="s">
        <v>23</v>
      </c>
      <c r="C25" s="26">
        <v>79045</v>
      </c>
      <c r="D25" s="26">
        <v>80958</v>
      </c>
      <c r="E25" s="26">
        <v>80635</v>
      </c>
      <c r="F25" s="26"/>
      <c r="G25" s="26"/>
      <c r="H25" s="26"/>
      <c r="I25" s="90">
        <f t="shared" si="0"/>
        <v>2.0115124296286924E-2</v>
      </c>
      <c r="J25" s="26">
        <f t="shared" si="1"/>
        <v>1590</v>
      </c>
      <c r="K25" s="26">
        <f t="shared" si="2"/>
        <v>-323</v>
      </c>
      <c r="L25" s="26">
        <f t="shared" si="3"/>
        <v>0</v>
      </c>
    </row>
    <row r="26" spans="1:12">
      <c r="A26" s="86">
        <v>25</v>
      </c>
      <c r="B26" s="85" t="s">
        <v>24</v>
      </c>
      <c r="C26" s="26">
        <v>294981</v>
      </c>
      <c r="D26" s="26">
        <v>294909</v>
      </c>
      <c r="E26" s="26">
        <v>295262</v>
      </c>
      <c r="F26" s="26"/>
      <c r="G26" s="26"/>
      <c r="H26" s="26"/>
      <c r="I26" s="90">
        <f t="shared" si="0"/>
        <v>9.5260372701970637E-4</v>
      </c>
      <c r="J26" s="26">
        <f t="shared" si="1"/>
        <v>281</v>
      </c>
      <c r="K26" s="26">
        <f t="shared" si="2"/>
        <v>353</v>
      </c>
      <c r="L26" s="26">
        <f t="shared" si="3"/>
        <v>0</v>
      </c>
    </row>
    <row r="27" spans="1:12">
      <c r="A27" s="86">
        <v>26</v>
      </c>
      <c r="B27" s="85" t="s">
        <v>25</v>
      </c>
      <c r="C27" s="26">
        <v>20056</v>
      </c>
      <c r="D27" s="26">
        <v>21416</v>
      </c>
      <c r="E27" s="26">
        <v>21554</v>
      </c>
      <c r="F27" s="26"/>
      <c r="G27" s="26"/>
      <c r="H27" s="26"/>
      <c r="I27" s="90">
        <f t="shared" si="0"/>
        <v>7.4690865576386115E-2</v>
      </c>
      <c r="J27" s="26">
        <f t="shared" si="1"/>
        <v>1498</v>
      </c>
      <c r="K27" s="26">
        <f t="shared" si="2"/>
        <v>138</v>
      </c>
      <c r="L27" s="26">
        <f t="shared" si="3"/>
        <v>0</v>
      </c>
    </row>
    <row r="28" spans="1:12">
      <c r="A28" s="86">
        <v>27</v>
      </c>
      <c r="B28" s="85" t="s">
        <v>26</v>
      </c>
      <c r="C28" s="26">
        <v>77095</v>
      </c>
      <c r="D28" s="26">
        <v>79459</v>
      </c>
      <c r="E28" s="26">
        <v>79415</v>
      </c>
      <c r="F28" s="26"/>
      <c r="G28" s="26"/>
      <c r="H28" s="26"/>
      <c r="I28" s="90">
        <f t="shared" si="0"/>
        <v>3.0092742720020754E-2</v>
      </c>
      <c r="J28" s="26">
        <f t="shared" si="1"/>
        <v>2320</v>
      </c>
      <c r="K28" s="26">
        <f t="shared" si="2"/>
        <v>-44</v>
      </c>
      <c r="L28" s="26">
        <f t="shared" si="3"/>
        <v>0</v>
      </c>
    </row>
    <row r="29" spans="1:12">
      <c r="A29" s="86">
        <v>28</v>
      </c>
      <c r="B29" s="85" t="s">
        <v>27</v>
      </c>
      <c r="C29" s="26">
        <v>132170</v>
      </c>
      <c r="D29" s="26">
        <v>135598</v>
      </c>
      <c r="E29" s="26">
        <v>136427</v>
      </c>
      <c r="F29" s="26"/>
      <c r="G29" s="26"/>
      <c r="H29" s="26"/>
      <c r="I29" s="90">
        <f t="shared" si="0"/>
        <v>3.2208519331164406E-2</v>
      </c>
      <c r="J29" s="26">
        <f t="shared" si="1"/>
        <v>4257</v>
      </c>
      <c r="K29" s="26">
        <f t="shared" si="2"/>
        <v>829</v>
      </c>
      <c r="L29" s="26">
        <f t="shared" si="3"/>
        <v>0</v>
      </c>
    </row>
    <row r="30" spans="1:12">
      <c r="A30" s="86">
        <v>29</v>
      </c>
      <c r="B30" s="85" t="s">
        <v>28</v>
      </c>
      <c r="C30" s="26">
        <v>66341</v>
      </c>
      <c r="D30" s="26">
        <v>70108</v>
      </c>
      <c r="E30" s="26">
        <v>70715</v>
      </c>
      <c r="F30" s="26"/>
      <c r="G30" s="26"/>
      <c r="H30" s="26"/>
      <c r="I30" s="90">
        <f t="shared" si="0"/>
        <v>6.5932078202016853E-2</v>
      </c>
      <c r="J30" s="26">
        <f t="shared" si="1"/>
        <v>4374</v>
      </c>
      <c r="K30" s="26">
        <f t="shared" si="2"/>
        <v>607</v>
      </c>
      <c r="L30" s="26">
        <f t="shared" si="3"/>
        <v>0</v>
      </c>
    </row>
    <row r="31" spans="1:12">
      <c r="A31" s="86">
        <v>30</v>
      </c>
      <c r="B31" s="85" t="s">
        <v>29</v>
      </c>
      <c r="C31" s="26">
        <v>18737</v>
      </c>
      <c r="D31" s="26">
        <v>20883</v>
      </c>
      <c r="E31" s="26">
        <v>20792</v>
      </c>
      <c r="F31" s="26"/>
      <c r="G31" s="26"/>
      <c r="H31" s="26"/>
      <c r="I31" s="90">
        <f t="shared" si="0"/>
        <v>0.10967604205582537</v>
      </c>
      <c r="J31" s="26">
        <f t="shared" si="1"/>
        <v>2055</v>
      </c>
      <c r="K31" s="26">
        <f t="shared" si="2"/>
        <v>-91</v>
      </c>
      <c r="L31" s="26">
        <f t="shared" si="3"/>
        <v>0</v>
      </c>
    </row>
    <row r="32" spans="1:12">
      <c r="A32" s="86">
        <v>31</v>
      </c>
      <c r="B32" s="85" t="s">
        <v>30</v>
      </c>
      <c r="C32" s="26">
        <v>134151</v>
      </c>
      <c r="D32" s="26">
        <v>134554</v>
      </c>
      <c r="E32" s="26">
        <v>136536</v>
      </c>
      <c r="F32" s="26"/>
      <c r="G32" s="26"/>
      <c r="H32" s="26"/>
      <c r="I32" s="90">
        <f t="shared" si="0"/>
        <v>1.7778473511192612E-2</v>
      </c>
      <c r="J32" s="26">
        <f t="shared" si="1"/>
        <v>2385</v>
      </c>
      <c r="K32" s="26">
        <f t="shared" si="2"/>
        <v>1982</v>
      </c>
      <c r="L32" s="26">
        <f t="shared" si="3"/>
        <v>0</v>
      </c>
    </row>
    <row r="33" spans="1:12">
      <c r="A33" s="86">
        <v>32</v>
      </c>
      <c r="B33" s="85" t="s">
        <v>31</v>
      </c>
      <c r="C33" s="26">
        <v>52726</v>
      </c>
      <c r="D33" s="26">
        <v>55898</v>
      </c>
      <c r="E33" s="26">
        <v>56652</v>
      </c>
      <c r="F33" s="26"/>
      <c r="G33" s="26"/>
      <c r="H33" s="26"/>
      <c r="I33" s="90">
        <f t="shared" si="0"/>
        <v>7.4460418010089902E-2</v>
      </c>
      <c r="J33" s="26">
        <f t="shared" si="1"/>
        <v>3926</v>
      </c>
      <c r="K33" s="26">
        <f t="shared" si="2"/>
        <v>754</v>
      </c>
      <c r="L33" s="26">
        <f t="shared" si="3"/>
        <v>0</v>
      </c>
    </row>
    <row r="34" spans="1:12">
      <c r="A34" s="86">
        <v>33</v>
      </c>
      <c r="B34" s="85" t="s">
        <v>32</v>
      </c>
      <c r="C34" s="26">
        <v>114028</v>
      </c>
      <c r="D34" s="26">
        <v>111649</v>
      </c>
      <c r="E34" s="26">
        <v>112868</v>
      </c>
      <c r="F34" s="26"/>
      <c r="G34" s="26"/>
      <c r="H34" s="26"/>
      <c r="I34" s="90">
        <f t="shared" si="0"/>
        <v>-1.0172939979654121E-2</v>
      </c>
      <c r="J34" s="26">
        <f t="shared" si="1"/>
        <v>-1160</v>
      </c>
      <c r="K34" s="26">
        <f t="shared" si="2"/>
        <v>1219</v>
      </c>
      <c r="L34" s="26">
        <f t="shared" si="3"/>
        <v>0</v>
      </c>
    </row>
    <row r="35" spans="1:12">
      <c r="A35" s="86">
        <v>35</v>
      </c>
      <c r="B35" s="85" t="s">
        <v>33</v>
      </c>
      <c r="C35" s="26">
        <v>75881</v>
      </c>
      <c r="D35" s="26">
        <v>79618</v>
      </c>
      <c r="E35" s="26">
        <v>79319</v>
      </c>
      <c r="F35" s="26"/>
      <c r="G35" s="26"/>
      <c r="H35" s="26"/>
      <c r="I35" s="90">
        <f t="shared" si="0"/>
        <v>4.5307784557399082E-2</v>
      </c>
      <c r="J35" s="26">
        <f t="shared" si="1"/>
        <v>3438</v>
      </c>
      <c r="K35" s="26">
        <f t="shared" si="2"/>
        <v>-299</v>
      </c>
      <c r="L35" s="26">
        <f t="shared" si="3"/>
        <v>0</v>
      </c>
    </row>
    <row r="36" spans="1:12">
      <c r="A36" s="86">
        <v>36</v>
      </c>
      <c r="B36" s="85" t="s">
        <v>34</v>
      </c>
      <c r="C36" s="26">
        <v>9693</v>
      </c>
      <c r="D36" s="26">
        <v>8800</v>
      </c>
      <c r="E36" s="26">
        <v>8526</v>
      </c>
      <c r="F36" s="26"/>
      <c r="G36" s="26"/>
      <c r="H36" s="26"/>
      <c r="I36" s="90">
        <f t="shared" si="0"/>
        <v>-0.12039616217889199</v>
      </c>
      <c r="J36" s="26">
        <f t="shared" si="1"/>
        <v>-1167</v>
      </c>
      <c r="K36" s="26">
        <f t="shared" si="2"/>
        <v>-274</v>
      </c>
      <c r="L36" s="26">
        <f t="shared" si="3"/>
        <v>0</v>
      </c>
    </row>
    <row r="37" spans="1:12">
      <c r="A37" s="86">
        <v>37</v>
      </c>
      <c r="B37" s="85" t="s">
        <v>35</v>
      </c>
      <c r="C37" s="26">
        <v>7738</v>
      </c>
      <c r="D37" s="26">
        <v>7325</v>
      </c>
      <c r="E37" s="26">
        <v>7234</v>
      </c>
      <c r="F37" s="26"/>
      <c r="G37" s="26"/>
      <c r="H37" s="26"/>
      <c r="I37" s="90">
        <f t="shared" si="0"/>
        <v>-6.513310933057638E-2</v>
      </c>
      <c r="J37" s="26">
        <f t="shared" si="1"/>
        <v>-504</v>
      </c>
      <c r="K37" s="26">
        <f t="shared" si="2"/>
        <v>-91</v>
      </c>
      <c r="L37" s="26">
        <f t="shared" si="3"/>
        <v>0</v>
      </c>
    </row>
    <row r="38" spans="1:12">
      <c r="A38" s="86">
        <v>38</v>
      </c>
      <c r="B38" s="85" t="s">
        <v>36</v>
      </c>
      <c r="C38" s="26">
        <v>51966</v>
      </c>
      <c r="D38" s="26">
        <v>51922</v>
      </c>
      <c r="E38" s="26">
        <v>52195</v>
      </c>
      <c r="F38" s="26"/>
      <c r="G38" s="26"/>
      <c r="H38" s="26"/>
      <c r="I38" s="90">
        <f t="shared" si="0"/>
        <v>4.4067274756571604E-3</v>
      </c>
      <c r="J38" s="26">
        <f t="shared" si="1"/>
        <v>229</v>
      </c>
      <c r="K38" s="26">
        <f t="shared" si="2"/>
        <v>273</v>
      </c>
      <c r="L38" s="26">
        <f t="shared" si="3"/>
        <v>0</v>
      </c>
    </row>
    <row r="39" spans="1:12">
      <c r="A39" s="86">
        <v>39</v>
      </c>
      <c r="B39" s="85" t="s">
        <v>37</v>
      </c>
      <c r="C39" s="26">
        <v>1256</v>
      </c>
      <c r="D39" s="26">
        <v>1032</v>
      </c>
      <c r="E39" s="26">
        <v>1050</v>
      </c>
      <c r="F39" s="26"/>
      <c r="G39" s="26"/>
      <c r="H39" s="26"/>
      <c r="I39" s="90">
        <f t="shared" si="0"/>
        <v>-0.16401273885350318</v>
      </c>
      <c r="J39" s="26">
        <f t="shared" si="1"/>
        <v>-206</v>
      </c>
      <c r="K39" s="26">
        <f t="shared" si="2"/>
        <v>18</v>
      </c>
      <c r="L39" s="26">
        <f t="shared" si="3"/>
        <v>0</v>
      </c>
    </row>
    <row r="40" spans="1:12">
      <c r="A40" s="86">
        <v>41</v>
      </c>
      <c r="B40" s="85" t="s">
        <v>38</v>
      </c>
      <c r="C40" s="26">
        <v>813859</v>
      </c>
      <c r="D40" s="26">
        <v>637548</v>
      </c>
      <c r="E40" s="26">
        <v>612345</v>
      </c>
      <c r="F40" s="26"/>
      <c r="G40" s="26"/>
      <c r="H40" s="26"/>
      <c r="I40" s="90">
        <f t="shared" si="0"/>
        <v>-0.24760308603824496</v>
      </c>
      <c r="J40" s="26">
        <f t="shared" si="1"/>
        <v>-201514</v>
      </c>
      <c r="K40" s="26">
        <f t="shared" si="2"/>
        <v>-25203</v>
      </c>
      <c r="L40" s="26">
        <f t="shared" si="3"/>
        <v>0</v>
      </c>
    </row>
    <row r="41" spans="1:12">
      <c r="A41" s="86">
        <v>42</v>
      </c>
      <c r="B41" s="85" t="s">
        <v>39</v>
      </c>
      <c r="C41" s="26">
        <v>213014</v>
      </c>
      <c r="D41" s="26">
        <v>207194</v>
      </c>
      <c r="E41" s="26">
        <v>191682</v>
      </c>
      <c r="F41" s="26"/>
      <c r="G41" s="26"/>
      <c r="H41" s="26"/>
      <c r="I41" s="90">
        <f t="shared" si="0"/>
        <v>-0.10014365252988067</v>
      </c>
      <c r="J41" s="26">
        <f t="shared" si="1"/>
        <v>-21332</v>
      </c>
      <c r="K41" s="26">
        <f t="shared" si="2"/>
        <v>-15512</v>
      </c>
      <c r="L41" s="26">
        <f t="shared" si="3"/>
        <v>0</v>
      </c>
    </row>
    <row r="42" spans="1:12">
      <c r="A42" s="86">
        <v>43</v>
      </c>
      <c r="B42" s="85" t="s">
        <v>40</v>
      </c>
      <c r="C42" s="26">
        <v>280706</v>
      </c>
      <c r="D42" s="26">
        <v>263069</v>
      </c>
      <c r="E42" s="26">
        <v>260977</v>
      </c>
      <c r="F42" s="26"/>
      <c r="G42" s="26"/>
      <c r="H42" s="26"/>
      <c r="I42" s="90">
        <f t="shared" si="0"/>
        <v>-7.0283499462070631E-2</v>
      </c>
      <c r="J42" s="26">
        <f t="shared" si="1"/>
        <v>-19729</v>
      </c>
      <c r="K42" s="26">
        <f t="shared" si="2"/>
        <v>-2092</v>
      </c>
      <c r="L42" s="26">
        <f t="shared" si="3"/>
        <v>0</v>
      </c>
    </row>
    <row r="43" spans="1:12">
      <c r="A43" s="86">
        <v>45</v>
      </c>
      <c r="B43" s="85" t="s">
        <v>41</v>
      </c>
      <c r="C43" s="26">
        <v>211003</v>
      </c>
      <c r="D43" s="26">
        <v>214093</v>
      </c>
      <c r="E43" s="26">
        <v>215849</v>
      </c>
      <c r="F43" s="26"/>
      <c r="G43" s="26"/>
      <c r="H43" s="26"/>
      <c r="I43" s="90">
        <f t="shared" si="0"/>
        <v>2.296649810666199E-2</v>
      </c>
      <c r="J43" s="26">
        <f t="shared" si="1"/>
        <v>4846</v>
      </c>
      <c r="K43" s="26">
        <f t="shared" si="2"/>
        <v>1756</v>
      </c>
      <c r="L43" s="26">
        <f t="shared" si="3"/>
        <v>0</v>
      </c>
    </row>
    <row r="44" spans="1:12">
      <c r="A44" s="86">
        <v>46</v>
      </c>
      <c r="B44" s="85" t="s">
        <v>42</v>
      </c>
      <c r="C44" s="26">
        <v>693969</v>
      </c>
      <c r="D44" s="26">
        <v>704722</v>
      </c>
      <c r="E44" s="26">
        <v>707774</v>
      </c>
      <c r="F44" s="26"/>
      <c r="G44" s="26"/>
      <c r="H44" s="26"/>
      <c r="I44" s="90">
        <f t="shared" si="0"/>
        <v>1.9892819419887631E-2</v>
      </c>
      <c r="J44" s="26">
        <f t="shared" si="1"/>
        <v>13805</v>
      </c>
      <c r="K44" s="26">
        <f t="shared" si="2"/>
        <v>3052</v>
      </c>
      <c r="L44" s="26">
        <f t="shared" si="3"/>
        <v>0</v>
      </c>
    </row>
    <row r="45" spans="1:12">
      <c r="A45" s="86">
        <v>47</v>
      </c>
      <c r="B45" s="85" t="s">
        <v>43</v>
      </c>
      <c r="C45" s="26">
        <v>1291843</v>
      </c>
      <c r="D45" s="26">
        <v>1307622</v>
      </c>
      <c r="E45" s="26">
        <v>1310870</v>
      </c>
      <c r="F45" s="26"/>
      <c r="G45" s="26"/>
      <c r="H45" s="26"/>
      <c r="I45" s="90">
        <f t="shared" si="0"/>
        <v>1.472856995780447E-2</v>
      </c>
      <c r="J45" s="26">
        <f t="shared" si="1"/>
        <v>19027</v>
      </c>
      <c r="K45" s="26">
        <f t="shared" si="2"/>
        <v>3248</v>
      </c>
      <c r="L45" s="26">
        <f t="shared" si="3"/>
        <v>0</v>
      </c>
    </row>
    <row r="46" spans="1:12">
      <c r="A46" s="86">
        <v>49</v>
      </c>
      <c r="B46" s="85" t="s">
        <v>44</v>
      </c>
      <c r="C46" s="26">
        <v>487147</v>
      </c>
      <c r="D46" s="26">
        <v>510986</v>
      </c>
      <c r="E46" s="26">
        <v>511527</v>
      </c>
      <c r="F46" s="26"/>
      <c r="G46" s="26"/>
      <c r="H46" s="26"/>
      <c r="I46" s="90">
        <f t="shared" si="0"/>
        <v>5.0046495205759246E-2</v>
      </c>
      <c r="J46" s="26">
        <f t="shared" si="1"/>
        <v>24380</v>
      </c>
      <c r="K46" s="26">
        <f t="shared" si="2"/>
        <v>541</v>
      </c>
      <c r="L46" s="26">
        <f t="shared" si="3"/>
        <v>0</v>
      </c>
    </row>
    <row r="47" spans="1:12">
      <c r="A47" s="86">
        <v>50</v>
      </c>
      <c r="B47" s="85" t="s">
        <v>45</v>
      </c>
      <c r="C47" s="26">
        <v>14025</v>
      </c>
      <c r="D47" s="26">
        <v>14438</v>
      </c>
      <c r="E47" s="26">
        <v>13976</v>
      </c>
      <c r="F47" s="26"/>
      <c r="G47" s="26"/>
      <c r="H47" s="26"/>
      <c r="I47" s="90">
        <f t="shared" si="0"/>
        <v>-3.4937611408199644E-3</v>
      </c>
      <c r="J47" s="26">
        <f t="shared" si="1"/>
        <v>-49</v>
      </c>
      <c r="K47" s="26">
        <f t="shared" si="2"/>
        <v>-462</v>
      </c>
      <c r="L47" s="26">
        <f t="shared" si="3"/>
        <v>0</v>
      </c>
    </row>
    <row r="48" spans="1:12">
      <c r="A48" s="86">
        <v>51</v>
      </c>
      <c r="B48" s="85" t="s">
        <v>46</v>
      </c>
      <c r="C48" s="26">
        <v>4691</v>
      </c>
      <c r="D48" s="26">
        <v>4693</v>
      </c>
      <c r="E48" s="26">
        <v>4709</v>
      </c>
      <c r="F48" s="26"/>
      <c r="G48" s="26"/>
      <c r="H48" s="26"/>
      <c r="I48" s="90">
        <f t="shared" si="0"/>
        <v>3.8371349392453636E-3</v>
      </c>
      <c r="J48" s="26">
        <f t="shared" si="1"/>
        <v>18</v>
      </c>
      <c r="K48" s="26">
        <f t="shared" si="2"/>
        <v>16</v>
      </c>
      <c r="L48" s="26">
        <f t="shared" si="3"/>
        <v>0</v>
      </c>
    </row>
    <row r="49" spans="1:12">
      <c r="A49" s="86">
        <v>52</v>
      </c>
      <c r="B49" s="85" t="s">
        <v>47</v>
      </c>
      <c r="C49" s="26">
        <v>188363</v>
      </c>
      <c r="D49" s="26">
        <v>186179</v>
      </c>
      <c r="E49" s="26">
        <v>186004</v>
      </c>
      <c r="F49" s="26"/>
      <c r="G49" s="26"/>
      <c r="H49" s="26"/>
      <c r="I49" s="90">
        <f t="shared" si="0"/>
        <v>-1.25236909584154E-2</v>
      </c>
      <c r="J49" s="26">
        <f t="shared" si="1"/>
        <v>-2359</v>
      </c>
      <c r="K49" s="26">
        <f t="shared" si="2"/>
        <v>-175</v>
      </c>
      <c r="L49" s="26">
        <f t="shared" si="3"/>
        <v>0</v>
      </c>
    </row>
    <row r="50" spans="1:12">
      <c r="A50" s="86">
        <v>53</v>
      </c>
      <c r="B50" s="85" t="s">
        <v>48</v>
      </c>
      <c r="C50" s="26">
        <v>29276</v>
      </c>
      <c r="D50" s="26">
        <v>32213</v>
      </c>
      <c r="E50" s="26">
        <v>32644</v>
      </c>
      <c r="F50" s="26"/>
      <c r="G50" s="26"/>
      <c r="H50" s="26"/>
      <c r="I50" s="90">
        <f t="shared" si="0"/>
        <v>0.11504303866648449</v>
      </c>
      <c r="J50" s="26">
        <f t="shared" si="1"/>
        <v>3368</v>
      </c>
      <c r="K50" s="26">
        <f t="shared" si="2"/>
        <v>431</v>
      </c>
      <c r="L50" s="26">
        <f t="shared" si="3"/>
        <v>0</v>
      </c>
    </row>
    <row r="51" spans="1:12">
      <c r="A51" s="86">
        <v>55</v>
      </c>
      <c r="B51" s="85" t="s">
        <v>49</v>
      </c>
      <c r="C51" s="26">
        <v>196120</v>
      </c>
      <c r="D51" s="26">
        <v>227158</v>
      </c>
      <c r="E51" s="26">
        <v>212141</v>
      </c>
      <c r="F51" s="26"/>
      <c r="G51" s="26"/>
      <c r="H51" s="26"/>
      <c r="I51" s="90">
        <f t="shared" si="0"/>
        <v>8.1689781766265554E-2</v>
      </c>
      <c r="J51" s="26">
        <f t="shared" si="1"/>
        <v>16021</v>
      </c>
      <c r="K51" s="26">
        <f t="shared" si="2"/>
        <v>-15017</v>
      </c>
      <c r="L51" s="26">
        <f t="shared" si="3"/>
        <v>0</v>
      </c>
    </row>
    <row r="52" spans="1:12">
      <c r="A52" s="86">
        <v>56</v>
      </c>
      <c r="B52" s="85" t="s">
        <v>50</v>
      </c>
      <c r="C52" s="26">
        <v>648792</v>
      </c>
      <c r="D52" s="26">
        <v>687999</v>
      </c>
      <c r="E52" s="26">
        <v>691010</v>
      </c>
      <c r="F52" s="26"/>
      <c r="G52" s="26"/>
      <c r="H52" s="26"/>
      <c r="I52" s="90">
        <f t="shared" si="0"/>
        <v>6.5071702487083688E-2</v>
      </c>
      <c r="J52" s="26">
        <f t="shared" si="1"/>
        <v>42218</v>
      </c>
      <c r="K52" s="26">
        <f t="shared" si="2"/>
        <v>3011</v>
      </c>
      <c r="L52" s="26">
        <f t="shared" si="3"/>
        <v>0</v>
      </c>
    </row>
    <row r="53" spans="1:12">
      <c r="A53" s="86">
        <v>58</v>
      </c>
      <c r="B53" s="85" t="s">
        <v>51</v>
      </c>
      <c r="C53" s="26">
        <v>21711</v>
      </c>
      <c r="D53" s="26">
        <v>21264</v>
      </c>
      <c r="E53" s="26">
        <v>21219</v>
      </c>
      <c r="F53" s="26"/>
      <c r="G53" s="26"/>
      <c r="H53" s="26"/>
      <c r="I53" s="90">
        <f t="shared" si="0"/>
        <v>-2.2661323752936301E-2</v>
      </c>
      <c r="J53" s="26">
        <f t="shared" si="1"/>
        <v>-492</v>
      </c>
      <c r="K53" s="26">
        <f t="shared" si="2"/>
        <v>-45</v>
      </c>
      <c r="L53" s="26">
        <f t="shared" si="3"/>
        <v>0</v>
      </c>
    </row>
    <row r="54" spans="1:12">
      <c r="A54" s="86">
        <v>59</v>
      </c>
      <c r="B54" s="85" t="s">
        <v>52</v>
      </c>
      <c r="C54" s="26">
        <v>15948</v>
      </c>
      <c r="D54" s="26">
        <v>16643</v>
      </c>
      <c r="E54" s="26">
        <v>16533</v>
      </c>
      <c r="F54" s="26"/>
      <c r="G54" s="26"/>
      <c r="H54" s="26"/>
      <c r="I54" s="90">
        <f t="shared" si="0"/>
        <v>3.668171557562077E-2</v>
      </c>
      <c r="J54" s="26">
        <f t="shared" si="1"/>
        <v>585</v>
      </c>
      <c r="K54" s="26">
        <f t="shared" si="2"/>
        <v>-110</v>
      </c>
      <c r="L54" s="26">
        <f t="shared" si="3"/>
        <v>0</v>
      </c>
    </row>
    <row r="55" spans="1:12">
      <c r="A55" s="86">
        <v>60</v>
      </c>
      <c r="B55" s="85" t="s">
        <v>53</v>
      </c>
      <c r="C55" s="26">
        <v>8483</v>
      </c>
      <c r="D55" s="26">
        <v>7983</v>
      </c>
      <c r="E55" s="26">
        <v>8118</v>
      </c>
      <c r="F55" s="26"/>
      <c r="G55" s="26"/>
      <c r="H55" s="26"/>
      <c r="I55" s="90">
        <f t="shared" si="0"/>
        <v>-4.3027230932453142E-2</v>
      </c>
      <c r="J55" s="26">
        <f t="shared" si="1"/>
        <v>-365</v>
      </c>
      <c r="K55" s="26">
        <f t="shared" si="2"/>
        <v>135</v>
      </c>
      <c r="L55" s="26">
        <f t="shared" si="3"/>
        <v>0</v>
      </c>
    </row>
    <row r="56" spans="1:12">
      <c r="A56" s="86">
        <v>61</v>
      </c>
      <c r="B56" s="85" t="s">
        <v>54</v>
      </c>
      <c r="C56" s="26">
        <v>18744</v>
      </c>
      <c r="D56" s="26">
        <v>19137</v>
      </c>
      <c r="E56" s="26">
        <v>19380</v>
      </c>
      <c r="F56" s="26"/>
      <c r="G56" s="26"/>
      <c r="H56" s="26"/>
      <c r="I56" s="90">
        <f t="shared" si="0"/>
        <v>3.3930857874519847E-2</v>
      </c>
      <c r="J56" s="26">
        <f t="shared" si="1"/>
        <v>636</v>
      </c>
      <c r="K56" s="26">
        <f t="shared" si="2"/>
        <v>243</v>
      </c>
      <c r="L56" s="26">
        <f t="shared" si="3"/>
        <v>0</v>
      </c>
    </row>
    <row r="57" spans="1:12">
      <c r="A57" s="86">
        <v>62</v>
      </c>
      <c r="B57" s="85" t="s">
        <v>55</v>
      </c>
      <c r="C57" s="26">
        <v>73731</v>
      </c>
      <c r="D57" s="26">
        <v>84308</v>
      </c>
      <c r="E57" s="26">
        <v>85068</v>
      </c>
      <c r="F57" s="26"/>
      <c r="G57" s="26"/>
      <c r="H57" s="26"/>
      <c r="I57" s="90">
        <f t="shared" si="0"/>
        <v>0.15376164706839729</v>
      </c>
      <c r="J57" s="26">
        <f t="shared" si="1"/>
        <v>11337</v>
      </c>
      <c r="K57" s="26">
        <f t="shared" si="2"/>
        <v>760</v>
      </c>
      <c r="L57" s="26">
        <f t="shared" si="3"/>
        <v>0</v>
      </c>
    </row>
    <row r="58" spans="1:12">
      <c r="A58" s="86">
        <v>63</v>
      </c>
      <c r="B58" s="85" t="s">
        <v>56</v>
      </c>
      <c r="C58" s="26">
        <v>30900</v>
      </c>
      <c r="D58" s="26">
        <v>32126</v>
      </c>
      <c r="E58" s="26">
        <v>32371</v>
      </c>
      <c r="F58" s="26"/>
      <c r="G58" s="26"/>
      <c r="H58" s="26"/>
      <c r="I58" s="90">
        <f t="shared" si="0"/>
        <v>4.7605177993527509E-2</v>
      </c>
      <c r="J58" s="26">
        <f t="shared" si="1"/>
        <v>1471</v>
      </c>
      <c r="K58" s="26">
        <f t="shared" si="2"/>
        <v>245</v>
      </c>
      <c r="L58" s="26">
        <f t="shared" si="3"/>
        <v>0</v>
      </c>
    </row>
    <row r="59" spans="1:12">
      <c r="A59" s="86">
        <v>64</v>
      </c>
      <c r="B59" s="85" t="s">
        <v>57</v>
      </c>
      <c r="C59" s="26">
        <v>60822</v>
      </c>
      <c r="D59" s="26">
        <v>59357</v>
      </c>
      <c r="E59" s="26">
        <v>59335</v>
      </c>
      <c r="F59" s="26"/>
      <c r="G59" s="26"/>
      <c r="H59" s="26"/>
      <c r="I59" s="90">
        <f t="shared" si="0"/>
        <v>-2.4448390385058038E-2</v>
      </c>
      <c r="J59" s="26">
        <f t="shared" si="1"/>
        <v>-1487</v>
      </c>
      <c r="K59" s="26">
        <f t="shared" si="2"/>
        <v>-22</v>
      </c>
      <c r="L59" s="26">
        <f t="shared" si="3"/>
        <v>0</v>
      </c>
    </row>
    <row r="60" spans="1:12">
      <c r="A60" s="86">
        <v>65</v>
      </c>
      <c r="B60" s="85" t="s">
        <v>58</v>
      </c>
      <c r="C60" s="26">
        <v>18883</v>
      </c>
      <c r="D60" s="26">
        <v>17810</v>
      </c>
      <c r="E60" s="26">
        <v>17417</v>
      </c>
      <c r="F60" s="26"/>
      <c r="G60" s="26"/>
      <c r="H60" s="26"/>
      <c r="I60" s="90">
        <f t="shared" si="0"/>
        <v>-7.7635968860880158E-2</v>
      </c>
      <c r="J60" s="26">
        <f t="shared" si="1"/>
        <v>-1466</v>
      </c>
      <c r="K60" s="26">
        <f t="shared" si="2"/>
        <v>-393</v>
      </c>
      <c r="L60" s="26">
        <f t="shared" si="3"/>
        <v>0</v>
      </c>
    </row>
    <row r="61" spans="1:12">
      <c r="A61" s="86">
        <v>66</v>
      </c>
      <c r="B61" s="85" t="s">
        <v>59</v>
      </c>
      <c r="C61" s="26">
        <v>46744</v>
      </c>
      <c r="D61" s="26">
        <v>46989</v>
      </c>
      <c r="E61" s="26">
        <v>47291</v>
      </c>
      <c r="F61" s="26"/>
      <c r="G61" s="26"/>
      <c r="H61" s="26"/>
      <c r="I61" s="90">
        <f t="shared" si="0"/>
        <v>1.1702036625021393E-2</v>
      </c>
      <c r="J61" s="26">
        <f t="shared" si="1"/>
        <v>547</v>
      </c>
      <c r="K61" s="26">
        <f t="shared" si="2"/>
        <v>302</v>
      </c>
      <c r="L61" s="26">
        <f t="shared" si="3"/>
        <v>0</v>
      </c>
    </row>
    <row r="62" spans="1:12">
      <c r="A62" s="86">
        <v>68</v>
      </c>
      <c r="B62" s="85" t="s">
        <v>60</v>
      </c>
      <c r="C62" s="26">
        <v>129471</v>
      </c>
      <c r="D62" s="26">
        <v>136442</v>
      </c>
      <c r="E62" s="26">
        <v>137851</v>
      </c>
      <c r="F62" s="26"/>
      <c r="G62" s="26"/>
      <c r="H62" s="26"/>
      <c r="I62" s="90">
        <f t="shared" si="0"/>
        <v>6.4724919093851127E-2</v>
      </c>
      <c r="J62" s="26">
        <f t="shared" si="1"/>
        <v>8380</v>
      </c>
      <c r="K62" s="26">
        <f t="shared" si="2"/>
        <v>1409</v>
      </c>
      <c r="L62" s="26">
        <f t="shared" si="3"/>
        <v>0</v>
      </c>
    </row>
    <row r="63" spans="1:12">
      <c r="A63" s="86">
        <v>69</v>
      </c>
      <c r="B63" s="85" t="s">
        <v>61</v>
      </c>
      <c r="C63" s="26">
        <v>151542</v>
      </c>
      <c r="D63" s="26">
        <v>150107</v>
      </c>
      <c r="E63" s="26">
        <v>151651</v>
      </c>
      <c r="F63" s="26"/>
      <c r="G63" s="26"/>
      <c r="H63" s="26"/>
      <c r="I63" s="90">
        <f t="shared" si="0"/>
        <v>7.1927254490504282E-4</v>
      </c>
      <c r="J63" s="26">
        <f t="shared" si="1"/>
        <v>109</v>
      </c>
      <c r="K63" s="26">
        <f t="shared" si="2"/>
        <v>1544</v>
      </c>
      <c r="L63" s="26">
        <f t="shared" si="3"/>
        <v>0</v>
      </c>
    </row>
    <row r="64" spans="1:12">
      <c r="A64" s="86">
        <v>70</v>
      </c>
      <c r="B64" s="85" t="s">
        <v>62</v>
      </c>
      <c r="C64" s="26">
        <v>166962</v>
      </c>
      <c r="D64" s="26">
        <v>163914</v>
      </c>
      <c r="E64" s="26">
        <v>164078</v>
      </c>
      <c r="F64" s="26"/>
      <c r="G64" s="26"/>
      <c r="H64" s="26"/>
      <c r="I64" s="90">
        <f t="shared" si="0"/>
        <v>-1.7273391550173094E-2</v>
      </c>
      <c r="J64" s="26">
        <f t="shared" si="1"/>
        <v>-2884</v>
      </c>
      <c r="K64" s="26">
        <f t="shared" si="2"/>
        <v>164</v>
      </c>
      <c r="L64" s="26">
        <f t="shared" si="3"/>
        <v>0</v>
      </c>
    </row>
    <row r="65" spans="1:12">
      <c r="A65" s="86">
        <v>71</v>
      </c>
      <c r="B65" s="85" t="s">
        <v>63</v>
      </c>
      <c r="C65" s="26">
        <v>142625</v>
      </c>
      <c r="D65" s="26">
        <v>135619</v>
      </c>
      <c r="E65" s="26">
        <v>135404</v>
      </c>
      <c r="F65" s="26"/>
      <c r="G65" s="26"/>
      <c r="H65" s="26"/>
      <c r="I65" s="90">
        <f t="shared" si="0"/>
        <v>-5.0629272567922871E-2</v>
      </c>
      <c r="J65" s="26">
        <f t="shared" si="1"/>
        <v>-7221</v>
      </c>
      <c r="K65" s="26">
        <f t="shared" si="2"/>
        <v>-215</v>
      </c>
      <c r="L65" s="26">
        <f t="shared" si="3"/>
        <v>0</v>
      </c>
    </row>
    <row r="66" spans="1:12">
      <c r="A66" s="86">
        <v>72</v>
      </c>
      <c r="B66" s="85" t="s">
        <v>64</v>
      </c>
      <c r="C66" s="26">
        <v>7735</v>
      </c>
      <c r="D66" s="26">
        <v>8116</v>
      </c>
      <c r="E66" s="26">
        <v>7986</v>
      </c>
      <c r="F66" s="26"/>
      <c r="G66" s="26"/>
      <c r="H66" s="26"/>
      <c r="I66" s="90">
        <f t="shared" si="0"/>
        <v>3.2449903038138335E-2</v>
      </c>
      <c r="J66" s="26">
        <f t="shared" si="1"/>
        <v>251</v>
      </c>
      <c r="K66" s="26">
        <f t="shared" si="2"/>
        <v>-130</v>
      </c>
      <c r="L66" s="26">
        <f t="shared" si="3"/>
        <v>0</v>
      </c>
    </row>
    <row r="67" spans="1:12">
      <c r="A67" s="86">
        <v>73</v>
      </c>
      <c r="B67" s="85" t="s">
        <v>65</v>
      </c>
      <c r="C67" s="26">
        <v>45773</v>
      </c>
      <c r="D67" s="26">
        <v>43493</v>
      </c>
      <c r="E67" s="26">
        <v>43795</v>
      </c>
      <c r="F67" s="26"/>
      <c r="G67" s="26"/>
      <c r="H67" s="26"/>
      <c r="I67" s="90">
        <f t="shared" si="0"/>
        <v>-4.3213247984619757E-2</v>
      </c>
      <c r="J67" s="26">
        <f t="shared" si="1"/>
        <v>-1978</v>
      </c>
      <c r="K67" s="26">
        <f t="shared" si="2"/>
        <v>302</v>
      </c>
      <c r="L67" s="26">
        <f t="shared" si="3"/>
        <v>0</v>
      </c>
    </row>
    <row r="68" spans="1:12">
      <c r="A68" s="86">
        <v>74</v>
      </c>
      <c r="B68" s="85" t="s">
        <v>66</v>
      </c>
      <c r="C68" s="26">
        <v>39436</v>
      </c>
      <c r="D68" s="26">
        <v>39579</v>
      </c>
      <c r="E68" s="26">
        <v>39497</v>
      </c>
      <c r="F68" s="26"/>
      <c r="G68" s="26"/>
      <c r="H68" s="26"/>
      <c r="I68" s="90">
        <f t="shared" ref="I68:I92" si="4">(E68-C68)/C68</f>
        <v>1.5468100213003348E-3</v>
      </c>
      <c r="J68" s="26">
        <f t="shared" ref="J68:J92" si="5">E68-C68</f>
        <v>61</v>
      </c>
      <c r="K68" s="26">
        <f t="shared" ref="K68:K92" si="6">E68-D68</f>
        <v>-82</v>
      </c>
      <c r="L68" s="26">
        <f t="shared" ref="L68:L92" si="7">H68-G68</f>
        <v>0</v>
      </c>
    </row>
    <row r="69" spans="1:12">
      <c r="A69" s="86">
        <v>75</v>
      </c>
      <c r="B69" s="85" t="s">
        <v>67</v>
      </c>
      <c r="C69" s="26">
        <v>8135</v>
      </c>
      <c r="D69" s="26">
        <v>8166</v>
      </c>
      <c r="E69" s="26">
        <v>8263</v>
      </c>
      <c r="F69" s="26"/>
      <c r="G69" s="26"/>
      <c r="H69" s="26"/>
      <c r="I69" s="90">
        <f t="shared" si="4"/>
        <v>1.5734480639213275E-2</v>
      </c>
      <c r="J69" s="26">
        <f t="shared" si="5"/>
        <v>128</v>
      </c>
      <c r="K69" s="26">
        <f t="shared" si="6"/>
        <v>97</v>
      </c>
      <c r="L69" s="26">
        <f t="shared" si="7"/>
        <v>0</v>
      </c>
    </row>
    <row r="70" spans="1:12">
      <c r="A70" s="86">
        <v>77</v>
      </c>
      <c r="B70" s="85" t="s">
        <v>68</v>
      </c>
      <c r="C70" s="26">
        <v>25064</v>
      </c>
      <c r="D70" s="26">
        <v>22877</v>
      </c>
      <c r="E70" s="26">
        <v>23422</v>
      </c>
      <c r="F70" s="26"/>
      <c r="G70" s="26"/>
      <c r="H70" s="26"/>
      <c r="I70" s="90">
        <f t="shared" si="4"/>
        <v>-6.5512288541334188E-2</v>
      </c>
      <c r="J70" s="26">
        <f t="shared" si="5"/>
        <v>-1642</v>
      </c>
      <c r="K70" s="26">
        <f t="shared" si="6"/>
        <v>545</v>
      </c>
      <c r="L70" s="26">
        <f t="shared" si="7"/>
        <v>0</v>
      </c>
    </row>
    <row r="71" spans="1:12">
      <c r="A71" s="86">
        <v>78</v>
      </c>
      <c r="B71" s="85" t="s">
        <v>69</v>
      </c>
      <c r="C71" s="26">
        <v>39339</v>
      </c>
      <c r="D71" s="26">
        <v>43937</v>
      </c>
      <c r="E71" s="26">
        <v>43870</v>
      </c>
      <c r="F71" s="26"/>
      <c r="G71" s="26"/>
      <c r="H71" s="26"/>
      <c r="I71" s="90">
        <f t="shared" si="4"/>
        <v>0.11517832176720302</v>
      </c>
      <c r="J71" s="26">
        <f t="shared" si="5"/>
        <v>4531</v>
      </c>
      <c r="K71" s="26">
        <f t="shared" si="6"/>
        <v>-67</v>
      </c>
      <c r="L71" s="26">
        <f t="shared" si="7"/>
        <v>0</v>
      </c>
    </row>
    <row r="72" spans="1:12">
      <c r="A72" s="86">
        <v>79</v>
      </c>
      <c r="B72" s="85" t="s">
        <v>70</v>
      </c>
      <c r="C72" s="26">
        <v>44134</v>
      </c>
      <c r="D72" s="26">
        <v>48905</v>
      </c>
      <c r="E72" s="26">
        <v>48057</v>
      </c>
      <c r="F72" s="26"/>
      <c r="G72" s="26"/>
      <c r="H72" s="26"/>
      <c r="I72" s="90">
        <f t="shared" si="4"/>
        <v>8.8888385371822184E-2</v>
      </c>
      <c r="J72" s="26">
        <f t="shared" si="5"/>
        <v>3923</v>
      </c>
      <c r="K72" s="26">
        <f t="shared" si="6"/>
        <v>-848</v>
      </c>
      <c r="L72" s="26">
        <f t="shared" si="7"/>
        <v>0</v>
      </c>
    </row>
    <row r="73" spans="1:12">
      <c r="A73" s="86">
        <v>80</v>
      </c>
      <c r="B73" s="85" t="s">
        <v>71</v>
      </c>
      <c r="C73" s="26">
        <v>244445</v>
      </c>
      <c r="D73" s="26">
        <v>249039</v>
      </c>
      <c r="E73" s="26">
        <v>250123</v>
      </c>
      <c r="F73" s="26"/>
      <c r="G73" s="26"/>
      <c r="H73" s="26"/>
      <c r="I73" s="90">
        <f t="shared" si="4"/>
        <v>2.3228129026979485E-2</v>
      </c>
      <c r="J73" s="26">
        <f t="shared" si="5"/>
        <v>5678</v>
      </c>
      <c r="K73" s="26">
        <f t="shared" si="6"/>
        <v>1084</v>
      </c>
      <c r="L73" s="26">
        <f t="shared" si="7"/>
        <v>0</v>
      </c>
    </row>
    <row r="74" spans="1:12">
      <c r="A74" s="86">
        <v>81</v>
      </c>
      <c r="B74" s="85" t="s">
        <v>72</v>
      </c>
      <c r="C74" s="26">
        <v>479283</v>
      </c>
      <c r="D74" s="26">
        <v>430438</v>
      </c>
      <c r="E74" s="26">
        <v>425288</v>
      </c>
      <c r="F74" s="26"/>
      <c r="G74" s="26"/>
      <c r="H74" s="26"/>
      <c r="I74" s="90">
        <f t="shared" si="4"/>
        <v>-0.11265786602070176</v>
      </c>
      <c r="J74" s="26">
        <f t="shared" si="5"/>
        <v>-53995</v>
      </c>
      <c r="K74" s="26">
        <f t="shared" si="6"/>
        <v>-5150</v>
      </c>
      <c r="L74" s="26">
        <f t="shared" si="7"/>
        <v>0</v>
      </c>
    </row>
    <row r="75" spans="1:12">
      <c r="A75" s="86">
        <v>82</v>
      </c>
      <c r="B75" s="85" t="s">
        <v>73</v>
      </c>
      <c r="C75" s="26">
        <v>326503</v>
      </c>
      <c r="D75" s="26">
        <v>322095</v>
      </c>
      <c r="E75" s="26">
        <v>322484</v>
      </c>
      <c r="F75" s="26"/>
      <c r="G75" s="26"/>
      <c r="H75" s="26"/>
      <c r="I75" s="90">
        <f t="shared" si="4"/>
        <v>-1.2309228399126501E-2</v>
      </c>
      <c r="J75" s="26">
        <f t="shared" si="5"/>
        <v>-4019</v>
      </c>
      <c r="K75" s="26">
        <f t="shared" si="6"/>
        <v>389</v>
      </c>
      <c r="L75" s="26">
        <f t="shared" si="7"/>
        <v>0</v>
      </c>
    </row>
    <row r="76" spans="1:12">
      <c r="A76" s="86">
        <v>84</v>
      </c>
      <c r="B76" s="85" t="s">
        <v>74</v>
      </c>
      <c r="C76" s="26">
        <v>100104</v>
      </c>
      <c r="D76" s="26">
        <v>105972</v>
      </c>
      <c r="E76" s="26">
        <v>107281</v>
      </c>
      <c r="F76" s="26"/>
      <c r="G76" s="26"/>
      <c r="H76" s="26"/>
      <c r="I76" s="90">
        <f t="shared" si="4"/>
        <v>7.169543674578438E-2</v>
      </c>
      <c r="J76" s="26">
        <f t="shared" si="5"/>
        <v>7177</v>
      </c>
      <c r="K76" s="26">
        <f t="shared" si="6"/>
        <v>1309</v>
      </c>
      <c r="L76" s="26">
        <f t="shared" si="7"/>
        <v>0</v>
      </c>
    </row>
    <row r="77" spans="1:12">
      <c r="A77" s="86">
        <v>85</v>
      </c>
      <c r="B77" s="85" t="s">
        <v>75</v>
      </c>
      <c r="C77" s="26">
        <v>481989</v>
      </c>
      <c r="D77" s="26">
        <v>498160</v>
      </c>
      <c r="E77" s="26">
        <v>503159</v>
      </c>
      <c r="F77" s="26"/>
      <c r="G77" s="26"/>
      <c r="H77" s="26"/>
      <c r="I77" s="90">
        <f t="shared" si="4"/>
        <v>4.3922164198768023E-2</v>
      </c>
      <c r="J77" s="26">
        <f t="shared" si="5"/>
        <v>21170</v>
      </c>
      <c r="K77" s="26">
        <f t="shared" si="6"/>
        <v>4999</v>
      </c>
      <c r="L77" s="26">
        <f t="shared" si="7"/>
        <v>0</v>
      </c>
    </row>
    <row r="78" spans="1:12">
      <c r="A78" s="86">
        <v>86</v>
      </c>
      <c r="B78" s="85" t="s">
        <v>76</v>
      </c>
      <c r="C78" s="26">
        <v>230126</v>
      </c>
      <c r="D78" s="26">
        <v>252690</v>
      </c>
      <c r="E78" s="26">
        <v>252470</v>
      </c>
      <c r="F78" s="26"/>
      <c r="G78" s="26"/>
      <c r="H78" s="26"/>
      <c r="I78" s="90">
        <f t="shared" si="4"/>
        <v>9.709463511293813E-2</v>
      </c>
      <c r="J78" s="26">
        <f t="shared" si="5"/>
        <v>22344</v>
      </c>
      <c r="K78" s="26">
        <f t="shared" si="6"/>
        <v>-220</v>
      </c>
      <c r="L78" s="26">
        <f t="shared" si="7"/>
        <v>0</v>
      </c>
    </row>
    <row r="79" spans="1:12">
      <c r="A79" s="86">
        <v>87</v>
      </c>
      <c r="B79" s="85" t="s">
        <v>77</v>
      </c>
      <c r="C79" s="26">
        <v>30618</v>
      </c>
      <c r="D79" s="26">
        <v>32419</v>
      </c>
      <c r="E79" s="26">
        <v>32458</v>
      </c>
      <c r="F79" s="26"/>
      <c r="G79" s="26"/>
      <c r="H79" s="26"/>
      <c r="I79" s="90">
        <f t="shared" si="4"/>
        <v>6.0095368737344043E-2</v>
      </c>
      <c r="J79" s="26">
        <f t="shared" si="5"/>
        <v>1840</v>
      </c>
      <c r="K79" s="26">
        <f t="shared" si="6"/>
        <v>39</v>
      </c>
      <c r="L79" s="26">
        <f t="shared" si="7"/>
        <v>0</v>
      </c>
    </row>
    <row r="80" spans="1:12">
      <c r="A80" s="86">
        <v>88</v>
      </c>
      <c r="B80" s="85" t="s">
        <v>78</v>
      </c>
      <c r="C80" s="26">
        <v>53274</v>
      </c>
      <c r="D80" s="26">
        <v>57308</v>
      </c>
      <c r="E80" s="26">
        <v>57916</v>
      </c>
      <c r="F80" s="26"/>
      <c r="G80" s="26"/>
      <c r="H80" s="26"/>
      <c r="I80" s="90">
        <f t="shared" si="4"/>
        <v>8.7134437061230613E-2</v>
      </c>
      <c r="J80" s="26">
        <f t="shared" si="5"/>
        <v>4642</v>
      </c>
      <c r="K80" s="26">
        <f t="shared" si="6"/>
        <v>608</v>
      </c>
      <c r="L80" s="26">
        <f t="shared" si="7"/>
        <v>0</v>
      </c>
    </row>
    <row r="81" spans="1:12">
      <c r="A81" s="86">
        <v>90</v>
      </c>
      <c r="B81" s="85" t="s">
        <v>79</v>
      </c>
      <c r="C81" s="26">
        <v>10055</v>
      </c>
      <c r="D81" s="26">
        <v>10327</v>
      </c>
      <c r="E81" s="26">
        <v>10140</v>
      </c>
      <c r="F81" s="26"/>
      <c r="G81" s="26"/>
      <c r="H81" s="26"/>
      <c r="I81" s="90">
        <f t="shared" si="4"/>
        <v>8.4535057185479868E-3</v>
      </c>
      <c r="J81" s="26">
        <f t="shared" si="5"/>
        <v>85</v>
      </c>
      <c r="K81" s="26">
        <f t="shared" si="6"/>
        <v>-187</v>
      </c>
      <c r="L81" s="26">
        <f t="shared" si="7"/>
        <v>0</v>
      </c>
    </row>
    <row r="82" spans="1:12">
      <c r="A82" s="86">
        <v>91</v>
      </c>
      <c r="B82" s="85" t="s">
        <v>80</v>
      </c>
      <c r="C82" s="26">
        <v>3587</v>
      </c>
      <c r="D82" s="26">
        <v>3557</v>
      </c>
      <c r="E82" s="26">
        <v>3440</v>
      </c>
      <c r="F82" s="26"/>
      <c r="G82" s="26"/>
      <c r="H82" s="26"/>
      <c r="I82" s="90">
        <f t="shared" si="4"/>
        <v>-4.0981321438528021E-2</v>
      </c>
      <c r="J82" s="26">
        <f t="shared" si="5"/>
        <v>-147</v>
      </c>
      <c r="K82" s="26">
        <f t="shared" si="6"/>
        <v>-117</v>
      </c>
      <c r="L82" s="26">
        <f t="shared" si="7"/>
        <v>0</v>
      </c>
    </row>
    <row r="83" spans="1:12">
      <c r="A83" s="86">
        <v>92</v>
      </c>
      <c r="B83" s="85" t="s">
        <v>81</v>
      </c>
      <c r="C83" s="26">
        <v>6873</v>
      </c>
      <c r="D83" s="26">
        <v>6501</v>
      </c>
      <c r="E83" s="26">
        <v>6464</v>
      </c>
      <c r="F83" s="26"/>
      <c r="G83" s="26"/>
      <c r="H83" s="26"/>
      <c r="I83" s="90">
        <f t="shared" si="4"/>
        <v>-5.9508220573257678E-2</v>
      </c>
      <c r="J83" s="26">
        <f t="shared" si="5"/>
        <v>-409</v>
      </c>
      <c r="K83" s="26">
        <f t="shared" si="6"/>
        <v>-37</v>
      </c>
      <c r="L83" s="26">
        <f t="shared" si="7"/>
        <v>0</v>
      </c>
    </row>
    <row r="84" spans="1:12">
      <c r="A84" s="86">
        <v>93</v>
      </c>
      <c r="B84" s="85" t="s">
        <v>82</v>
      </c>
      <c r="C84" s="26">
        <v>47775</v>
      </c>
      <c r="D84" s="26">
        <v>51937</v>
      </c>
      <c r="E84" s="26">
        <v>51326</v>
      </c>
      <c r="F84" s="26"/>
      <c r="G84" s="26"/>
      <c r="H84" s="26"/>
      <c r="I84" s="90">
        <f t="shared" si="4"/>
        <v>7.4327577184720037E-2</v>
      </c>
      <c r="J84" s="26">
        <f t="shared" si="5"/>
        <v>3551</v>
      </c>
      <c r="K84" s="26">
        <f t="shared" si="6"/>
        <v>-611</v>
      </c>
      <c r="L84" s="26">
        <f t="shared" si="7"/>
        <v>0</v>
      </c>
    </row>
    <row r="85" spans="1:12">
      <c r="A85" s="86">
        <v>94</v>
      </c>
      <c r="B85" s="85" t="s">
        <v>83</v>
      </c>
      <c r="C85" s="26">
        <v>56279</v>
      </c>
      <c r="D85" s="26">
        <v>60485</v>
      </c>
      <c r="E85" s="26">
        <v>61053</v>
      </c>
      <c r="F85" s="26"/>
      <c r="G85" s="26"/>
      <c r="H85" s="26"/>
      <c r="I85" s="90">
        <f t="shared" si="4"/>
        <v>8.4827377885179203E-2</v>
      </c>
      <c r="J85" s="26">
        <f t="shared" si="5"/>
        <v>4774</v>
      </c>
      <c r="K85" s="26">
        <f t="shared" si="6"/>
        <v>568</v>
      </c>
      <c r="L85" s="26">
        <f t="shared" si="7"/>
        <v>0</v>
      </c>
    </row>
    <row r="86" spans="1:12">
      <c r="A86" s="86">
        <v>95</v>
      </c>
      <c r="B86" s="85" t="s">
        <v>84</v>
      </c>
      <c r="C86" s="26">
        <v>53663</v>
      </c>
      <c r="D86" s="26">
        <v>50844</v>
      </c>
      <c r="E86" s="26">
        <v>50959</v>
      </c>
      <c r="F86" s="26"/>
      <c r="G86" s="26"/>
      <c r="H86" s="26"/>
      <c r="I86" s="90">
        <f t="shared" si="4"/>
        <v>-5.0388535862698695E-2</v>
      </c>
      <c r="J86" s="26">
        <f t="shared" si="5"/>
        <v>-2704</v>
      </c>
      <c r="K86" s="26">
        <f t="shared" si="6"/>
        <v>115</v>
      </c>
      <c r="L86" s="26">
        <f t="shared" si="7"/>
        <v>0</v>
      </c>
    </row>
    <row r="87" spans="1:12">
      <c r="A87" s="86">
        <v>96</v>
      </c>
      <c r="B87" s="85" t="s">
        <v>85</v>
      </c>
      <c r="C87" s="26">
        <v>102614</v>
      </c>
      <c r="D87" s="26">
        <v>110568</v>
      </c>
      <c r="E87" s="26">
        <v>109423</v>
      </c>
      <c r="F87" s="26"/>
      <c r="G87" s="26"/>
      <c r="H87" s="26"/>
      <c r="I87" s="90">
        <f t="shared" si="4"/>
        <v>6.6355468064786483E-2</v>
      </c>
      <c r="J87" s="26">
        <f t="shared" si="5"/>
        <v>6809</v>
      </c>
      <c r="K87" s="26">
        <f t="shared" si="6"/>
        <v>-1145</v>
      </c>
      <c r="L87" s="26">
        <f t="shared" si="7"/>
        <v>0</v>
      </c>
    </row>
    <row r="88" spans="1:12">
      <c r="A88" s="86">
        <v>97</v>
      </c>
      <c r="B88" s="85" t="s">
        <v>86</v>
      </c>
      <c r="C88" s="26">
        <v>14416</v>
      </c>
      <c r="D88" s="26">
        <v>12067</v>
      </c>
      <c r="E88" s="26">
        <v>11869</v>
      </c>
      <c r="F88" s="26"/>
      <c r="G88" s="26"/>
      <c r="H88" s="26"/>
      <c r="I88" s="90">
        <f t="shared" si="4"/>
        <v>-0.17667869034406217</v>
      </c>
      <c r="J88" s="26">
        <f t="shared" si="5"/>
        <v>-2547</v>
      </c>
      <c r="K88" s="26">
        <f t="shared" si="6"/>
        <v>-198</v>
      </c>
      <c r="L88" s="26">
        <f t="shared" si="7"/>
        <v>0</v>
      </c>
    </row>
    <row r="89" spans="1:12">
      <c r="A89" s="86">
        <v>98</v>
      </c>
      <c r="B89" s="85" t="s">
        <v>87</v>
      </c>
      <c r="C89" s="26">
        <v>758</v>
      </c>
      <c r="D89" s="26">
        <v>723</v>
      </c>
      <c r="E89" s="26">
        <v>706</v>
      </c>
      <c r="F89" s="26"/>
      <c r="G89" s="26"/>
      <c r="H89" s="26"/>
      <c r="I89" s="90">
        <f t="shared" si="4"/>
        <v>-6.860158311345646E-2</v>
      </c>
      <c r="J89" s="26">
        <f t="shared" si="5"/>
        <v>-52</v>
      </c>
      <c r="K89" s="26">
        <f t="shared" si="6"/>
        <v>-17</v>
      </c>
      <c r="L89" s="26">
        <f t="shared" si="7"/>
        <v>0</v>
      </c>
    </row>
    <row r="90" spans="1:12">
      <c r="A90" s="86">
        <v>99</v>
      </c>
      <c r="B90" s="85" t="s">
        <v>88</v>
      </c>
      <c r="C90" s="26">
        <v>4015</v>
      </c>
      <c r="D90" s="26">
        <v>4339</v>
      </c>
      <c r="E90" s="26">
        <v>4344</v>
      </c>
      <c r="F90" s="26"/>
      <c r="G90" s="26"/>
      <c r="H90" s="26"/>
      <c r="I90" s="90">
        <f t="shared" si="4"/>
        <v>8.1942714819427151E-2</v>
      </c>
      <c r="J90" s="26">
        <f t="shared" si="5"/>
        <v>329</v>
      </c>
      <c r="K90" s="26">
        <f t="shared" si="6"/>
        <v>5</v>
      </c>
      <c r="L90" s="26">
        <f t="shared" si="7"/>
        <v>0</v>
      </c>
    </row>
    <row r="91" spans="1:12" s="156" customFormat="1">
      <c r="A91" s="86"/>
      <c r="B91" s="99" t="s">
        <v>285</v>
      </c>
      <c r="C91" s="26">
        <v>47894</v>
      </c>
      <c r="D91" s="26">
        <v>49286</v>
      </c>
      <c r="E91" s="26">
        <v>50250</v>
      </c>
      <c r="F91" s="26"/>
      <c r="G91" s="26"/>
      <c r="H91" s="26"/>
      <c r="I91" s="90">
        <f>(E91-C91)/C91</f>
        <v>4.9191965590679419E-2</v>
      </c>
      <c r="J91" s="26">
        <f>E91-C91</f>
        <v>2356</v>
      </c>
      <c r="K91" s="26">
        <f>E91-D91</f>
        <v>964</v>
      </c>
      <c r="L91" s="26">
        <f>H91-G91</f>
        <v>0</v>
      </c>
    </row>
    <row r="92" spans="1:12" s="115" customFormat="1" ht="14.45" customHeight="1">
      <c r="A92" s="194" t="s">
        <v>89</v>
      </c>
      <c r="B92" s="194"/>
      <c r="C92" s="119">
        <v>11430302</v>
      </c>
      <c r="D92" s="119">
        <v>11460404</v>
      </c>
      <c r="E92" s="119">
        <v>11419072</v>
      </c>
      <c r="F92" s="119"/>
      <c r="G92" s="119"/>
      <c r="H92" s="119"/>
      <c r="I92" s="112">
        <f t="shared" si="4"/>
        <v>-9.8247622853709369E-4</v>
      </c>
      <c r="J92" s="120">
        <f t="shared" si="5"/>
        <v>-11230</v>
      </c>
      <c r="K92" s="120">
        <f t="shared" si="6"/>
        <v>-41332</v>
      </c>
      <c r="L92" s="26">
        <f t="shared" si="7"/>
        <v>0</v>
      </c>
    </row>
    <row r="94" spans="1:12">
      <c r="C94" s="170"/>
      <c r="D94" s="170"/>
      <c r="E94" s="170"/>
      <c r="F94" s="170"/>
      <c r="G94" s="170"/>
      <c r="H94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2020-03-30T16:03:42Z</dcterms:modified>
</cp:coreProperties>
</file>